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4240" windowHeight="13740" activeTab="1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1 02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Pol'!$A$1:$X$46</definedName>
    <definedName name="_xlnm.Print_Area" localSheetId="4">'SO 01 02 Pol'!$A$1:$X$55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0" i="1"/>
  <c r="I17" s="1"/>
  <c r="G42"/>
  <c r="F42"/>
  <c r="G41"/>
  <c r="F41"/>
  <c r="G40"/>
  <c r="F40"/>
  <c r="G39"/>
  <c r="G43" s="1"/>
  <c r="G25" s="1"/>
  <c r="A25" s="1"/>
  <c r="F39"/>
  <c r="G45" i="13"/>
  <c r="G9"/>
  <c r="M9" s="1"/>
  <c r="I9"/>
  <c r="I8" s="1"/>
  <c r="K9"/>
  <c r="K8" s="1"/>
  <c r="O9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O8" s="1"/>
  <c r="Q12"/>
  <c r="V12"/>
  <c r="G13"/>
  <c r="M13" s="1"/>
  <c r="I13"/>
  <c r="K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I34"/>
  <c r="K34"/>
  <c r="M34"/>
  <c r="O34"/>
  <c r="Q34"/>
  <c r="V34"/>
  <c r="G35"/>
  <c r="I35"/>
  <c r="K35"/>
  <c r="M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I39"/>
  <c r="K39"/>
  <c r="M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I43"/>
  <c r="K43"/>
  <c r="M43"/>
  <c r="O43"/>
  <c r="Q43"/>
  <c r="V43"/>
  <c r="AE45"/>
  <c r="G36" i="12"/>
  <c r="G9"/>
  <c r="M9" s="1"/>
  <c r="I9"/>
  <c r="I8" s="1"/>
  <c r="K9"/>
  <c r="K8" s="1"/>
  <c r="O9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O8" s="1"/>
  <c r="Q12"/>
  <c r="V12"/>
  <c r="G13"/>
  <c r="M13" s="1"/>
  <c r="I13"/>
  <c r="K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I23"/>
  <c r="K23"/>
  <c r="M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I34"/>
  <c r="K34"/>
  <c r="M34"/>
  <c r="O34"/>
  <c r="Q34"/>
  <c r="V34"/>
  <c r="AE36"/>
  <c r="I20" i="1"/>
  <c r="I19"/>
  <c r="I18"/>
  <c r="I16"/>
  <c r="I51"/>
  <c r="J50" s="1"/>
  <c r="J51" s="1"/>
  <c r="F43"/>
  <c r="G23" s="1"/>
  <c r="H41" l="1"/>
  <c r="I41" s="1"/>
  <c r="H42"/>
  <c r="I42" s="1"/>
  <c r="H40"/>
  <c r="I40" s="1"/>
  <c r="G26"/>
  <c r="A26"/>
  <c r="H39"/>
  <c r="I39" s="1"/>
  <c r="I43" s="1"/>
  <c r="J39" s="1"/>
  <c r="J43" s="1"/>
  <c r="A23"/>
  <c r="G28"/>
  <c r="M8" i="13"/>
  <c r="G8"/>
  <c r="AF45"/>
  <c r="M8" i="12"/>
  <c r="G8"/>
  <c r="AF36"/>
  <c r="H43" i="1"/>
  <c r="I21"/>
  <c r="J28"/>
  <c r="J26"/>
  <c r="G38"/>
  <c r="F38"/>
  <c r="J23"/>
  <c r="J24"/>
  <c r="J25"/>
  <c r="J27"/>
  <c r="E24"/>
  <c r="E26"/>
  <c r="J42" l="1"/>
  <c r="J41"/>
  <c r="J40"/>
  <c r="A24"/>
  <c r="G24"/>
  <c r="A27" s="1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arnost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arnost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<sst xmlns="http://schemas.openxmlformats.org/spreadsheetml/2006/main" count="601" uniqueCount="189">
  <si>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</si>
  <si>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</si>
  <si>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</si>
  <si>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</si>
  <si>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</si>
  <si>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</si>
  <si>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</si>
  <si>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</si>
  <si>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</si>
  <si>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</si>
  <si>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</si>
  <si>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</si>
  <si>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</si>
  <si>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</si>
  <si>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</si>
  <si>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</si>
  <si>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</si>
  <si>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</si>
  <si>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</si>
  <si>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</si>
  <si>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</si>
  <si>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</si>
  <si>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</si>
  <si>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</si>
  <si>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</si>
  <si>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</si>
  <si>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</si>
  <si>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</si>
  <si>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</si>
  <si>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</si>
  <si>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</si>
  <si>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</si>
  <si>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</si>
  <si>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</si>
  <si>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</si>
  <si>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</si>
  <si>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</si>
  <si>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</si>
  <si>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</si>
  <si>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</si>
  <si>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</si>
  <si>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</si>
  <si>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</si>
  <si>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1908</t>
  </si>
  <si>
    <t>Zámek Mikulov - předsálí</t>
  </si>
  <si>
    <t>Stavba</t>
  </si>
  <si>
    <t>SO 01</t>
  </si>
  <si>
    <t xml:space="preserve">Předsálí </t>
  </si>
  <si>
    <t>01</t>
  </si>
  <si>
    <t>Šatna - truhlářské práce</t>
  </si>
  <si>
    <t>02</t>
  </si>
  <si>
    <t>Bar - truhlářské práce</t>
  </si>
  <si>
    <t>Celkem za stavbu</t>
  </si>
  <si>
    <t>CZK</t>
  </si>
  <si>
    <t>Rekapitulace dílů</t>
  </si>
  <si>
    <t>Typ dílu</t>
  </si>
  <si>
    <t>766</t>
  </si>
  <si>
    <t>Konstrukce truhlářské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</si>
  <si>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</si>
  <si>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</si>
  <si>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</si>
  <si>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</si>
  <si>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</si>
  <si>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</si>
  <si>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</si>
  <si>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</si>
  <si>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</si>
  <si>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</si>
  <si>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</si>
  <si>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</si>
  <si>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</si>
  <si>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</si>
  <si>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</si>
  <si>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</si>
  <si>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</si>
  <si>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</si>
  <si>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</si>
  <si>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</si>
  <si>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</si>
  <si>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</si>
  <si>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</si>
  <si>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</si>
  <si>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</si>
  <si>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</si>
  <si>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</si>
  <si>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</si>
  <si>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</si>
  <si>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76601</t>
  </si>
  <si>
    <t>Otevřené regály šatny - LTD šedá grafit S7005 - dodávka</t>
  </si>
  <si>
    <t>kus</t>
  </si>
  <si>
    <t>Vlastní</t>
  </si>
  <si>
    <t>Indiv</t>
  </si>
  <si>
    <t>Práce</t>
  </si>
  <si>
    <t>POL1_</t>
  </si>
  <si>
    <t>76602</t>
  </si>
  <si>
    <t>Čelo pultu -Umakart šedá pastel S2500N - dodávka</t>
  </si>
  <si>
    <t>76603</t>
  </si>
  <si>
    <t>Pracovní Umakart šedá Pastel S 2500N - dodávka</t>
  </si>
  <si>
    <t>76604</t>
  </si>
  <si>
    <t>Paravan pro věšáky - šedá grafit S7005 - tl. 36mm věšákové panely - dodávka</t>
  </si>
  <si>
    <t>76605</t>
  </si>
  <si>
    <t>Paravan pro věšáky - LTD šedá pastel S2500N, věšákové panely - dodávka</t>
  </si>
  <si>
    <t>76606</t>
  </si>
  <si>
    <t>Záda pro věšení k paravanům - dodávka</t>
  </si>
  <si>
    <t>76607</t>
  </si>
  <si>
    <t>Mléčné sklo 2800x900 - pult - dodávka</t>
  </si>
  <si>
    <t xml:space="preserve">m2    </t>
  </si>
  <si>
    <t>76608</t>
  </si>
  <si>
    <t>Mléčné sklo 2900x900 - pult - dodávka</t>
  </si>
  <si>
    <t>76609</t>
  </si>
  <si>
    <t>76610</t>
  </si>
  <si>
    <t>Spojovací materiál - dodávka</t>
  </si>
  <si>
    <t>76611</t>
  </si>
  <si>
    <t>Věšáky, háčky SIRO 12045 - dodávka</t>
  </si>
  <si>
    <t>76612</t>
  </si>
  <si>
    <t>Nožky - dodávka</t>
  </si>
  <si>
    <t>76613</t>
  </si>
  <si>
    <t>Osvětlení pod pultem - vysoce svítivá LED v AL profilu včetně difuzoru - dodávka</t>
  </si>
  <si>
    <t xml:space="preserve">m     </t>
  </si>
  <si>
    <t>76614</t>
  </si>
  <si>
    <t>Nasvícení skla - vysoce svítivá LED v AL profilu včetně difuzoru - dodávka</t>
  </si>
  <si>
    <t>76615</t>
  </si>
  <si>
    <t>Trafo pro LED osvětlení - dodávka</t>
  </si>
  <si>
    <t>76616</t>
  </si>
  <si>
    <t>Vypínač pro LED osvětlení - dodávka</t>
  </si>
  <si>
    <t>76617</t>
  </si>
  <si>
    <t>LED ovladač RGB - dodávka</t>
  </si>
  <si>
    <t>76618</t>
  </si>
  <si>
    <t>Doprava vč. manipulace</t>
  </si>
  <si>
    <t>soubor</t>
  </si>
  <si>
    <t>76619</t>
  </si>
  <si>
    <t>Montážní práce včetně manipulace (nakládka, vykládka)</t>
  </si>
  <si>
    <t>76620</t>
  </si>
  <si>
    <t>3D text - dle. PD</t>
  </si>
  <si>
    <t>soub</t>
  </si>
  <si>
    <t>76621</t>
  </si>
  <si>
    <t xml:space="preserve">Profil pro kotvení skleněné výplně </t>
  </si>
  <si>
    <t>76622</t>
  </si>
  <si>
    <t>Kryt soklové části - nerez</t>
  </si>
  <si>
    <t>76623</t>
  </si>
  <si>
    <t>Ocelová nosná konstrukce čela pultu - vč. povrchové úpravy pozink.</t>
  </si>
  <si>
    <t>76624</t>
  </si>
  <si>
    <t>Nerezové spojovací prvky pracovní desky</t>
  </si>
  <si>
    <t>76625</t>
  </si>
  <si>
    <t>Demontáž stávajícího vybavení šatny - včetně uložení</t>
  </si>
  <si>
    <t>76626</t>
  </si>
  <si>
    <t>D+ M konstrukce pro vyrovnání stávajícího zdiva</t>
  </si>
  <si>
    <t>SUM</t>
  </si>
  <si>
    <t>Poznámky uchazeče k zadání</t>
  </si>
  <si>
    <t>POPUZIV</t>
  </si>
  <si>
    <t>END</t>
  </si>
  <si>
    <t>Zábaří - korpus + dvířka - LTD šedá grafit S7005 - dodávka</t>
  </si>
  <si>
    <t>Pracovní deska Umakart - šedá grafit S7005 - dodávka</t>
  </si>
  <si>
    <t>Čelo baru umakart šedá pastel S2500 N - dodávka</t>
  </si>
  <si>
    <t>Police v zábaří LTD šedá grafit S7005, tl. 54 mm - dodávka</t>
  </si>
  <si>
    <t>Osvětlení v policích pod barem - vysoce svítivá LED v AL profilu včetně difuzoru - dodávka</t>
  </si>
  <si>
    <t>Nasvícení baru LED RGB, skleněného panelu - vysoce svítivá LED v AL profilu vč. difuzoru - dodávka</t>
  </si>
  <si>
    <t>Pohybový stmívač v LED profilu - dodávka</t>
  </si>
  <si>
    <t>Úchytky Kopecký Profil U-L2920 - dodávka</t>
  </si>
  <si>
    <t>Výsuvy zábaří - pojezdy M - PURE BLUMOTION tm. šedá - dodávka</t>
  </si>
  <si>
    <t xml:space="preserve">sada  </t>
  </si>
  <si>
    <t>Výsuvy zábaří - pojezdy C - PURE BLUMOTION tm. šedá - dodávka</t>
  </si>
  <si>
    <t>Mléčné sklo za bar 4660x1000 - dodávka</t>
  </si>
  <si>
    <t>Mléčné sklo za bar 5730x250 - dodávka</t>
  </si>
  <si>
    <t>Mléčné sklo bar 5530x920 - dodávka</t>
  </si>
  <si>
    <t>Mléčné sklo bar 2300x920 - dodávka</t>
  </si>
  <si>
    <t>Dřez Franke KBG 110-50 onyx, spodní usazení - dodávka</t>
  </si>
  <si>
    <t>Baterie Franke FC 0473 ceclonerez - dodávka</t>
  </si>
  <si>
    <t>Odpadkový koš Ninka 17 litrů, obj. č. 103370886 - dodávka</t>
  </si>
  <si>
    <t>Dno do odpadkového koše (600 mm) - dodávka</t>
  </si>
  <si>
    <t>Protiskluzová podložka - dodávka</t>
  </si>
  <si>
    <t>Nožky, výška 100 mm - dodávka</t>
  </si>
  <si>
    <t>Výsuvná zásuvka do pracovní desky, výsuvná zásuvková lišta Elevator Home, zásuvka 2x 230 V - dodávka</t>
  </si>
  <si>
    <t>Sokl S100/Ne nerez broušený - dodávka</t>
  </si>
  <si>
    <t>Trny, uchycení polic Kopecký - dodávka</t>
  </si>
  <si>
    <t>76627</t>
  </si>
  <si>
    <t>Doprava včetně manipulace</t>
  </si>
  <si>
    <t>76628</t>
  </si>
  <si>
    <t>Montážní práce vč. manipulace (nakládka, vykládka)</t>
  </si>
  <si>
    <t>76629</t>
  </si>
  <si>
    <t>R-položka</t>
  </si>
  <si>
    <t>POL12_1</t>
  </si>
  <si>
    <t>76630</t>
  </si>
  <si>
    <t>76631</t>
  </si>
  <si>
    <t>76632</t>
  </si>
  <si>
    <t>76633</t>
  </si>
  <si>
    <t>76634</t>
  </si>
  <si>
    <t>Demontáž stávajícího vybavení baru - včetně uložení</t>
  </si>
  <si>
    <t>76635</t>
  </si>
</sst>
</file>

<file path=xl/styles.xml><?xml version="1.0" encoding="utf-8"?>
<styleSheet xmlns="http://schemas.openxmlformats.org/spreadsheetml/2006/main">
  <numFmts count="1">
    <numFmt numFmtId="164" formatCode="#,##0.00000"/>
  </numFmts>
  <fonts count="1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4"/>
  <sheetViews>
    <sheetView showGridLines="0" tabSelected="1" topLeftCell="B1" zoomScaleNormal="100" zoomScaleSheetLayoutView="75" workbookViewId="0">
      <selection activeCell="N17" sqref="N16:N17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SUMIF(F50:F50,A16,I50:I50)+SUMIF(F50:F50,"PSU",I50:I50)</f>
        <v>0</v>
      </c>
      <c r="J16" s="85"/>
    </row>
    <row r="17" spans="1:10" ht="23.25" customHeight="1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SUMIF(F50:F50,A17,I50:I50)</f>
        <v>0</v>
      </c>
      <c r="J17" s="85"/>
    </row>
    <row r="18" spans="1:10" ht="23.25" customHeight="1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SUMIF(F50:F50,A18,I50:I50)</f>
        <v>0</v>
      </c>
      <c r="J18" s="85"/>
    </row>
    <row r="19" spans="1:10" ht="23.25" customHeight="1">
      <c r="A19" s="194" t="s">
        <v>58</v>
      </c>
      <c r="B19" s="38" t="s">
        <v>29</v>
      </c>
      <c r="C19" s="62"/>
      <c r="D19" s="63"/>
      <c r="E19" s="83"/>
      <c r="F19" s="84"/>
      <c r="G19" s="83"/>
      <c r="H19" s="84"/>
      <c r="I19" s="83">
        <f>SUMIF(F50:F50,A19,I50:I50)</f>
        <v>0</v>
      </c>
      <c r="J19" s="85"/>
    </row>
    <row r="20" spans="1:10" ht="23.25" customHeight="1">
      <c r="A20" s="194" t="s">
        <v>59</v>
      </c>
      <c r="B20" s="38" t="s">
        <v>30</v>
      </c>
      <c r="C20" s="62"/>
      <c r="D20" s="63"/>
      <c r="E20" s="83"/>
      <c r="F20" s="84"/>
      <c r="G20" s="83"/>
      <c r="H20" s="84"/>
      <c r="I20" s="83">
        <f>SUMIF(F50:F50,A20,I50:I50)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>
      <c r="A39" s="135">
        <v>1</v>
      </c>
      <c r="B39" s="145" t="s">
        <v>45</v>
      </c>
      <c r="C39" s="146"/>
      <c r="D39" s="146"/>
      <c r="E39" s="146"/>
      <c r="F39" s="147">
        <f>'SO 01 01 Pol'!AE36+'SO 01 02 Pol'!AE45</f>
        <v>0</v>
      </c>
      <c r="G39" s="148">
        <f>'SO 01 01 Pol'!AF36+'SO 01 02 Pol'!AF45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>
      <c r="A40" s="135">
        <v>2</v>
      </c>
      <c r="B40" s="151" t="s">
        <v>46</v>
      </c>
      <c r="C40" s="152" t="s">
        <v>47</v>
      </c>
      <c r="D40" s="152"/>
      <c r="E40" s="152"/>
      <c r="F40" s="153">
        <f>'SO 01 01 Pol'!AE36+'SO 01 02 Pol'!AE45</f>
        <v>0</v>
      </c>
      <c r="G40" s="154">
        <f>'SO 01 01 Pol'!AF36+'SO 01 02 Pol'!AF45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>
      <c r="A41" s="135">
        <v>3</v>
      </c>
      <c r="B41" s="156" t="s">
        <v>48</v>
      </c>
      <c r="C41" s="146" t="s">
        <v>49</v>
      </c>
      <c r="D41" s="146"/>
      <c r="E41" s="146"/>
      <c r="F41" s="157">
        <f>'SO 01 01 Pol'!AE36</f>
        <v>0</v>
      </c>
      <c r="G41" s="149">
        <f>'SO 01 01 Pol'!AF36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>
      <c r="A42" s="135">
        <v>3</v>
      </c>
      <c r="B42" s="156" t="s">
        <v>50</v>
      </c>
      <c r="C42" s="146" t="s">
        <v>51</v>
      </c>
      <c r="D42" s="146"/>
      <c r="E42" s="146"/>
      <c r="F42" s="157">
        <f>'SO 01 02 Pol'!AE45</f>
        <v>0</v>
      </c>
      <c r="G42" s="149">
        <f>'SO 01 02 Pol'!AF45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>
      <c r="A43" s="135"/>
      <c r="B43" s="158" t="s">
        <v>52</v>
      </c>
      <c r="C43" s="159"/>
      <c r="D43" s="159"/>
      <c r="E43" s="160"/>
      <c r="F43" s="161">
        <f>SUMIF(A39:A42,"=1",F39:F42)</f>
        <v>0</v>
      </c>
      <c r="G43" s="162">
        <f>SUMIF(A39:A42,"=1",G39:G42)</f>
        <v>0</v>
      </c>
      <c r="H43" s="162">
        <f>SUMIF(A39:A42,"=1",H39:H42)</f>
        <v>0</v>
      </c>
      <c r="I43" s="162">
        <f>SUMIF(A39:A42,"=1",I39:I42)</f>
        <v>0</v>
      </c>
      <c r="J43" s="163">
        <f>SUMIF(A39:A42,"=1",J39:J42)</f>
        <v>0</v>
      </c>
    </row>
    <row r="47" spans="1:10" ht="15.75">
      <c r="B47" s="174" t="s">
        <v>54</v>
      </c>
    </row>
    <row r="49" spans="1:10" ht="25.5" customHeight="1">
      <c r="A49" s="176"/>
      <c r="B49" s="179" t="s">
        <v>18</v>
      </c>
      <c r="C49" s="179" t="s">
        <v>6</v>
      </c>
      <c r="D49" s="180"/>
      <c r="E49" s="180"/>
      <c r="F49" s="181" t="s">
        <v>55</v>
      </c>
      <c r="G49" s="181"/>
      <c r="H49" s="181"/>
      <c r="I49" s="181" t="s">
        <v>31</v>
      </c>
      <c r="J49" s="181" t="s">
        <v>0</v>
      </c>
    </row>
    <row r="50" spans="1:10" ht="36.75" customHeight="1">
      <c r="A50" s="177"/>
      <c r="B50" s="182" t="s">
        <v>56</v>
      </c>
      <c r="C50" s="183" t="s">
        <v>57</v>
      </c>
      <c r="D50" s="184"/>
      <c r="E50" s="184"/>
      <c r="F50" s="190" t="s">
        <v>27</v>
      </c>
      <c r="G50" s="191"/>
      <c r="H50" s="191"/>
      <c r="I50" s="191">
        <f>'SO 01 01 Pol'!G8+'SO 01 02 Pol'!G8</f>
        <v>0</v>
      </c>
      <c r="J50" s="188" t="str">
        <f>IF(I51=0,"",I50/I51*100)</f>
        <v/>
      </c>
    </row>
    <row r="51" spans="1:10" ht="25.5" customHeight="1">
      <c r="A51" s="178"/>
      <c r="B51" s="185" t="s">
        <v>1</v>
      </c>
      <c r="C51" s="186"/>
      <c r="D51" s="187"/>
      <c r="E51" s="187"/>
      <c r="F51" s="192"/>
      <c r="G51" s="193"/>
      <c r="H51" s="193"/>
      <c r="I51" s="193">
        <f>I50</f>
        <v>0</v>
      </c>
      <c r="J51" s="189" t="str">
        <f>J50</f>
        <v/>
      </c>
    </row>
    <row r="52" spans="1:10">
      <c r="F52" s="133"/>
      <c r="G52" s="133"/>
      <c r="H52" s="133"/>
      <c r="I52" s="133"/>
      <c r="J52" s="134"/>
    </row>
    <row r="53" spans="1:10">
      <c r="F53" s="133"/>
      <c r="G53" s="133"/>
      <c r="H53" s="133"/>
      <c r="I53" s="133"/>
      <c r="J53" s="134"/>
    </row>
    <row r="54" spans="1:10">
      <c r="F54" s="133"/>
      <c r="G54" s="133"/>
      <c r="H54" s="133"/>
      <c r="I54" s="133"/>
      <c r="J54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C50:E50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>
      <c r="A4" s="50" t="s">
        <v>10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29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5" t="s">
        <v>7</v>
      </c>
      <c r="B1" s="195"/>
      <c r="C1" s="195"/>
      <c r="D1" s="195"/>
      <c r="E1" s="195"/>
      <c r="F1" s="195"/>
      <c r="G1" s="195"/>
      <c r="AG1" t="s">
        <v>60</v>
      </c>
    </row>
    <row r="2" spans="1:60" ht="24.95" customHeight="1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61</v>
      </c>
    </row>
    <row r="3" spans="1:60" ht="24.95" customHeight="1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61</v>
      </c>
      <c r="AG3" t="s">
        <v>62</v>
      </c>
    </row>
    <row r="4" spans="1:60" ht="24.95" customHeight="1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63</v>
      </c>
    </row>
    <row r="5" spans="1:60">
      <c r="D5" s="10"/>
    </row>
    <row r="6" spans="1:60" ht="38.25">
      <c r="A6" s="206" t="s">
        <v>64</v>
      </c>
      <c r="B6" s="208" t="s">
        <v>65</v>
      </c>
      <c r="C6" s="208" t="s">
        <v>66</v>
      </c>
      <c r="D6" s="207" t="s">
        <v>67</v>
      </c>
      <c r="E6" s="206" t="s">
        <v>68</v>
      </c>
      <c r="F6" s="205" t="s">
        <v>69</v>
      </c>
      <c r="G6" s="206" t="s">
        <v>31</v>
      </c>
      <c r="H6" s="209" t="s">
        <v>32</v>
      </c>
      <c r="I6" s="209" t="s">
        <v>70</v>
      </c>
      <c r="J6" s="209" t="s">
        <v>33</v>
      </c>
      <c r="K6" s="209" t="s">
        <v>71</v>
      </c>
      <c r="L6" s="209" t="s">
        <v>72</v>
      </c>
      <c r="M6" s="209" t="s">
        <v>73</v>
      </c>
      <c r="N6" s="209" t="s">
        <v>74</v>
      </c>
      <c r="O6" s="209" t="s">
        <v>75</v>
      </c>
      <c r="P6" s="209" t="s">
        <v>76</v>
      </c>
      <c r="Q6" s="209" t="s">
        <v>77</v>
      </c>
      <c r="R6" s="209" t="s">
        <v>78</v>
      </c>
      <c r="S6" s="209" t="s">
        <v>79</v>
      </c>
      <c r="T6" s="209" t="s">
        <v>80</v>
      </c>
      <c r="U6" s="209" t="s">
        <v>81</v>
      </c>
      <c r="V6" s="209" t="s">
        <v>82</v>
      </c>
      <c r="W6" s="209" t="s">
        <v>83</v>
      </c>
      <c r="X6" s="209" t="s">
        <v>84</v>
      </c>
    </row>
    <row r="7" spans="1:60" hidden="1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>
      <c r="A8" s="230" t="s">
        <v>85</v>
      </c>
      <c r="B8" s="231" t="s">
        <v>56</v>
      </c>
      <c r="C8" s="249" t="s">
        <v>57</v>
      </c>
      <c r="D8" s="232"/>
      <c r="E8" s="233"/>
      <c r="F8" s="234"/>
      <c r="G8" s="235">
        <f>SUMIF(AG9:AG34,"&lt;&gt;NOR",G9:G34)</f>
        <v>0</v>
      </c>
      <c r="H8" s="229"/>
      <c r="I8" s="229">
        <f>SUM(I9:I34)</f>
        <v>0</v>
      </c>
      <c r="J8" s="229"/>
      <c r="K8" s="229">
        <f>SUM(K9:K34)</f>
        <v>0</v>
      </c>
      <c r="L8" s="229"/>
      <c r="M8" s="229">
        <f>SUM(M9:M34)</f>
        <v>0</v>
      </c>
      <c r="N8" s="229"/>
      <c r="O8" s="229">
        <f>SUM(O9:O34)</f>
        <v>0</v>
      </c>
      <c r="P8" s="229"/>
      <c r="Q8" s="229">
        <f>SUM(Q9:Q34)</f>
        <v>0</v>
      </c>
      <c r="R8" s="229"/>
      <c r="S8" s="229"/>
      <c r="T8" s="229"/>
      <c r="U8" s="229"/>
      <c r="V8" s="229">
        <f>SUM(V9:V34)</f>
        <v>0</v>
      </c>
      <c r="W8" s="229"/>
      <c r="X8" s="229"/>
      <c r="AG8" t="s">
        <v>86</v>
      </c>
    </row>
    <row r="9" spans="1:60" ht="22.5" outlineLevel="1">
      <c r="A9" s="242">
        <v>1</v>
      </c>
      <c r="B9" s="243" t="s">
        <v>87</v>
      </c>
      <c r="C9" s="250" t="s">
        <v>88</v>
      </c>
      <c r="D9" s="244" t="s">
        <v>89</v>
      </c>
      <c r="E9" s="245">
        <v>1</v>
      </c>
      <c r="F9" s="246"/>
      <c r="G9" s="247">
        <f>ROUND(E9*F9,2)</f>
        <v>0</v>
      </c>
      <c r="H9" s="228"/>
      <c r="I9" s="227">
        <f>ROUND(E9*H9,2)</f>
        <v>0</v>
      </c>
      <c r="J9" s="228"/>
      <c r="K9" s="227">
        <f>ROUND(E9*J9,2)</f>
        <v>0</v>
      </c>
      <c r="L9" s="227">
        <v>21</v>
      </c>
      <c r="M9" s="227">
        <f>G9*(1+L9/100)</f>
        <v>0</v>
      </c>
      <c r="N9" s="227">
        <v>0</v>
      </c>
      <c r="O9" s="227">
        <f>ROUND(E9*N9,2)</f>
        <v>0</v>
      </c>
      <c r="P9" s="227">
        <v>0</v>
      </c>
      <c r="Q9" s="227">
        <f>ROUND(E9*P9,2)</f>
        <v>0</v>
      </c>
      <c r="R9" s="227"/>
      <c r="S9" s="227" t="s">
        <v>90</v>
      </c>
      <c r="T9" s="227" t="s">
        <v>91</v>
      </c>
      <c r="U9" s="227">
        <v>0</v>
      </c>
      <c r="V9" s="227">
        <f>ROUND(E9*U9,2)</f>
        <v>0</v>
      </c>
      <c r="W9" s="227"/>
      <c r="X9" s="227" t="s">
        <v>92</v>
      </c>
      <c r="Y9" s="210"/>
      <c r="Z9" s="210"/>
      <c r="AA9" s="210"/>
      <c r="AB9" s="210"/>
      <c r="AC9" s="210"/>
      <c r="AD9" s="210"/>
      <c r="AE9" s="210"/>
      <c r="AF9" s="210"/>
      <c r="AG9" s="210" t="s">
        <v>93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>
      <c r="A10" s="242">
        <v>2</v>
      </c>
      <c r="B10" s="243" t="s">
        <v>94</v>
      </c>
      <c r="C10" s="250" t="s">
        <v>95</v>
      </c>
      <c r="D10" s="244" t="s">
        <v>89</v>
      </c>
      <c r="E10" s="245">
        <v>1</v>
      </c>
      <c r="F10" s="246"/>
      <c r="G10" s="247">
        <f>ROUND(E10*F10,2)</f>
        <v>0</v>
      </c>
      <c r="H10" s="228"/>
      <c r="I10" s="227">
        <f>ROUND(E10*H10,2)</f>
        <v>0</v>
      </c>
      <c r="J10" s="228"/>
      <c r="K10" s="227">
        <f>ROUND(E10*J10,2)</f>
        <v>0</v>
      </c>
      <c r="L10" s="227">
        <v>21</v>
      </c>
      <c r="M10" s="227">
        <f>G10*(1+L10/100)</f>
        <v>0</v>
      </c>
      <c r="N10" s="227">
        <v>0</v>
      </c>
      <c r="O10" s="227">
        <f>ROUND(E10*N10,2)</f>
        <v>0</v>
      </c>
      <c r="P10" s="227">
        <v>0</v>
      </c>
      <c r="Q10" s="227">
        <f>ROUND(E10*P10,2)</f>
        <v>0</v>
      </c>
      <c r="R10" s="227"/>
      <c r="S10" s="227" t="s">
        <v>90</v>
      </c>
      <c r="T10" s="227" t="s">
        <v>91</v>
      </c>
      <c r="U10" s="227">
        <v>0</v>
      </c>
      <c r="V10" s="227">
        <f>ROUND(E10*U10,2)</f>
        <v>0</v>
      </c>
      <c r="W10" s="227"/>
      <c r="X10" s="227" t="s">
        <v>92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93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>
      <c r="A11" s="242">
        <v>3</v>
      </c>
      <c r="B11" s="243" t="s">
        <v>96</v>
      </c>
      <c r="C11" s="250" t="s">
        <v>97</v>
      </c>
      <c r="D11" s="244" t="s">
        <v>89</v>
      </c>
      <c r="E11" s="245">
        <v>1</v>
      </c>
      <c r="F11" s="246"/>
      <c r="G11" s="247">
        <f>ROUND(E11*F11,2)</f>
        <v>0</v>
      </c>
      <c r="H11" s="228"/>
      <c r="I11" s="227">
        <f>ROUND(E11*H11,2)</f>
        <v>0</v>
      </c>
      <c r="J11" s="228"/>
      <c r="K11" s="227">
        <f>ROUND(E11*J11,2)</f>
        <v>0</v>
      </c>
      <c r="L11" s="227">
        <v>21</v>
      </c>
      <c r="M11" s="227">
        <f>G11*(1+L11/100)</f>
        <v>0</v>
      </c>
      <c r="N11" s="227">
        <v>0</v>
      </c>
      <c r="O11" s="227">
        <f>ROUND(E11*N11,2)</f>
        <v>0</v>
      </c>
      <c r="P11" s="227">
        <v>0</v>
      </c>
      <c r="Q11" s="227">
        <f>ROUND(E11*P11,2)</f>
        <v>0</v>
      </c>
      <c r="R11" s="227"/>
      <c r="S11" s="227" t="s">
        <v>90</v>
      </c>
      <c r="T11" s="227" t="s">
        <v>91</v>
      </c>
      <c r="U11" s="227">
        <v>0</v>
      </c>
      <c r="V11" s="227">
        <f>ROUND(E11*U11,2)</f>
        <v>0</v>
      </c>
      <c r="W11" s="227"/>
      <c r="X11" s="227" t="s">
        <v>92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93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>
      <c r="A12" s="242">
        <v>4</v>
      </c>
      <c r="B12" s="243" t="s">
        <v>98</v>
      </c>
      <c r="C12" s="250" t="s">
        <v>99</v>
      </c>
      <c r="D12" s="244" t="s">
        <v>89</v>
      </c>
      <c r="E12" s="245">
        <v>2</v>
      </c>
      <c r="F12" s="246"/>
      <c r="G12" s="247">
        <f>ROUND(E12*F12,2)</f>
        <v>0</v>
      </c>
      <c r="H12" s="228"/>
      <c r="I12" s="227">
        <f>ROUND(E12*H12,2)</f>
        <v>0</v>
      </c>
      <c r="J12" s="228"/>
      <c r="K12" s="227">
        <f>ROUND(E12*J12,2)</f>
        <v>0</v>
      </c>
      <c r="L12" s="227">
        <v>21</v>
      </c>
      <c r="M12" s="227">
        <f>G12*(1+L12/100)</f>
        <v>0</v>
      </c>
      <c r="N12" s="227">
        <v>0</v>
      </c>
      <c r="O12" s="227">
        <f>ROUND(E12*N12,2)</f>
        <v>0</v>
      </c>
      <c r="P12" s="227">
        <v>0</v>
      </c>
      <c r="Q12" s="227">
        <f>ROUND(E12*P12,2)</f>
        <v>0</v>
      </c>
      <c r="R12" s="227"/>
      <c r="S12" s="227" t="s">
        <v>90</v>
      </c>
      <c r="T12" s="227" t="s">
        <v>91</v>
      </c>
      <c r="U12" s="227">
        <v>0</v>
      </c>
      <c r="V12" s="227">
        <f>ROUND(E12*U12,2)</f>
        <v>0</v>
      </c>
      <c r="W12" s="227"/>
      <c r="X12" s="227" t="s">
        <v>92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93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>
      <c r="A13" s="242">
        <v>5</v>
      </c>
      <c r="B13" s="243" t="s">
        <v>100</v>
      </c>
      <c r="C13" s="250" t="s">
        <v>101</v>
      </c>
      <c r="D13" s="244" t="s">
        <v>89</v>
      </c>
      <c r="E13" s="245">
        <v>5</v>
      </c>
      <c r="F13" s="246"/>
      <c r="G13" s="247">
        <f>ROUND(E13*F13,2)</f>
        <v>0</v>
      </c>
      <c r="H13" s="228"/>
      <c r="I13" s="227">
        <f>ROUND(E13*H13,2)</f>
        <v>0</v>
      </c>
      <c r="J13" s="228"/>
      <c r="K13" s="227">
        <f>ROUND(E13*J13,2)</f>
        <v>0</v>
      </c>
      <c r="L13" s="227">
        <v>21</v>
      </c>
      <c r="M13" s="227">
        <f>G13*(1+L13/100)</f>
        <v>0</v>
      </c>
      <c r="N13" s="227">
        <v>0</v>
      </c>
      <c r="O13" s="227">
        <f>ROUND(E13*N13,2)</f>
        <v>0</v>
      </c>
      <c r="P13" s="227">
        <v>0</v>
      </c>
      <c r="Q13" s="227">
        <f>ROUND(E13*P13,2)</f>
        <v>0</v>
      </c>
      <c r="R13" s="227"/>
      <c r="S13" s="227" t="s">
        <v>90</v>
      </c>
      <c r="T13" s="227" t="s">
        <v>91</v>
      </c>
      <c r="U13" s="227">
        <v>0</v>
      </c>
      <c r="V13" s="227">
        <f>ROUND(E13*U13,2)</f>
        <v>0</v>
      </c>
      <c r="W13" s="227"/>
      <c r="X13" s="227" t="s">
        <v>92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93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>
      <c r="A14" s="242">
        <v>6</v>
      </c>
      <c r="B14" s="243" t="s">
        <v>102</v>
      </c>
      <c r="C14" s="250" t="s">
        <v>103</v>
      </c>
      <c r="D14" s="244" t="s">
        <v>89</v>
      </c>
      <c r="E14" s="245">
        <v>1</v>
      </c>
      <c r="F14" s="246"/>
      <c r="G14" s="247">
        <f>ROUND(E14*F14,2)</f>
        <v>0</v>
      </c>
      <c r="H14" s="228"/>
      <c r="I14" s="227">
        <f>ROUND(E14*H14,2)</f>
        <v>0</v>
      </c>
      <c r="J14" s="228"/>
      <c r="K14" s="227">
        <f>ROUND(E14*J14,2)</f>
        <v>0</v>
      </c>
      <c r="L14" s="227">
        <v>21</v>
      </c>
      <c r="M14" s="227">
        <f>G14*(1+L14/100)</f>
        <v>0</v>
      </c>
      <c r="N14" s="227">
        <v>0</v>
      </c>
      <c r="O14" s="227">
        <f>ROUND(E14*N14,2)</f>
        <v>0</v>
      </c>
      <c r="P14" s="227">
        <v>0</v>
      </c>
      <c r="Q14" s="227">
        <f>ROUND(E14*P14,2)</f>
        <v>0</v>
      </c>
      <c r="R14" s="227"/>
      <c r="S14" s="227" t="s">
        <v>90</v>
      </c>
      <c r="T14" s="227" t="s">
        <v>91</v>
      </c>
      <c r="U14" s="227">
        <v>0</v>
      </c>
      <c r="V14" s="227">
        <f>ROUND(E14*U14,2)</f>
        <v>0</v>
      </c>
      <c r="W14" s="227"/>
      <c r="X14" s="227" t="s">
        <v>92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93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>
      <c r="A15" s="242">
        <v>7</v>
      </c>
      <c r="B15" s="243" t="s">
        <v>104</v>
      </c>
      <c r="C15" s="250" t="s">
        <v>105</v>
      </c>
      <c r="D15" s="244" t="s">
        <v>106</v>
      </c>
      <c r="E15" s="245">
        <v>2.52</v>
      </c>
      <c r="F15" s="246"/>
      <c r="G15" s="247">
        <f>ROUND(E15*F15,2)</f>
        <v>0</v>
      </c>
      <c r="H15" s="228"/>
      <c r="I15" s="227">
        <f>ROUND(E15*H15,2)</f>
        <v>0</v>
      </c>
      <c r="J15" s="228"/>
      <c r="K15" s="227">
        <f>ROUND(E15*J15,2)</f>
        <v>0</v>
      </c>
      <c r="L15" s="227">
        <v>21</v>
      </c>
      <c r="M15" s="227">
        <f>G15*(1+L15/100)</f>
        <v>0</v>
      </c>
      <c r="N15" s="227">
        <v>0</v>
      </c>
      <c r="O15" s="227">
        <f>ROUND(E15*N15,2)</f>
        <v>0</v>
      </c>
      <c r="P15" s="227">
        <v>0</v>
      </c>
      <c r="Q15" s="227">
        <f>ROUND(E15*P15,2)</f>
        <v>0</v>
      </c>
      <c r="R15" s="227"/>
      <c r="S15" s="227" t="s">
        <v>90</v>
      </c>
      <c r="T15" s="227" t="s">
        <v>91</v>
      </c>
      <c r="U15" s="227">
        <v>0</v>
      </c>
      <c r="V15" s="227">
        <f>ROUND(E15*U15,2)</f>
        <v>0</v>
      </c>
      <c r="W15" s="227"/>
      <c r="X15" s="227" t="s">
        <v>92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93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>
      <c r="A16" s="242">
        <v>8</v>
      </c>
      <c r="B16" s="243" t="s">
        <v>107</v>
      </c>
      <c r="C16" s="250" t="s">
        <v>108</v>
      </c>
      <c r="D16" s="244" t="s">
        <v>106</v>
      </c>
      <c r="E16" s="245">
        <v>2.61</v>
      </c>
      <c r="F16" s="246"/>
      <c r="G16" s="247">
        <f>ROUND(E16*F16,2)</f>
        <v>0</v>
      </c>
      <c r="H16" s="228"/>
      <c r="I16" s="227">
        <f>ROUND(E16*H16,2)</f>
        <v>0</v>
      </c>
      <c r="J16" s="228"/>
      <c r="K16" s="227">
        <f>ROUND(E16*J16,2)</f>
        <v>0</v>
      </c>
      <c r="L16" s="227">
        <v>21</v>
      </c>
      <c r="M16" s="227">
        <f>G16*(1+L16/100)</f>
        <v>0</v>
      </c>
      <c r="N16" s="227">
        <v>0</v>
      </c>
      <c r="O16" s="227">
        <f>ROUND(E16*N16,2)</f>
        <v>0</v>
      </c>
      <c r="P16" s="227">
        <v>0</v>
      </c>
      <c r="Q16" s="227">
        <f>ROUND(E16*P16,2)</f>
        <v>0</v>
      </c>
      <c r="R16" s="227"/>
      <c r="S16" s="227" t="s">
        <v>90</v>
      </c>
      <c r="T16" s="227" t="s">
        <v>91</v>
      </c>
      <c r="U16" s="227">
        <v>0</v>
      </c>
      <c r="V16" s="227">
        <f>ROUND(E16*U16,2)</f>
        <v>0</v>
      </c>
      <c r="W16" s="227"/>
      <c r="X16" s="227" t="s">
        <v>92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93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>
      <c r="A17" s="242">
        <v>9</v>
      </c>
      <c r="B17" s="243" t="s">
        <v>109</v>
      </c>
      <c r="C17" s="250" t="s">
        <v>108</v>
      </c>
      <c r="D17" s="244" t="s">
        <v>106</v>
      </c>
      <c r="E17" s="245">
        <v>2.61</v>
      </c>
      <c r="F17" s="246"/>
      <c r="G17" s="247">
        <f>ROUND(E17*F17,2)</f>
        <v>0</v>
      </c>
      <c r="H17" s="228"/>
      <c r="I17" s="227">
        <f>ROUND(E17*H17,2)</f>
        <v>0</v>
      </c>
      <c r="J17" s="228"/>
      <c r="K17" s="227">
        <f>ROUND(E17*J17,2)</f>
        <v>0</v>
      </c>
      <c r="L17" s="227">
        <v>21</v>
      </c>
      <c r="M17" s="227">
        <f>G17*(1+L17/100)</f>
        <v>0</v>
      </c>
      <c r="N17" s="227">
        <v>0</v>
      </c>
      <c r="O17" s="227">
        <f>ROUND(E17*N17,2)</f>
        <v>0</v>
      </c>
      <c r="P17" s="227">
        <v>0</v>
      </c>
      <c r="Q17" s="227">
        <f>ROUND(E17*P17,2)</f>
        <v>0</v>
      </c>
      <c r="R17" s="227"/>
      <c r="S17" s="227" t="s">
        <v>90</v>
      </c>
      <c r="T17" s="227" t="s">
        <v>91</v>
      </c>
      <c r="U17" s="227">
        <v>0</v>
      </c>
      <c r="V17" s="227">
        <f>ROUND(E17*U17,2)</f>
        <v>0</v>
      </c>
      <c r="W17" s="227"/>
      <c r="X17" s="227" t="s">
        <v>92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93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>
      <c r="A18" s="242">
        <v>10</v>
      </c>
      <c r="B18" s="243" t="s">
        <v>110</v>
      </c>
      <c r="C18" s="250" t="s">
        <v>111</v>
      </c>
      <c r="D18" s="244" t="s">
        <v>89</v>
      </c>
      <c r="E18" s="245">
        <v>1</v>
      </c>
      <c r="F18" s="246"/>
      <c r="G18" s="247">
        <f>ROUND(E18*F18,2)</f>
        <v>0</v>
      </c>
      <c r="H18" s="228"/>
      <c r="I18" s="227">
        <f>ROUND(E18*H18,2)</f>
        <v>0</v>
      </c>
      <c r="J18" s="228"/>
      <c r="K18" s="227">
        <f>ROUND(E18*J18,2)</f>
        <v>0</v>
      </c>
      <c r="L18" s="227">
        <v>21</v>
      </c>
      <c r="M18" s="227">
        <f>G18*(1+L18/100)</f>
        <v>0</v>
      </c>
      <c r="N18" s="227">
        <v>0</v>
      </c>
      <c r="O18" s="227">
        <f>ROUND(E18*N18,2)</f>
        <v>0</v>
      </c>
      <c r="P18" s="227">
        <v>0</v>
      </c>
      <c r="Q18" s="227">
        <f>ROUND(E18*P18,2)</f>
        <v>0</v>
      </c>
      <c r="R18" s="227"/>
      <c r="S18" s="227" t="s">
        <v>90</v>
      </c>
      <c r="T18" s="227" t="s">
        <v>91</v>
      </c>
      <c r="U18" s="227">
        <v>0</v>
      </c>
      <c r="V18" s="227">
        <f>ROUND(E18*U18,2)</f>
        <v>0</v>
      </c>
      <c r="W18" s="227"/>
      <c r="X18" s="227" t="s">
        <v>92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93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>
      <c r="A19" s="242">
        <v>11</v>
      </c>
      <c r="B19" s="243" t="s">
        <v>112</v>
      </c>
      <c r="C19" s="250" t="s">
        <v>113</v>
      </c>
      <c r="D19" s="244" t="s">
        <v>89</v>
      </c>
      <c r="E19" s="245">
        <v>406</v>
      </c>
      <c r="F19" s="246"/>
      <c r="G19" s="247">
        <f>ROUND(E19*F19,2)</f>
        <v>0</v>
      </c>
      <c r="H19" s="228"/>
      <c r="I19" s="227">
        <f>ROUND(E19*H19,2)</f>
        <v>0</v>
      </c>
      <c r="J19" s="228"/>
      <c r="K19" s="227">
        <f>ROUND(E19*J19,2)</f>
        <v>0</v>
      </c>
      <c r="L19" s="227">
        <v>21</v>
      </c>
      <c r="M19" s="227">
        <f>G19*(1+L19/100)</f>
        <v>0</v>
      </c>
      <c r="N19" s="227">
        <v>0</v>
      </c>
      <c r="O19" s="227">
        <f>ROUND(E19*N19,2)</f>
        <v>0</v>
      </c>
      <c r="P19" s="227">
        <v>0</v>
      </c>
      <c r="Q19" s="227">
        <f>ROUND(E19*P19,2)</f>
        <v>0</v>
      </c>
      <c r="R19" s="227"/>
      <c r="S19" s="227" t="s">
        <v>90</v>
      </c>
      <c r="T19" s="227" t="s">
        <v>91</v>
      </c>
      <c r="U19" s="227">
        <v>0</v>
      </c>
      <c r="V19" s="227">
        <f>ROUND(E19*U19,2)</f>
        <v>0</v>
      </c>
      <c r="W19" s="227"/>
      <c r="X19" s="227" t="s">
        <v>92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93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>
      <c r="A20" s="242">
        <v>12</v>
      </c>
      <c r="B20" s="243" t="s">
        <v>114</v>
      </c>
      <c r="C20" s="250" t="s">
        <v>115</v>
      </c>
      <c r="D20" s="244" t="s">
        <v>89</v>
      </c>
      <c r="E20" s="245">
        <v>36</v>
      </c>
      <c r="F20" s="246"/>
      <c r="G20" s="247">
        <f>ROUND(E20*F20,2)</f>
        <v>0</v>
      </c>
      <c r="H20" s="228"/>
      <c r="I20" s="227">
        <f>ROUND(E20*H20,2)</f>
        <v>0</v>
      </c>
      <c r="J20" s="228"/>
      <c r="K20" s="227">
        <f>ROUND(E20*J20,2)</f>
        <v>0</v>
      </c>
      <c r="L20" s="227">
        <v>21</v>
      </c>
      <c r="M20" s="227">
        <f>G20*(1+L20/100)</f>
        <v>0</v>
      </c>
      <c r="N20" s="227">
        <v>0</v>
      </c>
      <c r="O20" s="227">
        <f>ROUND(E20*N20,2)</f>
        <v>0</v>
      </c>
      <c r="P20" s="227">
        <v>0</v>
      </c>
      <c r="Q20" s="227">
        <f>ROUND(E20*P20,2)</f>
        <v>0</v>
      </c>
      <c r="R20" s="227"/>
      <c r="S20" s="227" t="s">
        <v>90</v>
      </c>
      <c r="T20" s="227" t="s">
        <v>91</v>
      </c>
      <c r="U20" s="227">
        <v>0</v>
      </c>
      <c r="V20" s="227">
        <f>ROUND(E20*U20,2)</f>
        <v>0</v>
      </c>
      <c r="W20" s="227"/>
      <c r="X20" s="227" t="s">
        <v>92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93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>
      <c r="A21" s="242">
        <v>13</v>
      </c>
      <c r="B21" s="243" t="s">
        <v>116</v>
      </c>
      <c r="C21" s="250" t="s">
        <v>117</v>
      </c>
      <c r="D21" s="244" t="s">
        <v>118</v>
      </c>
      <c r="E21" s="245">
        <v>8</v>
      </c>
      <c r="F21" s="246"/>
      <c r="G21" s="247">
        <f>ROUND(E21*F21,2)</f>
        <v>0</v>
      </c>
      <c r="H21" s="228"/>
      <c r="I21" s="227">
        <f>ROUND(E21*H21,2)</f>
        <v>0</v>
      </c>
      <c r="J21" s="228"/>
      <c r="K21" s="227">
        <f>ROUND(E21*J21,2)</f>
        <v>0</v>
      </c>
      <c r="L21" s="227">
        <v>21</v>
      </c>
      <c r="M21" s="227">
        <f>G21*(1+L21/100)</f>
        <v>0</v>
      </c>
      <c r="N21" s="227">
        <v>0</v>
      </c>
      <c r="O21" s="227">
        <f>ROUND(E21*N21,2)</f>
        <v>0</v>
      </c>
      <c r="P21" s="227">
        <v>0</v>
      </c>
      <c r="Q21" s="227">
        <f>ROUND(E21*P21,2)</f>
        <v>0</v>
      </c>
      <c r="R21" s="227"/>
      <c r="S21" s="227" t="s">
        <v>90</v>
      </c>
      <c r="T21" s="227" t="s">
        <v>91</v>
      </c>
      <c r="U21" s="227">
        <v>0</v>
      </c>
      <c r="V21" s="227">
        <f>ROUND(E21*U21,2)</f>
        <v>0</v>
      </c>
      <c r="W21" s="227"/>
      <c r="X21" s="227" t="s">
        <v>92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93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1">
      <c r="A22" s="242">
        <v>14</v>
      </c>
      <c r="B22" s="243" t="s">
        <v>119</v>
      </c>
      <c r="C22" s="250" t="s">
        <v>120</v>
      </c>
      <c r="D22" s="244" t="s">
        <v>118</v>
      </c>
      <c r="E22" s="245">
        <v>9</v>
      </c>
      <c r="F22" s="246"/>
      <c r="G22" s="247">
        <f>ROUND(E22*F22,2)</f>
        <v>0</v>
      </c>
      <c r="H22" s="228"/>
      <c r="I22" s="227">
        <f>ROUND(E22*H22,2)</f>
        <v>0</v>
      </c>
      <c r="J22" s="228"/>
      <c r="K22" s="227">
        <f>ROUND(E22*J22,2)</f>
        <v>0</v>
      </c>
      <c r="L22" s="227">
        <v>21</v>
      </c>
      <c r="M22" s="227">
        <f>G22*(1+L22/100)</f>
        <v>0</v>
      </c>
      <c r="N22" s="227">
        <v>0</v>
      </c>
      <c r="O22" s="227">
        <f>ROUND(E22*N22,2)</f>
        <v>0</v>
      </c>
      <c r="P22" s="227">
        <v>0</v>
      </c>
      <c r="Q22" s="227">
        <f>ROUND(E22*P22,2)</f>
        <v>0</v>
      </c>
      <c r="R22" s="227"/>
      <c r="S22" s="227" t="s">
        <v>90</v>
      </c>
      <c r="T22" s="227" t="s">
        <v>91</v>
      </c>
      <c r="U22" s="227">
        <v>0</v>
      </c>
      <c r="V22" s="227">
        <f>ROUND(E22*U22,2)</f>
        <v>0</v>
      </c>
      <c r="W22" s="227"/>
      <c r="X22" s="227" t="s">
        <v>92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93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>
      <c r="A23" s="242">
        <v>15</v>
      </c>
      <c r="B23" s="243" t="s">
        <v>121</v>
      </c>
      <c r="C23" s="250" t="s">
        <v>122</v>
      </c>
      <c r="D23" s="244" t="s">
        <v>89</v>
      </c>
      <c r="E23" s="245">
        <v>2</v>
      </c>
      <c r="F23" s="246"/>
      <c r="G23" s="247">
        <f>ROUND(E23*F23,2)</f>
        <v>0</v>
      </c>
      <c r="H23" s="228"/>
      <c r="I23" s="227">
        <f>ROUND(E23*H23,2)</f>
        <v>0</v>
      </c>
      <c r="J23" s="228"/>
      <c r="K23" s="227">
        <f>ROUND(E23*J23,2)</f>
        <v>0</v>
      </c>
      <c r="L23" s="227">
        <v>21</v>
      </c>
      <c r="M23" s="227">
        <f>G23*(1+L23/100)</f>
        <v>0</v>
      </c>
      <c r="N23" s="227">
        <v>0</v>
      </c>
      <c r="O23" s="227">
        <f>ROUND(E23*N23,2)</f>
        <v>0</v>
      </c>
      <c r="P23" s="227">
        <v>0</v>
      </c>
      <c r="Q23" s="227">
        <f>ROUND(E23*P23,2)</f>
        <v>0</v>
      </c>
      <c r="R23" s="227"/>
      <c r="S23" s="227" t="s">
        <v>90</v>
      </c>
      <c r="T23" s="227" t="s">
        <v>91</v>
      </c>
      <c r="U23" s="227">
        <v>0</v>
      </c>
      <c r="V23" s="227">
        <f>ROUND(E23*U23,2)</f>
        <v>0</v>
      </c>
      <c r="W23" s="227"/>
      <c r="X23" s="227" t="s">
        <v>92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93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>
      <c r="A24" s="242">
        <v>16</v>
      </c>
      <c r="B24" s="243" t="s">
        <v>123</v>
      </c>
      <c r="C24" s="250" t="s">
        <v>124</v>
      </c>
      <c r="D24" s="244" t="s">
        <v>89</v>
      </c>
      <c r="E24" s="245">
        <v>1</v>
      </c>
      <c r="F24" s="246"/>
      <c r="G24" s="247">
        <f>ROUND(E24*F24,2)</f>
        <v>0</v>
      </c>
      <c r="H24" s="228"/>
      <c r="I24" s="227">
        <f>ROUND(E24*H24,2)</f>
        <v>0</v>
      </c>
      <c r="J24" s="228"/>
      <c r="K24" s="227">
        <f>ROUND(E24*J24,2)</f>
        <v>0</v>
      </c>
      <c r="L24" s="227">
        <v>21</v>
      </c>
      <c r="M24" s="227">
        <f>G24*(1+L24/100)</f>
        <v>0</v>
      </c>
      <c r="N24" s="227">
        <v>0</v>
      </c>
      <c r="O24" s="227">
        <f>ROUND(E24*N24,2)</f>
        <v>0</v>
      </c>
      <c r="P24" s="227">
        <v>0</v>
      </c>
      <c r="Q24" s="227">
        <f>ROUND(E24*P24,2)</f>
        <v>0</v>
      </c>
      <c r="R24" s="227"/>
      <c r="S24" s="227" t="s">
        <v>90</v>
      </c>
      <c r="T24" s="227" t="s">
        <v>91</v>
      </c>
      <c r="U24" s="227">
        <v>0</v>
      </c>
      <c r="V24" s="227">
        <f>ROUND(E24*U24,2)</f>
        <v>0</v>
      </c>
      <c r="W24" s="227"/>
      <c r="X24" s="227" t="s">
        <v>92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93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>
      <c r="A25" s="242">
        <v>17</v>
      </c>
      <c r="B25" s="243" t="s">
        <v>125</v>
      </c>
      <c r="C25" s="250" t="s">
        <v>126</v>
      </c>
      <c r="D25" s="244" t="s">
        <v>89</v>
      </c>
      <c r="E25" s="245">
        <v>1</v>
      </c>
      <c r="F25" s="246"/>
      <c r="G25" s="247">
        <f>ROUND(E25*F25,2)</f>
        <v>0</v>
      </c>
      <c r="H25" s="228"/>
      <c r="I25" s="227">
        <f>ROUND(E25*H25,2)</f>
        <v>0</v>
      </c>
      <c r="J25" s="228"/>
      <c r="K25" s="227">
        <f>ROUND(E25*J25,2)</f>
        <v>0</v>
      </c>
      <c r="L25" s="227">
        <v>21</v>
      </c>
      <c r="M25" s="227">
        <f>G25*(1+L25/100)</f>
        <v>0</v>
      </c>
      <c r="N25" s="227">
        <v>0</v>
      </c>
      <c r="O25" s="227">
        <f>ROUND(E25*N25,2)</f>
        <v>0</v>
      </c>
      <c r="P25" s="227">
        <v>0</v>
      </c>
      <c r="Q25" s="227">
        <f>ROUND(E25*P25,2)</f>
        <v>0</v>
      </c>
      <c r="R25" s="227"/>
      <c r="S25" s="227" t="s">
        <v>90</v>
      </c>
      <c r="T25" s="227" t="s">
        <v>91</v>
      </c>
      <c r="U25" s="227">
        <v>0</v>
      </c>
      <c r="V25" s="227">
        <f>ROUND(E25*U25,2)</f>
        <v>0</v>
      </c>
      <c r="W25" s="227"/>
      <c r="X25" s="227" t="s">
        <v>92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93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>
      <c r="A26" s="242">
        <v>18</v>
      </c>
      <c r="B26" s="243" t="s">
        <v>127</v>
      </c>
      <c r="C26" s="250" t="s">
        <v>128</v>
      </c>
      <c r="D26" s="244" t="s">
        <v>129</v>
      </c>
      <c r="E26" s="245">
        <v>1</v>
      </c>
      <c r="F26" s="246"/>
      <c r="G26" s="247">
        <f>ROUND(E26*F26,2)</f>
        <v>0</v>
      </c>
      <c r="H26" s="228"/>
      <c r="I26" s="227">
        <f>ROUND(E26*H26,2)</f>
        <v>0</v>
      </c>
      <c r="J26" s="228"/>
      <c r="K26" s="227">
        <f>ROUND(E26*J26,2)</f>
        <v>0</v>
      </c>
      <c r="L26" s="227">
        <v>21</v>
      </c>
      <c r="M26" s="227">
        <f>G26*(1+L26/100)</f>
        <v>0</v>
      </c>
      <c r="N26" s="227">
        <v>0</v>
      </c>
      <c r="O26" s="227">
        <f>ROUND(E26*N26,2)</f>
        <v>0</v>
      </c>
      <c r="P26" s="227">
        <v>0</v>
      </c>
      <c r="Q26" s="227">
        <f>ROUND(E26*P26,2)</f>
        <v>0</v>
      </c>
      <c r="R26" s="227"/>
      <c r="S26" s="227" t="s">
        <v>90</v>
      </c>
      <c r="T26" s="227" t="s">
        <v>91</v>
      </c>
      <c r="U26" s="227">
        <v>0</v>
      </c>
      <c r="V26" s="227">
        <f>ROUND(E26*U26,2)</f>
        <v>0</v>
      </c>
      <c r="W26" s="227"/>
      <c r="X26" s="227" t="s">
        <v>92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93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>
      <c r="A27" s="242">
        <v>19</v>
      </c>
      <c r="B27" s="243" t="s">
        <v>130</v>
      </c>
      <c r="C27" s="250" t="s">
        <v>131</v>
      </c>
      <c r="D27" s="244" t="s">
        <v>129</v>
      </c>
      <c r="E27" s="245">
        <v>1</v>
      </c>
      <c r="F27" s="246"/>
      <c r="G27" s="247">
        <f>ROUND(E27*F27,2)</f>
        <v>0</v>
      </c>
      <c r="H27" s="228"/>
      <c r="I27" s="227">
        <f>ROUND(E27*H27,2)</f>
        <v>0</v>
      </c>
      <c r="J27" s="228"/>
      <c r="K27" s="227">
        <f>ROUND(E27*J27,2)</f>
        <v>0</v>
      </c>
      <c r="L27" s="227">
        <v>21</v>
      </c>
      <c r="M27" s="227">
        <f>G27*(1+L27/100)</f>
        <v>0</v>
      </c>
      <c r="N27" s="227">
        <v>0</v>
      </c>
      <c r="O27" s="227">
        <f>ROUND(E27*N27,2)</f>
        <v>0</v>
      </c>
      <c r="P27" s="227">
        <v>0</v>
      </c>
      <c r="Q27" s="227">
        <f>ROUND(E27*P27,2)</f>
        <v>0</v>
      </c>
      <c r="R27" s="227"/>
      <c r="S27" s="227" t="s">
        <v>90</v>
      </c>
      <c r="T27" s="227" t="s">
        <v>91</v>
      </c>
      <c r="U27" s="227">
        <v>0</v>
      </c>
      <c r="V27" s="227">
        <f>ROUND(E27*U27,2)</f>
        <v>0</v>
      </c>
      <c r="W27" s="227"/>
      <c r="X27" s="227" t="s">
        <v>92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93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>
      <c r="A28" s="242">
        <v>20</v>
      </c>
      <c r="B28" s="243" t="s">
        <v>132</v>
      </c>
      <c r="C28" s="250" t="s">
        <v>133</v>
      </c>
      <c r="D28" s="244" t="s">
        <v>134</v>
      </c>
      <c r="E28" s="245">
        <v>1</v>
      </c>
      <c r="F28" s="246"/>
      <c r="G28" s="247">
        <f>ROUND(E28*F28,2)</f>
        <v>0</v>
      </c>
      <c r="H28" s="228"/>
      <c r="I28" s="227">
        <f>ROUND(E28*H28,2)</f>
        <v>0</v>
      </c>
      <c r="J28" s="228"/>
      <c r="K28" s="227">
        <f>ROUND(E28*J28,2)</f>
        <v>0</v>
      </c>
      <c r="L28" s="227">
        <v>21</v>
      </c>
      <c r="M28" s="227">
        <f>G28*(1+L28/100)</f>
        <v>0</v>
      </c>
      <c r="N28" s="227">
        <v>0</v>
      </c>
      <c r="O28" s="227">
        <f>ROUND(E28*N28,2)</f>
        <v>0</v>
      </c>
      <c r="P28" s="227">
        <v>0</v>
      </c>
      <c r="Q28" s="227">
        <f>ROUND(E28*P28,2)</f>
        <v>0</v>
      </c>
      <c r="R28" s="227"/>
      <c r="S28" s="227" t="s">
        <v>90</v>
      </c>
      <c r="T28" s="227" t="s">
        <v>91</v>
      </c>
      <c r="U28" s="227">
        <v>0</v>
      </c>
      <c r="V28" s="227">
        <f>ROUND(E28*U28,2)</f>
        <v>0</v>
      </c>
      <c r="W28" s="227"/>
      <c r="X28" s="227" t="s">
        <v>92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93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>
      <c r="A29" s="242">
        <v>21</v>
      </c>
      <c r="B29" s="243" t="s">
        <v>135</v>
      </c>
      <c r="C29" s="250" t="s">
        <v>136</v>
      </c>
      <c r="D29" s="244" t="s">
        <v>134</v>
      </c>
      <c r="E29" s="245">
        <v>1</v>
      </c>
      <c r="F29" s="246"/>
      <c r="G29" s="247">
        <f>ROUND(E29*F29,2)</f>
        <v>0</v>
      </c>
      <c r="H29" s="228"/>
      <c r="I29" s="227">
        <f>ROUND(E29*H29,2)</f>
        <v>0</v>
      </c>
      <c r="J29" s="228"/>
      <c r="K29" s="227">
        <f>ROUND(E29*J29,2)</f>
        <v>0</v>
      </c>
      <c r="L29" s="227">
        <v>21</v>
      </c>
      <c r="M29" s="227">
        <f>G29*(1+L29/100)</f>
        <v>0</v>
      </c>
      <c r="N29" s="227">
        <v>0</v>
      </c>
      <c r="O29" s="227">
        <f>ROUND(E29*N29,2)</f>
        <v>0</v>
      </c>
      <c r="P29" s="227">
        <v>0</v>
      </c>
      <c r="Q29" s="227">
        <f>ROUND(E29*P29,2)</f>
        <v>0</v>
      </c>
      <c r="R29" s="227"/>
      <c r="S29" s="227" t="s">
        <v>90</v>
      </c>
      <c r="T29" s="227" t="s">
        <v>91</v>
      </c>
      <c r="U29" s="227">
        <v>0</v>
      </c>
      <c r="V29" s="227">
        <f>ROUND(E29*U29,2)</f>
        <v>0</v>
      </c>
      <c r="W29" s="227"/>
      <c r="X29" s="227" t="s">
        <v>92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93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>
      <c r="A30" s="242">
        <v>22</v>
      </c>
      <c r="B30" s="243" t="s">
        <v>137</v>
      </c>
      <c r="C30" s="250" t="s">
        <v>138</v>
      </c>
      <c r="D30" s="244" t="s">
        <v>134</v>
      </c>
      <c r="E30" s="245">
        <v>1</v>
      </c>
      <c r="F30" s="246"/>
      <c r="G30" s="247">
        <f>ROUND(E30*F30,2)</f>
        <v>0</v>
      </c>
      <c r="H30" s="228"/>
      <c r="I30" s="227">
        <f>ROUND(E30*H30,2)</f>
        <v>0</v>
      </c>
      <c r="J30" s="228"/>
      <c r="K30" s="227">
        <f>ROUND(E30*J30,2)</f>
        <v>0</v>
      </c>
      <c r="L30" s="227">
        <v>21</v>
      </c>
      <c r="M30" s="227">
        <f>G30*(1+L30/100)</f>
        <v>0</v>
      </c>
      <c r="N30" s="227">
        <v>0</v>
      </c>
      <c r="O30" s="227">
        <f>ROUND(E30*N30,2)</f>
        <v>0</v>
      </c>
      <c r="P30" s="227">
        <v>0</v>
      </c>
      <c r="Q30" s="227">
        <f>ROUND(E30*P30,2)</f>
        <v>0</v>
      </c>
      <c r="R30" s="227"/>
      <c r="S30" s="227" t="s">
        <v>90</v>
      </c>
      <c r="T30" s="227" t="s">
        <v>91</v>
      </c>
      <c r="U30" s="227">
        <v>0</v>
      </c>
      <c r="V30" s="227">
        <f>ROUND(E30*U30,2)</f>
        <v>0</v>
      </c>
      <c r="W30" s="227"/>
      <c r="X30" s="227" t="s">
        <v>92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93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>
      <c r="A31" s="242">
        <v>23</v>
      </c>
      <c r="B31" s="243" t="s">
        <v>139</v>
      </c>
      <c r="C31" s="250" t="s">
        <v>140</v>
      </c>
      <c r="D31" s="244" t="s">
        <v>89</v>
      </c>
      <c r="E31" s="245">
        <v>3</v>
      </c>
      <c r="F31" s="246"/>
      <c r="G31" s="247">
        <f>ROUND(E31*F31,2)</f>
        <v>0</v>
      </c>
      <c r="H31" s="228"/>
      <c r="I31" s="227">
        <f>ROUND(E31*H31,2)</f>
        <v>0</v>
      </c>
      <c r="J31" s="228"/>
      <c r="K31" s="227">
        <f>ROUND(E31*J31,2)</f>
        <v>0</v>
      </c>
      <c r="L31" s="227">
        <v>21</v>
      </c>
      <c r="M31" s="227">
        <f>G31*(1+L31/100)</f>
        <v>0</v>
      </c>
      <c r="N31" s="227">
        <v>0</v>
      </c>
      <c r="O31" s="227">
        <f>ROUND(E31*N31,2)</f>
        <v>0</v>
      </c>
      <c r="P31" s="227">
        <v>0</v>
      </c>
      <c r="Q31" s="227">
        <f>ROUND(E31*P31,2)</f>
        <v>0</v>
      </c>
      <c r="R31" s="227"/>
      <c r="S31" s="227" t="s">
        <v>90</v>
      </c>
      <c r="T31" s="227" t="s">
        <v>91</v>
      </c>
      <c r="U31" s="227">
        <v>0</v>
      </c>
      <c r="V31" s="227">
        <f>ROUND(E31*U31,2)</f>
        <v>0</v>
      </c>
      <c r="W31" s="227"/>
      <c r="X31" s="227" t="s">
        <v>92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93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>
      <c r="A32" s="242">
        <v>24</v>
      </c>
      <c r="B32" s="243" t="s">
        <v>141</v>
      </c>
      <c r="C32" s="250" t="s">
        <v>142</v>
      </c>
      <c r="D32" s="244" t="s">
        <v>134</v>
      </c>
      <c r="E32" s="245">
        <v>1</v>
      </c>
      <c r="F32" s="246"/>
      <c r="G32" s="247">
        <f>ROUND(E32*F32,2)</f>
        <v>0</v>
      </c>
      <c r="H32" s="228"/>
      <c r="I32" s="227">
        <f>ROUND(E32*H32,2)</f>
        <v>0</v>
      </c>
      <c r="J32" s="228"/>
      <c r="K32" s="227">
        <f>ROUND(E32*J32,2)</f>
        <v>0</v>
      </c>
      <c r="L32" s="227">
        <v>21</v>
      </c>
      <c r="M32" s="227">
        <f>G32*(1+L32/100)</f>
        <v>0</v>
      </c>
      <c r="N32" s="227">
        <v>0</v>
      </c>
      <c r="O32" s="227">
        <f>ROUND(E32*N32,2)</f>
        <v>0</v>
      </c>
      <c r="P32" s="227">
        <v>0</v>
      </c>
      <c r="Q32" s="227">
        <f>ROUND(E32*P32,2)</f>
        <v>0</v>
      </c>
      <c r="R32" s="227"/>
      <c r="S32" s="227" t="s">
        <v>90</v>
      </c>
      <c r="T32" s="227" t="s">
        <v>91</v>
      </c>
      <c r="U32" s="227">
        <v>0</v>
      </c>
      <c r="V32" s="227">
        <f>ROUND(E32*U32,2)</f>
        <v>0</v>
      </c>
      <c r="W32" s="227"/>
      <c r="X32" s="227" t="s">
        <v>92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93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1">
      <c r="A33" s="242">
        <v>25</v>
      </c>
      <c r="B33" s="243" t="s">
        <v>143</v>
      </c>
      <c r="C33" s="250" t="s">
        <v>144</v>
      </c>
      <c r="D33" s="244" t="s">
        <v>134</v>
      </c>
      <c r="E33" s="245">
        <v>1</v>
      </c>
      <c r="F33" s="246"/>
      <c r="G33" s="247">
        <f>ROUND(E33*F33,2)</f>
        <v>0</v>
      </c>
      <c r="H33" s="228"/>
      <c r="I33" s="227">
        <f>ROUND(E33*H33,2)</f>
        <v>0</v>
      </c>
      <c r="J33" s="228"/>
      <c r="K33" s="227">
        <f>ROUND(E33*J33,2)</f>
        <v>0</v>
      </c>
      <c r="L33" s="227">
        <v>21</v>
      </c>
      <c r="M33" s="227">
        <f>G33*(1+L33/100)</f>
        <v>0</v>
      </c>
      <c r="N33" s="227">
        <v>0</v>
      </c>
      <c r="O33" s="227">
        <f>ROUND(E33*N33,2)</f>
        <v>0</v>
      </c>
      <c r="P33" s="227">
        <v>0</v>
      </c>
      <c r="Q33" s="227">
        <f>ROUND(E33*P33,2)</f>
        <v>0</v>
      </c>
      <c r="R33" s="227"/>
      <c r="S33" s="227" t="s">
        <v>90</v>
      </c>
      <c r="T33" s="227" t="s">
        <v>91</v>
      </c>
      <c r="U33" s="227">
        <v>0</v>
      </c>
      <c r="V33" s="227">
        <f>ROUND(E33*U33,2)</f>
        <v>0</v>
      </c>
      <c r="W33" s="227"/>
      <c r="X33" s="227" t="s">
        <v>92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93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>
      <c r="A34" s="236">
        <v>26</v>
      </c>
      <c r="B34" s="237" t="s">
        <v>145</v>
      </c>
      <c r="C34" s="251" t="s">
        <v>146</v>
      </c>
      <c r="D34" s="238" t="s">
        <v>134</v>
      </c>
      <c r="E34" s="239">
        <v>1</v>
      </c>
      <c r="F34" s="240"/>
      <c r="G34" s="241">
        <f>ROUND(E34*F34,2)</f>
        <v>0</v>
      </c>
      <c r="H34" s="228"/>
      <c r="I34" s="227">
        <f>ROUND(E34*H34,2)</f>
        <v>0</v>
      </c>
      <c r="J34" s="228"/>
      <c r="K34" s="227">
        <f>ROUND(E34*J34,2)</f>
        <v>0</v>
      </c>
      <c r="L34" s="227">
        <v>21</v>
      </c>
      <c r="M34" s="227">
        <f>G34*(1+L34/100)</f>
        <v>0</v>
      </c>
      <c r="N34" s="227">
        <v>0</v>
      </c>
      <c r="O34" s="227">
        <f>ROUND(E34*N34,2)</f>
        <v>0</v>
      </c>
      <c r="P34" s="227">
        <v>0</v>
      </c>
      <c r="Q34" s="227">
        <f>ROUND(E34*P34,2)</f>
        <v>0</v>
      </c>
      <c r="R34" s="227"/>
      <c r="S34" s="227" t="s">
        <v>90</v>
      </c>
      <c r="T34" s="227" t="s">
        <v>91</v>
      </c>
      <c r="U34" s="227">
        <v>0</v>
      </c>
      <c r="V34" s="227">
        <f>ROUND(E34*U34,2)</f>
        <v>0</v>
      </c>
      <c r="W34" s="227"/>
      <c r="X34" s="227" t="s">
        <v>92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93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>
      <c r="A35" s="3"/>
      <c r="B35" s="4"/>
      <c r="C35" s="252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E35">
        <v>15</v>
      </c>
      <c r="AF35">
        <v>21</v>
      </c>
      <c r="AG35" t="s">
        <v>72</v>
      </c>
    </row>
    <row r="36" spans="1:60">
      <c r="A36" s="213"/>
      <c r="B36" s="214" t="s">
        <v>31</v>
      </c>
      <c r="C36" s="253"/>
      <c r="D36" s="215"/>
      <c r="E36" s="216"/>
      <c r="F36" s="216"/>
      <c r="G36" s="248">
        <f>G8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f>SUMIF(L7:L34,AE35,G7:G34)</f>
        <v>0</v>
      </c>
      <c r="AF36">
        <f>SUMIF(L7:L34,AF35,G7:G34)</f>
        <v>0</v>
      </c>
      <c r="AG36" t="s">
        <v>147</v>
      </c>
    </row>
    <row r="37" spans="1:60">
      <c r="A37" s="3"/>
      <c r="B37" s="4"/>
      <c r="C37" s="252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60">
      <c r="A38" s="3"/>
      <c r="B38" s="4"/>
      <c r="C38" s="252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60">
      <c r="A39" s="217" t="s">
        <v>148</v>
      </c>
      <c r="B39" s="217"/>
      <c r="C39" s="25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60">
      <c r="A40" s="218"/>
      <c r="B40" s="219"/>
      <c r="C40" s="255"/>
      <c r="D40" s="219"/>
      <c r="E40" s="219"/>
      <c r="F40" s="219"/>
      <c r="G40" s="22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AG40" t="s">
        <v>149</v>
      </c>
    </row>
    <row r="41" spans="1:60">
      <c r="A41" s="221"/>
      <c r="B41" s="222"/>
      <c r="C41" s="256"/>
      <c r="D41" s="222"/>
      <c r="E41" s="222"/>
      <c r="F41" s="222"/>
      <c r="G41" s="2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>
      <c r="A42" s="221"/>
      <c r="B42" s="222"/>
      <c r="C42" s="256"/>
      <c r="D42" s="222"/>
      <c r="E42" s="222"/>
      <c r="F42" s="222"/>
      <c r="G42" s="22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>
      <c r="A43" s="221"/>
      <c r="B43" s="222"/>
      <c r="C43" s="256"/>
      <c r="D43" s="222"/>
      <c r="E43" s="222"/>
      <c r="F43" s="222"/>
      <c r="G43" s="22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60">
      <c r="A44" s="224"/>
      <c r="B44" s="225"/>
      <c r="C44" s="257"/>
      <c r="D44" s="225"/>
      <c r="E44" s="225"/>
      <c r="F44" s="225"/>
      <c r="G44" s="22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>
      <c r="A45" s="3"/>
      <c r="B45" s="4"/>
      <c r="C45" s="252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>
      <c r="C46" s="258"/>
      <c r="D46" s="10"/>
      <c r="AG46" t="s">
        <v>150</v>
      </c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39:C39"/>
    <mergeCell ref="A40:G4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5" t="s">
        <v>7</v>
      </c>
      <c r="B1" s="195"/>
      <c r="C1" s="195"/>
      <c r="D1" s="195"/>
      <c r="E1" s="195"/>
      <c r="F1" s="195"/>
      <c r="G1" s="195"/>
      <c r="AG1" t="s">
        <v>60</v>
      </c>
    </row>
    <row r="2" spans="1:60" ht="24.95" customHeight="1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61</v>
      </c>
    </row>
    <row r="3" spans="1:60" ht="24.95" customHeight="1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61</v>
      </c>
      <c r="AG3" t="s">
        <v>62</v>
      </c>
    </row>
    <row r="4" spans="1:60" ht="24.95" customHeight="1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63</v>
      </c>
    </row>
    <row r="5" spans="1:60">
      <c r="D5" s="10"/>
    </row>
    <row r="6" spans="1:60" ht="38.25">
      <c r="A6" s="206" t="s">
        <v>64</v>
      </c>
      <c r="B6" s="208" t="s">
        <v>65</v>
      </c>
      <c r="C6" s="208" t="s">
        <v>66</v>
      </c>
      <c r="D6" s="207" t="s">
        <v>67</v>
      </c>
      <c r="E6" s="206" t="s">
        <v>68</v>
      </c>
      <c r="F6" s="205" t="s">
        <v>69</v>
      </c>
      <c r="G6" s="206" t="s">
        <v>31</v>
      </c>
      <c r="H6" s="209" t="s">
        <v>32</v>
      </c>
      <c r="I6" s="209" t="s">
        <v>70</v>
      </c>
      <c r="J6" s="209" t="s">
        <v>33</v>
      </c>
      <c r="K6" s="209" t="s">
        <v>71</v>
      </c>
      <c r="L6" s="209" t="s">
        <v>72</v>
      </c>
      <c r="M6" s="209" t="s">
        <v>73</v>
      </c>
      <c r="N6" s="209" t="s">
        <v>74</v>
      </c>
      <c r="O6" s="209" t="s">
        <v>75</v>
      </c>
      <c r="P6" s="209" t="s">
        <v>76</v>
      </c>
      <c r="Q6" s="209" t="s">
        <v>77</v>
      </c>
      <c r="R6" s="209" t="s">
        <v>78</v>
      </c>
      <c r="S6" s="209" t="s">
        <v>79</v>
      </c>
      <c r="T6" s="209" t="s">
        <v>80</v>
      </c>
      <c r="U6" s="209" t="s">
        <v>81</v>
      </c>
      <c r="V6" s="209" t="s">
        <v>82</v>
      </c>
      <c r="W6" s="209" t="s">
        <v>83</v>
      </c>
      <c r="X6" s="209" t="s">
        <v>84</v>
      </c>
    </row>
    <row r="7" spans="1:60" hidden="1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>
      <c r="A8" s="230" t="s">
        <v>85</v>
      </c>
      <c r="B8" s="231" t="s">
        <v>56</v>
      </c>
      <c r="C8" s="249" t="s">
        <v>57</v>
      </c>
      <c r="D8" s="232"/>
      <c r="E8" s="233"/>
      <c r="F8" s="234"/>
      <c r="G8" s="235">
        <f>SUMIF(AG9:AG43,"&lt;&gt;NOR",G9:G43)</f>
        <v>0</v>
      </c>
      <c r="H8" s="229"/>
      <c r="I8" s="229">
        <f>SUM(I9:I43)</f>
        <v>0</v>
      </c>
      <c r="J8" s="229"/>
      <c r="K8" s="229">
        <f>SUM(K9:K43)</f>
        <v>0</v>
      </c>
      <c r="L8" s="229"/>
      <c r="M8" s="229">
        <f>SUM(M9:M43)</f>
        <v>0</v>
      </c>
      <c r="N8" s="229"/>
      <c r="O8" s="229">
        <f>SUM(O9:O43)</f>
        <v>0</v>
      </c>
      <c r="P8" s="229"/>
      <c r="Q8" s="229">
        <f>SUM(Q9:Q43)</f>
        <v>0</v>
      </c>
      <c r="R8" s="229"/>
      <c r="S8" s="229"/>
      <c r="T8" s="229"/>
      <c r="U8" s="229"/>
      <c r="V8" s="229">
        <f>SUM(V9:V43)</f>
        <v>0</v>
      </c>
      <c r="W8" s="229"/>
      <c r="X8" s="229"/>
      <c r="AG8" t="s">
        <v>86</v>
      </c>
    </row>
    <row r="9" spans="1:60" ht="22.5" outlineLevel="1">
      <c r="A9" s="242">
        <v>1</v>
      </c>
      <c r="B9" s="243" t="s">
        <v>87</v>
      </c>
      <c r="C9" s="250" t="s">
        <v>151</v>
      </c>
      <c r="D9" s="244" t="s">
        <v>89</v>
      </c>
      <c r="E9" s="245">
        <v>1</v>
      </c>
      <c r="F9" s="246"/>
      <c r="G9" s="247">
        <f>ROUND(E9*F9,2)</f>
        <v>0</v>
      </c>
      <c r="H9" s="228"/>
      <c r="I9" s="227">
        <f>ROUND(E9*H9,2)</f>
        <v>0</v>
      </c>
      <c r="J9" s="228"/>
      <c r="K9" s="227">
        <f>ROUND(E9*J9,2)</f>
        <v>0</v>
      </c>
      <c r="L9" s="227">
        <v>21</v>
      </c>
      <c r="M9" s="227">
        <f>G9*(1+L9/100)</f>
        <v>0</v>
      </c>
      <c r="N9" s="227">
        <v>0</v>
      </c>
      <c r="O9" s="227">
        <f>ROUND(E9*N9,2)</f>
        <v>0</v>
      </c>
      <c r="P9" s="227">
        <v>0</v>
      </c>
      <c r="Q9" s="227">
        <f>ROUND(E9*P9,2)</f>
        <v>0</v>
      </c>
      <c r="R9" s="227"/>
      <c r="S9" s="227" t="s">
        <v>90</v>
      </c>
      <c r="T9" s="227" t="s">
        <v>91</v>
      </c>
      <c r="U9" s="227">
        <v>0</v>
      </c>
      <c r="V9" s="227">
        <f>ROUND(E9*U9,2)</f>
        <v>0</v>
      </c>
      <c r="W9" s="227"/>
      <c r="X9" s="227" t="s">
        <v>92</v>
      </c>
      <c r="Y9" s="210"/>
      <c r="Z9" s="210"/>
      <c r="AA9" s="210"/>
      <c r="AB9" s="210"/>
      <c r="AC9" s="210"/>
      <c r="AD9" s="210"/>
      <c r="AE9" s="210"/>
      <c r="AF9" s="210"/>
      <c r="AG9" s="210" t="s">
        <v>93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>
      <c r="A10" s="242">
        <v>2</v>
      </c>
      <c r="B10" s="243" t="s">
        <v>94</v>
      </c>
      <c r="C10" s="250" t="s">
        <v>152</v>
      </c>
      <c r="D10" s="244" t="s">
        <v>89</v>
      </c>
      <c r="E10" s="245">
        <v>4</v>
      </c>
      <c r="F10" s="246"/>
      <c r="G10" s="247">
        <f>ROUND(E10*F10,2)</f>
        <v>0</v>
      </c>
      <c r="H10" s="228"/>
      <c r="I10" s="227">
        <f>ROUND(E10*H10,2)</f>
        <v>0</v>
      </c>
      <c r="J10" s="228"/>
      <c r="K10" s="227">
        <f>ROUND(E10*J10,2)</f>
        <v>0</v>
      </c>
      <c r="L10" s="227">
        <v>21</v>
      </c>
      <c r="M10" s="227">
        <f>G10*(1+L10/100)</f>
        <v>0</v>
      </c>
      <c r="N10" s="227">
        <v>0</v>
      </c>
      <c r="O10" s="227">
        <f>ROUND(E10*N10,2)</f>
        <v>0</v>
      </c>
      <c r="P10" s="227">
        <v>0</v>
      </c>
      <c r="Q10" s="227">
        <f>ROUND(E10*P10,2)</f>
        <v>0</v>
      </c>
      <c r="R10" s="227"/>
      <c r="S10" s="227" t="s">
        <v>90</v>
      </c>
      <c r="T10" s="227" t="s">
        <v>91</v>
      </c>
      <c r="U10" s="227">
        <v>0</v>
      </c>
      <c r="V10" s="227">
        <f>ROUND(E10*U10,2)</f>
        <v>0</v>
      </c>
      <c r="W10" s="227"/>
      <c r="X10" s="227" t="s">
        <v>92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93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>
      <c r="A11" s="242">
        <v>3</v>
      </c>
      <c r="B11" s="243" t="s">
        <v>96</v>
      </c>
      <c r="C11" s="250" t="s">
        <v>153</v>
      </c>
      <c r="D11" s="244" t="s">
        <v>89</v>
      </c>
      <c r="E11" s="245">
        <v>1</v>
      </c>
      <c r="F11" s="246"/>
      <c r="G11" s="247">
        <f>ROUND(E11*F11,2)</f>
        <v>0</v>
      </c>
      <c r="H11" s="228"/>
      <c r="I11" s="227">
        <f>ROUND(E11*H11,2)</f>
        <v>0</v>
      </c>
      <c r="J11" s="228"/>
      <c r="K11" s="227">
        <f>ROUND(E11*J11,2)</f>
        <v>0</v>
      </c>
      <c r="L11" s="227">
        <v>21</v>
      </c>
      <c r="M11" s="227">
        <f>G11*(1+L11/100)</f>
        <v>0</v>
      </c>
      <c r="N11" s="227">
        <v>0</v>
      </c>
      <c r="O11" s="227">
        <f>ROUND(E11*N11,2)</f>
        <v>0</v>
      </c>
      <c r="P11" s="227">
        <v>0</v>
      </c>
      <c r="Q11" s="227">
        <f>ROUND(E11*P11,2)</f>
        <v>0</v>
      </c>
      <c r="R11" s="227"/>
      <c r="S11" s="227" t="s">
        <v>90</v>
      </c>
      <c r="T11" s="227" t="s">
        <v>91</v>
      </c>
      <c r="U11" s="227">
        <v>0</v>
      </c>
      <c r="V11" s="227">
        <f>ROUND(E11*U11,2)</f>
        <v>0</v>
      </c>
      <c r="W11" s="227"/>
      <c r="X11" s="227" t="s">
        <v>92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93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>
      <c r="A12" s="242">
        <v>4</v>
      </c>
      <c r="B12" s="243" t="s">
        <v>98</v>
      </c>
      <c r="C12" s="250" t="s">
        <v>154</v>
      </c>
      <c r="D12" s="244" t="s">
        <v>89</v>
      </c>
      <c r="E12" s="245">
        <v>1</v>
      </c>
      <c r="F12" s="246"/>
      <c r="G12" s="247">
        <f>ROUND(E12*F12,2)</f>
        <v>0</v>
      </c>
      <c r="H12" s="228"/>
      <c r="I12" s="227">
        <f>ROUND(E12*H12,2)</f>
        <v>0</v>
      </c>
      <c r="J12" s="228"/>
      <c r="K12" s="227">
        <f>ROUND(E12*J12,2)</f>
        <v>0</v>
      </c>
      <c r="L12" s="227">
        <v>21</v>
      </c>
      <c r="M12" s="227">
        <f>G12*(1+L12/100)</f>
        <v>0</v>
      </c>
      <c r="N12" s="227">
        <v>0</v>
      </c>
      <c r="O12" s="227">
        <f>ROUND(E12*N12,2)</f>
        <v>0</v>
      </c>
      <c r="P12" s="227">
        <v>0</v>
      </c>
      <c r="Q12" s="227">
        <f>ROUND(E12*P12,2)</f>
        <v>0</v>
      </c>
      <c r="R12" s="227"/>
      <c r="S12" s="227" t="s">
        <v>90</v>
      </c>
      <c r="T12" s="227" t="s">
        <v>91</v>
      </c>
      <c r="U12" s="227">
        <v>0</v>
      </c>
      <c r="V12" s="227">
        <f>ROUND(E12*U12,2)</f>
        <v>0</v>
      </c>
      <c r="W12" s="227"/>
      <c r="X12" s="227" t="s">
        <v>92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93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>
      <c r="A13" s="242">
        <v>5</v>
      </c>
      <c r="B13" s="243" t="s">
        <v>100</v>
      </c>
      <c r="C13" s="250" t="s">
        <v>155</v>
      </c>
      <c r="D13" s="244" t="s">
        <v>118</v>
      </c>
      <c r="E13" s="245">
        <v>17</v>
      </c>
      <c r="F13" s="246"/>
      <c r="G13" s="247">
        <f>ROUND(E13*F13,2)</f>
        <v>0</v>
      </c>
      <c r="H13" s="228"/>
      <c r="I13" s="227">
        <f>ROUND(E13*H13,2)</f>
        <v>0</v>
      </c>
      <c r="J13" s="228"/>
      <c r="K13" s="227">
        <f>ROUND(E13*J13,2)</f>
        <v>0</v>
      </c>
      <c r="L13" s="227">
        <v>21</v>
      </c>
      <c r="M13" s="227">
        <f>G13*(1+L13/100)</f>
        <v>0</v>
      </c>
      <c r="N13" s="227">
        <v>0</v>
      </c>
      <c r="O13" s="227">
        <f>ROUND(E13*N13,2)</f>
        <v>0</v>
      </c>
      <c r="P13" s="227">
        <v>0</v>
      </c>
      <c r="Q13" s="227">
        <f>ROUND(E13*P13,2)</f>
        <v>0</v>
      </c>
      <c r="R13" s="227"/>
      <c r="S13" s="227" t="s">
        <v>90</v>
      </c>
      <c r="T13" s="227" t="s">
        <v>91</v>
      </c>
      <c r="U13" s="227">
        <v>0</v>
      </c>
      <c r="V13" s="227">
        <f>ROUND(E13*U13,2)</f>
        <v>0</v>
      </c>
      <c r="W13" s="227"/>
      <c r="X13" s="227" t="s">
        <v>92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93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1">
      <c r="A14" s="242">
        <v>6</v>
      </c>
      <c r="B14" s="243" t="s">
        <v>102</v>
      </c>
      <c r="C14" s="250" t="s">
        <v>156</v>
      </c>
      <c r="D14" s="244" t="s">
        <v>118</v>
      </c>
      <c r="E14" s="245">
        <v>10</v>
      </c>
      <c r="F14" s="246"/>
      <c r="G14" s="247">
        <f>ROUND(E14*F14,2)</f>
        <v>0</v>
      </c>
      <c r="H14" s="228"/>
      <c r="I14" s="227">
        <f>ROUND(E14*H14,2)</f>
        <v>0</v>
      </c>
      <c r="J14" s="228"/>
      <c r="K14" s="227">
        <f>ROUND(E14*J14,2)</f>
        <v>0</v>
      </c>
      <c r="L14" s="227">
        <v>21</v>
      </c>
      <c r="M14" s="227">
        <f>G14*(1+L14/100)</f>
        <v>0</v>
      </c>
      <c r="N14" s="227">
        <v>0</v>
      </c>
      <c r="O14" s="227">
        <f>ROUND(E14*N14,2)</f>
        <v>0</v>
      </c>
      <c r="P14" s="227">
        <v>0</v>
      </c>
      <c r="Q14" s="227">
        <f>ROUND(E14*P14,2)</f>
        <v>0</v>
      </c>
      <c r="R14" s="227"/>
      <c r="S14" s="227" t="s">
        <v>90</v>
      </c>
      <c r="T14" s="227" t="s">
        <v>91</v>
      </c>
      <c r="U14" s="227">
        <v>0</v>
      </c>
      <c r="V14" s="227">
        <f>ROUND(E14*U14,2)</f>
        <v>0</v>
      </c>
      <c r="W14" s="227"/>
      <c r="X14" s="227" t="s">
        <v>92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93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>
      <c r="A15" s="242">
        <v>7</v>
      </c>
      <c r="B15" s="243" t="s">
        <v>104</v>
      </c>
      <c r="C15" s="250" t="s">
        <v>122</v>
      </c>
      <c r="D15" s="244" t="s">
        <v>89</v>
      </c>
      <c r="E15" s="245">
        <v>3</v>
      </c>
      <c r="F15" s="246"/>
      <c r="G15" s="247">
        <f>ROUND(E15*F15,2)</f>
        <v>0</v>
      </c>
      <c r="H15" s="228"/>
      <c r="I15" s="227">
        <f>ROUND(E15*H15,2)</f>
        <v>0</v>
      </c>
      <c r="J15" s="228"/>
      <c r="K15" s="227">
        <f>ROUND(E15*J15,2)</f>
        <v>0</v>
      </c>
      <c r="L15" s="227">
        <v>21</v>
      </c>
      <c r="M15" s="227">
        <f>G15*(1+L15/100)</f>
        <v>0</v>
      </c>
      <c r="N15" s="227">
        <v>0</v>
      </c>
      <c r="O15" s="227">
        <f>ROUND(E15*N15,2)</f>
        <v>0</v>
      </c>
      <c r="P15" s="227">
        <v>0</v>
      </c>
      <c r="Q15" s="227">
        <f>ROUND(E15*P15,2)</f>
        <v>0</v>
      </c>
      <c r="R15" s="227"/>
      <c r="S15" s="227" t="s">
        <v>90</v>
      </c>
      <c r="T15" s="227" t="s">
        <v>91</v>
      </c>
      <c r="U15" s="227">
        <v>0</v>
      </c>
      <c r="V15" s="227">
        <f>ROUND(E15*U15,2)</f>
        <v>0</v>
      </c>
      <c r="W15" s="227"/>
      <c r="X15" s="227" t="s">
        <v>92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93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>
      <c r="A16" s="242">
        <v>8</v>
      </c>
      <c r="B16" s="243" t="s">
        <v>107</v>
      </c>
      <c r="C16" s="250" t="s">
        <v>157</v>
      </c>
      <c r="D16" s="244" t="s">
        <v>89</v>
      </c>
      <c r="E16" s="245">
        <v>2</v>
      </c>
      <c r="F16" s="246"/>
      <c r="G16" s="247">
        <f>ROUND(E16*F16,2)</f>
        <v>0</v>
      </c>
      <c r="H16" s="228"/>
      <c r="I16" s="227">
        <f>ROUND(E16*H16,2)</f>
        <v>0</v>
      </c>
      <c r="J16" s="228"/>
      <c r="K16" s="227">
        <f>ROUND(E16*J16,2)</f>
        <v>0</v>
      </c>
      <c r="L16" s="227">
        <v>21</v>
      </c>
      <c r="M16" s="227">
        <f>G16*(1+L16/100)</f>
        <v>0</v>
      </c>
      <c r="N16" s="227">
        <v>0</v>
      </c>
      <c r="O16" s="227">
        <f>ROUND(E16*N16,2)</f>
        <v>0</v>
      </c>
      <c r="P16" s="227">
        <v>0</v>
      </c>
      <c r="Q16" s="227">
        <f>ROUND(E16*P16,2)</f>
        <v>0</v>
      </c>
      <c r="R16" s="227"/>
      <c r="S16" s="227" t="s">
        <v>90</v>
      </c>
      <c r="T16" s="227" t="s">
        <v>91</v>
      </c>
      <c r="U16" s="227">
        <v>0</v>
      </c>
      <c r="V16" s="227">
        <f>ROUND(E16*U16,2)</f>
        <v>0</v>
      </c>
      <c r="W16" s="227"/>
      <c r="X16" s="227" t="s">
        <v>92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93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>
      <c r="A17" s="242">
        <v>9</v>
      </c>
      <c r="B17" s="243" t="s">
        <v>109</v>
      </c>
      <c r="C17" s="250" t="s">
        <v>126</v>
      </c>
      <c r="D17" s="244" t="s">
        <v>89</v>
      </c>
      <c r="E17" s="245">
        <v>1</v>
      </c>
      <c r="F17" s="246"/>
      <c r="G17" s="247">
        <f>ROUND(E17*F17,2)</f>
        <v>0</v>
      </c>
      <c r="H17" s="228"/>
      <c r="I17" s="227">
        <f>ROUND(E17*H17,2)</f>
        <v>0</v>
      </c>
      <c r="J17" s="228"/>
      <c r="K17" s="227">
        <f>ROUND(E17*J17,2)</f>
        <v>0</v>
      </c>
      <c r="L17" s="227">
        <v>21</v>
      </c>
      <c r="M17" s="227">
        <f>G17*(1+L17/100)</f>
        <v>0</v>
      </c>
      <c r="N17" s="227">
        <v>0</v>
      </c>
      <c r="O17" s="227">
        <f>ROUND(E17*N17,2)</f>
        <v>0</v>
      </c>
      <c r="P17" s="227">
        <v>0</v>
      </c>
      <c r="Q17" s="227">
        <f>ROUND(E17*P17,2)</f>
        <v>0</v>
      </c>
      <c r="R17" s="227"/>
      <c r="S17" s="227" t="s">
        <v>90</v>
      </c>
      <c r="T17" s="227" t="s">
        <v>91</v>
      </c>
      <c r="U17" s="227">
        <v>0</v>
      </c>
      <c r="V17" s="227">
        <f>ROUND(E17*U17,2)</f>
        <v>0</v>
      </c>
      <c r="W17" s="227"/>
      <c r="X17" s="227" t="s">
        <v>92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93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>
      <c r="A18" s="242">
        <v>10</v>
      </c>
      <c r="B18" s="243" t="s">
        <v>110</v>
      </c>
      <c r="C18" s="250" t="s">
        <v>158</v>
      </c>
      <c r="D18" s="244" t="s">
        <v>89</v>
      </c>
      <c r="E18" s="245">
        <v>2</v>
      </c>
      <c r="F18" s="246"/>
      <c r="G18" s="247">
        <f>ROUND(E18*F18,2)</f>
        <v>0</v>
      </c>
      <c r="H18" s="228"/>
      <c r="I18" s="227">
        <f>ROUND(E18*H18,2)</f>
        <v>0</v>
      </c>
      <c r="J18" s="228"/>
      <c r="K18" s="227">
        <f>ROUND(E18*J18,2)</f>
        <v>0</v>
      </c>
      <c r="L18" s="227">
        <v>21</v>
      </c>
      <c r="M18" s="227">
        <f>G18*(1+L18/100)</f>
        <v>0</v>
      </c>
      <c r="N18" s="227">
        <v>0</v>
      </c>
      <c r="O18" s="227">
        <f>ROUND(E18*N18,2)</f>
        <v>0</v>
      </c>
      <c r="P18" s="227">
        <v>0</v>
      </c>
      <c r="Q18" s="227">
        <f>ROUND(E18*P18,2)</f>
        <v>0</v>
      </c>
      <c r="R18" s="227"/>
      <c r="S18" s="227" t="s">
        <v>90</v>
      </c>
      <c r="T18" s="227" t="s">
        <v>91</v>
      </c>
      <c r="U18" s="227">
        <v>0</v>
      </c>
      <c r="V18" s="227">
        <f>ROUND(E18*U18,2)</f>
        <v>0</v>
      </c>
      <c r="W18" s="227"/>
      <c r="X18" s="227" t="s">
        <v>92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93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>
      <c r="A19" s="242">
        <v>11</v>
      </c>
      <c r="B19" s="243" t="s">
        <v>112</v>
      </c>
      <c r="C19" s="250" t="s">
        <v>159</v>
      </c>
      <c r="D19" s="244" t="s">
        <v>160</v>
      </c>
      <c r="E19" s="245">
        <v>4</v>
      </c>
      <c r="F19" s="246"/>
      <c r="G19" s="247">
        <f>ROUND(E19*F19,2)</f>
        <v>0</v>
      </c>
      <c r="H19" s="228"/>
      <c r="I19" s="227">
        <f>ROUND(E19*H19,2)</f>
        <v>0</v>
      </c>
      <c r="J19" s="228"/>
      <c r="K19" s="227">
        <f>ROUND(E19*J19,2)</f>
        <v>0</v>
      </c>
      <c r="L19" s="227">
        <v>21</v>
      </c>
      <c r="M19" s="227">
        <f>G19*(1+L19/100)</f>
        <v>0</v>
      </c>
      <c r="N19" s="227">
        <v>0</v>
      </c>
      <c r="O19" s="227">
        <f>ROUND(E19*N19,2)</f>
        <v>0</v>
      </c>
      <c r="P19" s="227">
        <v>0</v>
      </c>
      <c r="Q19" s="227">
        <f>ROUND(E19*P19,2)</f>
        <v>0</v>
      </c>
      <c r="R19" s="227"/>
      <c r="S19" s="227" t="s">
        <v>90</v>
      </c>
      <c r="T19" s="227" t="s">
        <v>91</v>
      </c>
      <c r="U19" s="227">
        <v>0</v>
      </c>
      <c r="V19" s="227">
        <f>ROUND(E19*U19,2)</f>
        <v>0</v>
      </c>
      <c r="W19" s="227"/>
      <c r="X19" s="227" t="s">
        <v>92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93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>
      <c r="A20" s="242">
        <v>12</v>
      </c>
      <c r="B20" s="243" t="s">
        <v>114</v>
      </c>
      <c r="C20" s="250" t="s">
        <v>161</v>
      </c>
      <c r="D20" s="244" t="s">
        <v>160</v>
      </c>
      <c r="E20" s="245">
        <v>2</v>
      </c>
      <c r="F20" s="246"/>
      <c r="G20" s="247">
        <f>ROUND(E20*F20,2)</f>
        <v>0</v>
      </c>
      <c r="H20" s="228"/>
      <c r="I20" s="227">
        <f>ROUND(E20*H20,2)</f>
        <v>0</v>
      </c>
      <c r="J20" s="228"/>
      <c r="K20" s="227">
        <f>ROUND(E20*J20,2)</f>
        <v>0</v>
      </c>
      <c r="L20" s="227">
        <v>21</v>
      </c>
      <c r="M20" s="227">
        <f>G20*(1+L20/100)</f>
        <v>0</v>
      </c>
      <c r="N20" s="227">
        <v>0</v>
      </c>
      <c r="O20" s="227">
        <f>ROUND(E20*N20,2)</f>
        <v>0</v>
      </c>
      <c r="P20" s="227">
        <v>0</v>
      </c>
      <c r="Q20" s="227">
        <f>ROUND(E20*P20,2)</f>
        <v>0</v>
      </c>
      <c r="R20" s="227"/>
      <c r="S20" s="227" t="s">
        <v>90</v>
      </c>
      <c r="T20" s="227" t="s">
        <v>91</v>
      </c>
      <c r="U20" s="227">
        <v>0</v>
      </c>
      <c r="V20" s="227">
        <f>ROUND(E20*U20,2)</f>
        <v>0</v>
      </c>
      <c r="W20" s="227"/>
      <c r="X20" s="227" t="s">
        <v>92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93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>
      <c r="A21" s="242">
        <v>13</v>
      </c>
      <c r="B21" s="243" t="s">
        <v>116</v>
      </c>
      <c r="C21" s="250" t="s">
        <v>162</v>
      </c>
      <c r="D21" s="244" t="s">
        <v>106</v>
      </c>
      <c r="E21" s="245">
        <v>4.66</v>
      </c>
      <c r="F21" s="246"/>
      <c r="G21" s="247">
        <f>ROUND(E21*F21,2)</f>
        <v>0</v>
      </c>
      <c r="H21" s="228"/>
      <c r="I21" s="227">
        <f>ROUND(E21*H21,2)</f>
        <v>0</v>
      </c>
      <c r="J21" s="228"/>
      <c r="K21" s="227">
        <f>ROUND(E21*J21,2)</f>
        <v>0</v>
      </c>
      <c r="L21" s="227">
        <v>21</v>
      </c>
      <c r="M21" s="227">
        <f>G21*(1+L21/100)</f>
        <v>0</v>
      </c>
      <c r="N21" s="227">
        <v>0</v>
      </c>
      <c r="O21" s="227">
        <f>ROUND(E21*N21,2)</f>
        <v>0</v>
      </c>
      <c r="P21" s="227">
        <v>0</v>
      </c>
      <c r="Q21" s="227">
        <f>ROUND(E21*P21,2)</f>
        <v>0</v>
      </c>
      <c r="R21" s="227"/>
      <c r="S21" s="227" t="s">
        <v>90</v>
      </c>
      <c r="T21" s="227" t="s">
        <v>91</v>
      </c>
      <c r="U21" s="227">
        <v>0</v>
      </c>
      <c r="V21" s="227">
        <f>ROUND(E21*U21,2)</f>
        <v>0</v>
      </c>
      <c r="W21" s="227"/>
      <c r="X21" s="227" t="s">
        <v>92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93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>
      <c r="A22" s="242">
        <v>14</v>
      </c>
      <c r="B22" s="243" t="s">
        <v>119</v>
      </c>
      <c r="C22" s="250" t="s">
        <v>163</v>
      </c>
      <c r="D22" s="244" t="s">
        <v>106</v>
      </c>
      <c r="E22" s="245">
        <v>1.43</v>
      </c>
      <c r="F22" s="246"/>
      <c r="G22" s="247">
        <f>ROUND(E22*F22,2)</f>
        <v>0</v>
      </c>
      <c r="H22" s="228"/>
      <c r="I22" s="227">
        <f>ROUND(E22*H22,2)</f>
        <v>0</v>
      </c>
      <c r="J22" s="228"/>
      <c r="K22" s="227">
        <f>ROUND(E22*J22,2)</f>
        <v>0</v>
      </c>
      <c r="L22" s="227">
        <v>21</v>
      </c>
      <c r="M22" s="227">
        <f>G22*(1+L22/100)</f>
        <v>0</v>
      </c>
      <c r="N22" s="227">
        <v>0</v>
      </c>
      <c r="O22" s="227">
        <f>ROUND(E22*N22,2)</f>
        <v>0</v>
      </c>
      <c r="P22" s="227">
        <v>0</v>
      </c>
      <c r="Q22" s="227">
        <f>ROUND(E22*P22,2)</f>
        <v>0</v>
      </c>
      <c r="R22" s="227"/>
      <c r="S22" s="227" t="s">
        <v>90</v>
      </c>
      <c r="T22" s="227" t="s">
        <v>91</v>
      </c>
      <c r="U22" s="227">
        <v>0</v>
      </c>
      <c r="V22" s="227">
        <f>ROUND(E22*U22,2)</f>
        <v>0</v>
      </c>
      <c r="W22" s="227"/>
      <c r="X22" s="227" t="s">
        <v>92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93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>
      <c r="A23" s="242">
        <v>15</v>
      </c>
      <c r="B23" s="243" t="s">
        <v>121</v>
      </c>
      <c r="C23" s="250" t="s">
        <v>164</v>
      </c>
      <c r="D23" s="244" t="s">
        <v>106</v>
      </c>
      <c r="E23" s="245">
        <v>5.09</v>
      </c>
      <c r="F23" s="246"/>
      <c r="G23" s="247">
        <f>ROUND(E23*F23,2)</f>
        <v>0</v>
      </c>
      <c r="H23" s="228"/>
      <c r="I23" s="227">
        <f>ROUND(E23*H23,2)</f>
        <v>0</v>
      </c>
      <c r="J23" s="228"/>
      <c r="K23" s="227">
        <f>ROUND(E23*J23,2)</f>
        <v>0</v>
      </c>
      <c r="L23" s="227">
        <v>21</v>
      </c>
      <c r="M23" s="227">
        <f>G23*(1+L23/100)</f>
        <v>0</v>
      </c>
      <c r="N23" s="227">
        <v>0</v>
      </c>
      <c r="O23" s="227">
        <f>ROUND(E23*N23,2)</f>
        <v>0</v>
      </c>
      <c r="P23" s="227">
        <v>0</v>
      </c>
      <c r="Q23" s="227">
        <f>ROUND(E23*P23,2)</f>
        <v>0</v>
      </c>
      <c r="R23" s="227"/>
      <c r="S23" s="227" t="s">
        <v>90</v>
      </c>
      <c r="T23" s="227" t="s">
        <v>91</v>
      </c>
      <c r="U23" s="227">
        <v>0</v>
      </c>
      <c r="V23" s="227">
        <f>ROUND(E23*U23,2)</f>
        <v>0</v>
      </c>
      <c r="W23" s="227"/>
      <c r="X23" s="227" t="s">
        <v>92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93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>
      <c r="A24" s="242">
        <v>16</v>
      </c>
      <c r="B24" s="243" t="s">
        <v>123</v>
      </c>
      <c r="C24" s="250" t="s">
        <v>165</v>
      </c>
      <c r="D24" s="244" t="s">
        <v>106</v>
      </c>
      <c r="E24" s="245">
        <v>2.12</v>
      </c>
      <c r="F24" s="246"/>
      <c r="G24" s="247">
        <f>ROUND(E24*F24,2)</f>
        <v>0</v>
      </c>
      <c r="H24" s="228"/>
      <c r="I24" s="227">
        <f>ROUND(E24*H24,2)</f>
        <v>0</v>
      </c>
      <c r="J24" s="228"/>
      <c r="K24" s="227">
        <f>ROUND(E24*J24,2)</f>
        <v>0</v>
      </c>
      <c r="L24" s="227">
        <v>21</v>
      </c>
      <c r="M24" s="227">
        <f>G24*(1+L24/100)</f>
        <v>0</v>
      </c>
      <c r="N24" s="227">
        <v>0</v>
      </c>
      <c r="O24" s="227">
        <f>ROUND(E24*N24,2)</f>
        <v>0</v>
      </c>
      <c r="P24" s="227">
        <v>0</v>
      </c>
      <c r="Q24" s="227">
        <f>ROUND(E24*P24,2)</f>
        <v>0</v>
      </c>
      <c r="R24" s="227"/>
      <c r="S24" s="227" t="s">
        <v>90</v>
      </c>
      <c r="T24" s="227" t="s">
        <v>91</v>
      </c>
      <c r="U24" s="227">
        <v>0</v>
      </c>
      <c r="V24" s="227">
        <f>ROUND(E24*U24,2)</f>
        <v>0</v>
      </c>
      <c r="W24" s="227"/>
      <c r="X24" s="227" t="s">
        <v>92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93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>
      <c r="A25" s="242">
        <v>17</v>
      </c>
      <c r="B25" s="243" t="s">
        <v>125</v>
      </c>
      <c r="C25" s="250" t="s">
        <v>166</v>
      </c>
      <c r="D25" s="244" t="s">
        <v>89</v>
      </c>
      <c r="E25" s="245">
        <v>2</v>
      </c>
      <c r="F25" s="246"/>
      <c r="G25" s="247">
        <f>ROUND(E25*F25,2)</f>
        <v>0</v>
      </c>
      <c r="H25" s="228"/>
      <c r="I25" s="227">
        <f>ROUND(E25*H25,2)</f>
        <v>0</v>
      </c>
      <c r="J25" s="228"/>
      <c r="K25" s="227">
        <f>ROUND(E25*J25,2)</f>
        <v>0</v>
      </c>
      <c r="L25" s="227">
        <v>21</v>
      </c>
      <c r="M25" s="227">
        <f>G25*(1+L25/100)</f>
        <v>0</v>
      </c>
      <c r="N25" s="227">
        <v>0</v>
      </c>
      <c r="O25" s="227">
        <f>ROUND(E25*N25,2)</f>
        <v>0</v>
      </c>
      <c r="P25" s="227">
        <v>0</v>
      </c>
      <c r="Q25" s="227">
        <f>ROUND(E25*P25,2)</f>
        <v>0</v>
      </c>
      <c r="R25" s="227"/>
      <c r="S25" s="227" t="s">
        <v>90</v>
      </c>
      <c r="T25" s="227" t="s">
        <v>91</v>
      </c>
      <c r="U25" s="227">
        <v>0</v>
      </c>
      <c r="V25" s="227">
        <f>ROUND(E25*U25,2)</f>
        <v>0</v>
      </c>
      <c r="W25" s="227"/>
      <c r="X25" s="227" t="s">
        <v>92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93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>
      <c r="A26" s="242">
        <v>18</v>
      </c>
      <c r="B26" s="243" t="s">
        <v>127</v>
      </c>
      <c r="C26" s="250" t="s">
        <v>167</v>
      </c>
      <c r="D26" s="244" t="s">
        <v>89</v>
      </c>
      <c r="E26" s="245">
        <v>2</v>
      </c>
      <c r="F26" s="246"/>
      <c r="G26" s="247">
        <f>ROUND(E26*F26,2)</f>
        <v>0</v>
      </c>
      <c r="H26" s="228"/>
      <c r="I26" s="227">
        <f>ROUND(E26*H26,2)</f>
        <v>0</v>
      </c>
      <c r="J26" s="228"/>
      <c r="K26" s="227">
        <f>ROUND(E26*J26,2)</f>
        <v>0</v>
      </c>
      <c r="L26" s="227">
        <v>21</v>
      </c>
      <c r="M26" s="227">
        <f>G26*(1+L26/100)</f>
        <v>0</v>
      </c>
      <c r="N26" s="227">
        <v>0</v>
      </c>
      <c r="O26" s="227">
        <f>ROUND(E26*N26,2)</f>
        <v>0</v>
      </c>
      <c r="P26" s="227">
        <v>0</v>
      </c>
      <c r="Q26" s="227">
        <f>ROUND(E26*P26,2)</f>
        <v>0</v>
      </c>
      <c r="R26" s="227"/>
      <c r="S26" s="227" t="s">
        <v>90</v>
      </c>
      <c r="T26" s="227" t="s">
        <v>91</v>
      </c>
      <c r="U26" s="227">
        <v>0</v>
      </c>
      <c r="V26" s="227">
        <f>ROUND(E26*U26,2)</f>
        <v>0</v>
      </c>
      <c r="W26" s="227"/>
      <c r="X26" s="227" t="s">
        <v>92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93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>
      <c r="A27" s="242">
        <v>19</v>
      </c>
      <c r="B27" s="243" t="s">
        <v>130</v>
      </c>
      <c r="C27" s="250" t="s">
        <v>168</v>
      </c>
      <c r="D27" s="244" t="s">
        <v>89</v>
      </c>
      <c r="E27" s="245">
        <v>4</v>
      </c>
      <c r="F27" s="246"/>
      <c r="G27" s="247">
        <f>ROUND(E27*F27,2)</f>
        <v>0</v>
      </c>
      <c r="H27" s="228"/>
      <c r="I27" s="227">
        <f>ROUND(E27*H27,2)</f>
        <v>0</v>
      </c>
      <c r="J27" s="228"/>
      <c r="K27" s="227">
        <f>ROUND(E27*J27,2)</f>
        <v>0</v>
      </c>
      <c r="L27" s="227">
        <v>21</v>
      </c>
      <c r="M27" s="227">
        <f>G27*(1+L27/100)</f>
        <v>0</v>
      </c>
      <c r="N27" s="227">
        <v>0</v>
      </c>
      <c r="O27" s="227">
        <f>ROUND(E27*N27,2)</f>
        <v>0</v>
      </c>
      <c r="P27" s="227">
        <v>0</v>
      </c>
      <c r="Q27" s="227">
        <f>ROUND(E27*P27,2)</f>
        <v>0</v>
      </c>
      <c r="R27" s="227"/>
      <c r="S27" s="227" t="s">
        <v>90</v>
      </c>
      <c r="T27" s="227" t="s">
        <v>91</v>
      </c>
      <c r="U27" s="227">
        <v>0</v>
      </c>
      <c r="V27" s="227">
        <f>ROUND(E27*U27,2)</f>
        <v>0</v>
      </c>
      <c r="W27" s="227"/>
      <c r="X27" s="227" t="s">
        <v>92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93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>
      <c r="A28" s="242">
        <v>20</v>
      </c>
      <c r="B28" s="243" t="s">
        <v>132</v>
      </c>
      <c r="C28" s="250" t="s">
        <v>169</v>
      </c>
      <c r="D28" s="244" t="s">
        <v>89</v>
      </c>
      <c r="E28" s="245">
        <v>2</v>
      </c>
      <c r="F28" s="246"/>
      <c r="G28" s="247">
        <f>ROUND(E28*F28,2)</f>
        <v>0</v>
      </c>
      <c r="H28" s="228"/>
      <c r="I28" s="227">
        <f>ROUND(E28*H28,2)</f>
        <v>0</v>
      </c>
      <c r="J28" s="228"/>
      <c r="K28" s="227">
        <f>ROUND(E28*J28,2)</f>
        <v>0</v>
      </c>
      <c r="L28" s="227">
        <v>21</v>
      </c>
      <c r="M28" s="227">
        <f>G28*(1+L28/100)</f>
        <v>0</v>
      </c>
      <c r="N28" s="227">
        <v>0</v>
      </c>
      <c r="O28" s="227">
        <f>ROUND(E28*N28,2)</f>
        <v>0</v>
      </c>
      <c r="P28" s="227">
        <v>0</v>
      </c>
      <c r="Q28" s="227">
        <f>ROUND(E28*P28,2)</f>
        <v>0</v>
      </c>
      <c r="R28" s="227"/>
      <c r="S28" s="227" t="s">
        <v>90</v>
      </c>
      <c r="T28" s="227" t="s">
        <v>91</v>
      </c>
      <c r="U28" s="227">
        <v>0</v>
      </c>
      <c r="V28" s="227">
        <f>ROUND(E28*U28,2)</f>
        <v>0</v>
      </c>
      <c r="W28" s="227"/>
      <c r="X28" s="227" t="s">
        <v>92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93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>
      <c r="A29" s="242">
        <v>21</v>
      </c>
      <c r="B29" s="243" t="s">
        <v>135</v>
      </c>
      <c r="C29" s="250" t="s">
        <v>170</v>
      </c>
      <c r="D29" s="244" t="s">
        <v>89</v>
      </c>
      <c r="E29" s="245">
        <v>4</v>
      </c>
      <c r="F29" s="246"/>
      <c r="G29" s="247">
        <f>ROUND(E29*F29,2)</f>
        <v>0</v>
      </c>
      <c r="H29" s="228"/>
      <c r="I29" s="227">
        <f>ROUND(E29*H29,2)</f>
        <v>0</v>
      </c>
      <c r="J29" s="228"/>
      <c r="K29" s="227">
        <f>ROUND(E29*J29,2)</f>
        <v>0</v>
      </c>
      <c r="L29" s="227">
        <v>21</v>
      </c>
      <c r="M29" s="227">
        <f>G29*(1+L29/100)</f>
        <v>0</v>
      </c>
      <c r="N29" s="227">
        <v>0</v>
      </c>
      <c r="O29" s="227">
        <f>ROUND(E29*N29,2)</f>
        <v>0</v>
      </c>
      <c r="P29" s="227">
        <v>0</v>
      </c>
      <c r="Q29" s="227">
        <f>ROUND(E29*P29,2)</f>
        <v>0</v>
      </c>
      <c r="R29" s="227"/>
      <c r="S29" s="227" t="s">
        <v>90</v>
      </c>
      <c r="T29" s="227" t="s">
        <v>91</v>
      </c>
      <c r="U29" s="227">
        <v>0</v>
      </c>
      <c r="V29" s="227">
        <f>ROUND(E29*U29,2)</f>
        <v>0</v>
      </c>
      <c r="W29" s="227"/>
      <c r="X29" s="227" t="s">
        <v>92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93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>
      <c r="A30" s="242">
        <v>22</v>
      </c>
      <c r="B30" s="243" t="s">
        <v>137</v>
      </c>
      <c r="C30" s="250" t="s">
        <v>171</v>
      </c>
      <c r="D30" s="244" t="s">
        <v>89</v>
      </c>
      <c r="E30" s="245">
        <v>36</v>
      </c>
      <c r="F30" s="246"/>
      <c r="G30" s="247">
        <f>ROUND(E30*F30,2)</f>
        <v>0</v>
      </c>
      <c r="H30" s="228"/>
      <c r="I30" s="227">
        <f>ROUND(E30*H30,2)</f>
        <v>0</v>
      </c>
      <c r="J30" s="228"/>
      <c r="K30" s="227">
        <f>ROUND(E30*J30,2)</f>
        <v>0</v>
      </c>
      <c r="L30" s="227">
        <v>21</v>
      </c>
      <c r="M30" s="227">
        <f>G30*(1+L30/100)</f>
        <v>0</v>
      </c>
      <c r="N30" s="227">
        <v>0</v>
      </c>
      <c r="O30" s="227">
        <f>ROUND(E30*N30,2)</f>
        <v>0</v>
      </c>
      <c r="P30" s="227">
        <v>0</v>
      </c>
      <c r="Q30" s="227">
        <f>ROUND(E30*P30,2)</f>
        <v>0</v>
      </c>
      <c r="R30" s="227"/>
      <c r="S30" s="227" t="s">
        <v>90</v>
      </c>
      <c r="T30" s="227" t="s">
        <v>91</v>
      </c>
      <c r="U30" s="227">
        <v>0</v>
      </c>
      <c r="V30" s="227">
        <f>ROUND(E30*U30,2)</f>
        <v>0</v>
      </c>
      <c r="W30" s="227"/>
      <c r="X30" s="227" t="s">
        <v>92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93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1">
      <c r="A31" s="242">
        <v>23</v>
      </c>
      <c r="B31" s="243" t="s">
        <v>139</v>
      </c>
      <c r="C31" s="250" t="s">
        <v>172</v>
      </c>
      <c r="D31" s="244" t="s">
        <v>89</v>
      </c>
      <c r="E31" s="245">
        <v>4</v>
      </c>
      <c r="F31" s="246"/>
      <c r="G31" s="247">
        <f>ROUND(E31*F31,2)</f>
        <v>0</v>
      </c>
      <c r="H31" s="228"/>
      <c r="I31" s="227">
        <f>ROUND(E31*H31,2)</f>
        <v>0</v>
      </c>
      <c r="J31" s="228"/>
      <c r="K31" s="227">
        <f>ROUND(E31*J31,2)</f>
        <v>0</v>
      </c>
      <c r="L31" s="227">
        <v>21</v>
      </c>
      <c r="M31" s="227">
        <f>G31*(1+L31/100)</f>
        <v>0</v>
      </c>
      <c r="N31" s="227">
        <v>0</v>
      </c>
      <c r="O31" s="227">
        <f>ROUND(E31*N31,2)</f>
        <v>0</v>
      </c>
      <c r="P31" s="227">
        <v>0</v>
      </c>
      <c r="Q31" s="227">
        <f>ROUND(E31*P31,2)</f>
        <v>0</v>
      </c>
      <c r="R31" s="227"/>
      <c r="S31" s="227" t="s">
        <v>90</v>
      </c>
      <c r="T31" s="227" t="s">
        <v>91</v>
      </c>
      <c r="U31" s="227">
        <v>0</v>
      </c>
      <c r="V31" s="227">
        <f>ROUND(E31*U31,2)</f>
        <v>0</v>
      </c>
      <c r="W31" s="227"/>
      <c r="X31" s="227" t="s">
        <v>92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93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>
      <c r="A32" s="242">
        <v>24</v>
      </c>
      <c r="B32" s="243" t="s">
        <v>141</v>
      </c>
      <c r="C32" s="250" t="s">
        <v>173</v>
      </c>
      <c r="D32" s="244" t="s">
        <v>89</v>
      </c>
      <c r="E32" s="245">
        <v>3</v>
      </c>
      <c r="F32" s="246"/>
      <c r="G32" s="247">
        <f>ROUND(E32*F32,2)</f>
        <v>0</v>
      </c>
      <c r="H32" s="228"/>
      <c r="I32" s="227">
        <f>ROUND(E32*H32,2)</f>
        <v>0</v>
      </c>
      <c r="J32" s="228"/>
      <c r="K32" s="227">
        <f>ROUND(E32*J32,2)</f>
        <v>0</v>
      </c>
      <c r="L32" s="227">
        <v>21</v>
      </c>
      <c r="M32" s="227">
        <f>G32*(1+L32/100)</f>
        <v>0</v>
      </c>
      <c r="N32" s="227">
        <v>0</v>
      </c>
      <c r="O32" s="227">
        <f>ROUND(E32*N32,2)</f>
        <v>0</v>
      </c>
      <c r="P32" s="227">
        <v>0</v>
      </c>
      <c r="Q32" s="227">
        <f>ROUND(E32*P32,2)</f>
        <v>0</v>
      </c>
      <c r="R32" s="227"/>
      <c r="S32" s="227" t="s">
        <v>90</v>
      </c>
      <c r="T32" s="227" t="s">
        <v>91</v>
      </c>
      <c r="U32" s="227">
        <v>0</v>
      </c>
      <c r="V32" s="227">
        <f>ROUND(E32*U32,2)</f>
        <v>0</v>
      </c>
      <c r="W32" s="227"/>
      <c r="X32" s="227" t="s">
        <v>92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93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>
      <c r="A33" s="242">
        <v>25</v>
      </c>
      <c r="B33" s="243" t="s">
        <v>143</v>
      </c>
      <c r="C33" s="250" t="s">
        <v>111</v>
      </c>
      <c r="D33" s="244" t="s">
        <v>89</v>
      </c>
      <c r="E33" s="245">
        <v>1</v>
      </c>
      <c r="F33" s="246"/>
      <c r="G33" s="247">
        <f>ROUND(E33*F33,2)</f>
        <v>0</v>
      </c>
      <c r="H33" s="228"/>
      <c r="I33" s="227">
        <f>ROUND(E33*H33,2)</f>
        <v>0</v>
      </c>
      <c r="J33" s="228"/>
      <c r="K33" s="227">
        <f>ROUND(E33*J33,2)</f>
        <v>0</v>
      </c>
      <c r="L33" s="227">
        <v>21</v>
      </c>
      <c r="M33" s="227">
        <f>G33*(1+L33/100)</f>
        <v>0</v>
      </c>
      <c r="N33" s="227">
        <v>0</v>
      </c>
      <c r="O33" s="227">
        <f>ROUND(E33*N33,2)</f>
        <v>0</v>
      </c>
      <c r="P33" s="227">
        <v>0</v>
      </c>
      <c r="Q33" s="227">
        <f>ROUND(E33*P33,2)</f>
        <v>0</v>
      </c>
      <c r="R33" s="227"/>
      <c r="S33" s="227" t="s">
        <v>90</v>
      </c>
      <c r="T33" s="227" t="s">
        <v>91</v>
      </c>
      <c r="U33" s="227">
        <v>0</v>
      </c>
      <c r="V33" s="227">
        <f>ROUND(E33*U33,2)</f>
        <v>0</v>
      </c>
      <c r="W33" s="227"/>
      <c r="X33" s="227" t="s">
        <v>92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93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>
      <c r="A34" s="242">
        <v>26</v>
      </c>
      <c r="B34" s="243" t="s">
        <v>145</v>
      </c>
      <c r="C34" s="250" t="s">
        <v>174</v>
      </c>
      <c r="D34" s="244" t="s">
        <v>89</v>
      </c>
      <c r="E34" s="245">
        <v>12</v>
      </c>
      <c r="F34" s="246"/>
      <c r="G34" s="247">
        <f>ROUND(E34*F34,2)</f>
        <v>0</v>
      </c>
      <c r="H34" s="228"/>
      <c r="I34" s="227">
        <f>ROUND(E34*H34,2)</f>
        <v>0</v>
      </c>
      <c r="J34" s="228"/>
      <c r="K34" s="227">
        <f>ROUND(E34*J34,2)</f>
        <v>0</v>
      </c>
      <c r="L34" s="227">
        <v>21</v>
      </c>
      <c r="M34" s="227">
        <f>G34*(1+L34/100)</f>
        <v>0</v>
      </c>
      <c r="N34" s="227">
        <v>0</v>
      </c>
      <c r="O34" s="227">
        <f>ROUND(E34*N34,2)</f>
        <v>0</v>
      </c>
      <c r="P34" s="227">
        <v>0</v>
      </c>
      <c r="Q34" s="227">
        <f>ROUND(E34*P34,2)</f>
        <v>0</v>
      </c>
      <c r="R34" s="227"/>
      <c r="S34" s="227" t="s">
        <v>90</v>
      </c>
      <c r="T34" s="227" t="s">
        <v>91</v>
      </c>
      <c r="U34" s="227">
        <v>0</v>
      </c>
      <c r="V34" s="227">
        <f>ROUND(E34*U34,2)</f>
        <v>0</v>
      </c>
      <c r="W34" s="227"/>
      <c r="X34" s="227" t="s">
        <v>92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93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>
      <c r="A35" s="242">
        <v>27</v>
      </c>
      <c r="B35" s="243" t="s">
        <v>175</v>
      </c>
      <c r="C35" s="250" t="s">
        <v>176</v>
      </c>
      <c r="D35" s="244" t="s">
        <v>129</v>
      </c>
      <c r="E35" s="245">
        <v>1</v>
      </c>
      <c r="F35" s="246"/>
      <c r="G35" s="247">
        <f>ROUND(E35*F35,2)</f>
        <v>0</v>
      </c>
      <c r="H35" s="228"/>
      <c r="I35" s="227">
        <f>ROUND(E35*H35,2)</f>
        <v>0</v>
      </c>
      <c r="J35" s="228"/>
      <c r="K35" s="227">
        <f>ROUND(E35*J35,2)</f>
        <v>0</v>
      </c>
      <c r="L35" s="227">
        <v>21</v>
      </c>
      <c r="M35" s="227">
        <f>G35*(1+L35/100)</f>
        <v>0</v>
      </c>
      <c r="N35" s="227">
        <v>0</v>
      </c>
      <c r="O35" s="227">
        <f>ROUND(E35*N35,2)</f>
        <v>0</v>
      </c>
      <c r="P35" s="227">
        <v>0</v>
      </c>
      <c r="Q35" s="227">
        <f>ROUND(E35*P35,2)</f>
        <v>0</v>
      </c>
      <c r="R35" s="227"/>
      <c r="S35" s="227" t="s">
        <v>90</v>
      </c>
      <c r="T35" s="227" t="s">
        <v>91</v>
      </c>
      <c r="U35" s="227">
        <v>0</v>
      </c>
      <c r="V35" s="227">
        <f>ROUND(E35*U35,2)</f>
        <v>0</v>
      </c>
      <c r="W35" s="227"/>
      <c r="X35" s="227" t="s">
        <v>92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93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>
      <c r="A36" s="242">
        <v>28</v>
      </c>
      <c r="B36" s="243" t="s">
        <v>177</v>
      </c>
      <c r="C36" s="250" t="s">
        <v>178</v>
      </c>
      <c r="D36" s="244" t="s">
        <v>129</v>
      </c>
      <c r="E36" s="245">
        <v>1</v>
      </c>
      <c r="F36" s="246"/>
      <c r="G36" s="247">
        <f>ROUND(E36*F36,2)</f>
        <v>0</v>
      </c>
      <c r="H36" s="228"/>
      <c r="I36" s="227">
        <f>ROUND(E36*H36,2)</f>
        <v>0</v>
      </c>
      <c r="J36" s="228"/>
      <c r="K36" s="227">
        <f>ROUND(E36*J36,2)</f>
        <v>0</v>
      </c>
      <c r="L36" s="227">
        <v>21</v>
      </c>
      <c r="M36" s="227">
        <f>G36*(1+L36/100)</f>
        <v>0</v>
      </c>
      <c r="N36" s="227">
        <v>0</v>
      </c>
      <c r="O36" s="227">
        <f>ROUND(E36*N36,2)</f>
        <v>0</v>
      </c>
      <c r="P36" s="227">
        <v>0</v>
      </c>
      <c r="Q36" s="227">
        <f>ROUND(E36*P36,2)</f>
        <v>0</v>
      </c>
      <c r="R36" s="227"/>
      <c r="S36" s="227" t="s">
        <v>90</v>
      </c>
      <c r="T36" s="227" t="s">
        <v>91</v>
      </c>
      <c r="U36" s="227">
        <v>0</v>
      </c>
      <c r="V36" s="227">
        <f>ROUND(E36*U36,2)</f>
        <v>0</v>
      </c>
      <c r="W36" s="227"/>
      <c r="X36" s="227" t="s">
        <v>92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93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>
      <c r="A37" s="242">
        <v>29</v>
      </c>
      <c r="B37" s="243" t="s">
        <v>179</v>
      </c>
      <c r="C37" s="250" t="s">
        <v>133</v>
      </c>
      <c r="D37" s="244" t="s">
        <v>134</v>
      </c>
      <c r="E37" s="245">
        <v>1</v>
      </c>
      <c r="F37" s="246"/>
      <c r="G37" s="247">
        <f>ROUND(E37*F37,2)</f>
        <v>0</v>
      </c>
      <c r="H37" s="228"/>
      <c r="I37" s="227">
        <f>ROUND(E37*H37,2)</f>
        <v>0</v>
      </c>
      <c r="J37" s="228"/>
      <c r="K37" s="227">
        <f>ROUND(E37*J37,2)</f>
        <v>0</v>
      </c>
      <c r="L37" s="227">
        <v>21</v>
      </c>
      <c r="M37" s="227">
        <f>G37*(1+L37/100)</f>
        <v>0</v>
      </c>
      <c r="N37" s="227">
        <v>0</v>
      </c>
      <c r="O37" s="227">
        <f>ROUND(E37*N37,2)</f>
        <v>0</v>
      </c>
      <c r="P37" s="227">
        <v>0</v>
      </c>
      <c r="Q37" s="227">
        <f>ROUND(E37*P37,2)</f>
        <v>0</v>
      </c>
      <c r="R37" s="227"/>
      <c r="S37" s="227" t="s">
        <v>90</v>
      </c>
      <c r="T37" s="227" t="s">
        <v>91</v>
      </c>
      <c r="U37" s="227">
        <v>0</v>
      </c>
      <c r="V37" s="227">
        <f>ROUND(E37*U37,2)</f>
        <v>0</v>
      </c>
      <c r="W37" s="227"/>
      <c r="X37" s="227" t="s">
        <v>180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181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>
      <c r="A38" s="242">
        <v>30</v>
      </c>
      <c r="B38" s="243" t="s">
        <v>182</v>
      </c>
      <c r="C38" s="250" t="s">
        <v>136</v>
      </c>
      <c r="D38" s="244" t="s">
        <v>134</v>
      </c>
      <c r="E38" s="245">
        <v>1</v>
      </c>
      <c r="F38" s="246"/>
      <c r="G38" s="247">
        <f>ROUND(E38*F38,2)</f>
        <v>0</v>
      </c>
      <c r="H38" s="228"/>
      <c r="I38" s="227">
        <f>ROUND(E38*H38,2)</f>
        <v>0</v>
      </c>
      <c r="J38" s="228"/>
      <c r="K38" s="227">
        <f>ROUND(E38*J38,2)</f>
        <v>0</v>
      </c>
      <c r="L38" s="227">
        <v>21</v>
      </c>
      <c r="M38" s="227">
        <f>G38*(1+L38/100)</f>
        <v>0</v>
      </c>
      <c r="N38" s="227">
        <v>0</v>
      </c>
      <c r="O38" s="227">
        <f>ROUND(E38*N38,2)</f>
        <v>0</v>
      </c>
      <c r="P38" s="227">
        <v>0</v>
      </c>
      <c r="Q38" s="227">
        <f>ROUND(E38*P38,2)</f>
        <v>0</v>
      </c>
      <c r="R38" s="227"/>
      <c r="S38" s="227" t="s">
        <v>90</v>
      </c>
      <c r="T38" s="227" t="s">
        <v>91</v>
      </c>
      <c r="U38" s="227">
        <v>0</v>
      </c>
      <c r="V38" s="227">
        <f>ROUND(E38*U38,2)</f>
        <v>0</v>
      </c>
      <c r="W38" s="227"/>
      <c r="X38" s="227" t="s">
        <v>180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181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>
      <c r="A39" s="242">
        <v>31</v>
      </c>
      <c r="B39" s="243" t="s">
        <v>183</v>
      </c>
      <c r="C39" s="250" t="s">
        <v>138</v>
      </c>
      <c r="D39" s="244" t="s">
        <v>134</v>
      </c>
      <c r="E39" s="245">
        <v>1</v>
      </c>
      <c r="F39" s="246"/>
      <c r="G39" s="247">
        <f>ROUND(E39*F39,2)</f>
        <v>0</v>
      </c>
      <c r="H39" s="228"/>
      <c r="I39" s="227">
        <f>ROUND(E39*H39,2)</f>
        <v>0</v>
      </c>
      <c r="J39" s="228"/>
      <c r="K39" s="227">
        <f>ROUND(E39*J39,2)</f>
        <v>0</v>
      </c>
      <c r="L39" s="227">
        <v>21</v>
      </c>
      <c r="M39" s="227">
        <f>G39*(1+L39/100)</f>
        <v>0</v>
      </c>
      <c r="N39" s="227">
        <v>0</v>
      </c>
      <c r="O39" s="227">
        <f>ROUND(E39*N39,2)</f>
        <v>0</v>
      </c>
      <c r="P39" s="227">
        <v>0</v>
      </c>
      <c r="Q39" s="227">
        <f>ROUND(E39*P39,2)</f>
        <v>0</v>
      </c>
      <c r="R39" s="227"/>
      <c r="S39" s="227" t="s">
        <v>90</v>
      </c>
      <c r="T39" s="227" t="s">
        <v>91</v>
      </c>
      <c r="U39" s="227">
        <v>0</v>
      </c>
      <c r="V39" s="227">
        <f>ROUND(E39*U39,2)</f>
        <v>0</v>
      </c>
      <c r="W39" s="227"/>
      <c r="X39" s="227" t="s">
        <v>180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181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>
      <c r="A40" s="242">
        <v>32</v>
      </c>
      <c r="B40" s="243" t="s">
        <v>184</v>
      </c>
      <c r="C40" s="250" t="s">
        <v>140</v>
      </c>
      <c r="D40" s="244" t="s">
        <v>89</v>
      </c>
      <c r="E40" s="245">
        <v>3</v>
      </c>
      <c r="F40" s="246"/>
      <c r="G40" s="247">
        <f>ROUND(E40*F40,2)</f>
        <v>0</v>
      </c>
      <c r="H40" s="228"/>
      <c r="I40" s="227">
        <f>ROUND(E40*H40,2)</f>
        <v>0</v>
      </c>
      <c r="J40" s="228"/>
      <c r="K40" s="227">
        <f>ROUND(E40*J40,2)</f>
        <v>0</v>
      </c>
      <c r="L40" s="227">
        <v>21</v>
      </c>
      <c r="M40" s="227">
        <f>G40*(1+L40/100)</f>
        <v>0</v>
      </c>
      <c r="N40" s="227">
        <v>0</v>
      </c>
      <c r="O40" s="227">
        <f>ROUND(E40*N40,2)</f>
        <v>0</v>
      </c>
      <c r="P40" s="227">
        <v>0</v>
      </c>
      <c r="Q40" s="227">
        <f>ROUND(E40*P40,2)</f>
        <v>0</v>
      </c>
      <c r="R40" s="227"/>
      <c r="S40" s="227" t="s">
        <v>90</v>
      </c>
      <c r="T40" s="227" t="s">
        <v>91</v>
      </c>
      <c r="U40" s="227">
        <v>0</v>
      </c>
      <c r="V40" s="227">
        <f>ROUND(E40*U40,2)</f>
        <v>0</v>
      </c>
      <c r="W40" s="227"/>
      <c r="X40" s="227" t="s">
        <v>180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181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>
      <c r="A41" s="242">
        <v>33</v>
      </c>
      <c r="B41" s="243" t="s">
        <v>185</v>
      </c>
      <c r="C41" s="250" t="s">
        <v>142</v>
      </c>
      <c r="D41" s="244" t="s">
        <v>134</v>
      </c>
      <c r="E41" s="245">
        <v>1</v>
      </c>
      <c r="F41" s="246"/>
      <c r="G41" s="247">
        <f>ROUND(E41*F41,2)</f>
        <v>0</v>
      </c>
      <c r="H41" s="228"/>
      <c r="I41" s="227">
        <f>ROUND(E41*H41,2)</f>
        <v>0</v>
      </c>
      <c r="J41" s="228"/>
      <c r="K41" s="227">
        <f>ROUND(E41*J41,2)</f>
        <v>0</v>
      </c>
      <c r="L41" s="227">
        <v>21</v>
      </c>
      <c r="M41" s="227">
        <f>G41*(1+L41/100)</f>
        <v>0</v>
      </c>
      <c r="N41" s="227">
        <v>0</v>
      </c>
      <c r="O41" s="227">
        <f>ROUND(E41*N41,2)</f>
        <v>0</v>
      </c>
      <c r="P41" s="227">
        <v>0</v>
      </c>
      <c r="Q41" s="227">
        <f>ROUND(E41*P41,2)</f>
        <v>0</v>
      </c>
      <c r="R41" s="227"/>
      <c r="S41" s="227" t="s">
        <v>90</v>
      </c>
      <c r="T41" s="227" t="s">
        <v>91</v>
      </c>
      <c r="U41" s="227">
        <v>0</v>
      </c>
      <c r="V41" s="227">
        <f>ROUND(E41*U41,2)</f>
        <v>0</v>
      </c>
      <c r="W41" s="227"/>
      <c r="X41" s="227" t="s">
        <v>180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181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>
      <c r="A42" s="242">
        <v>34</v>
      </c>
      <c r="B42" s="243" t="s">
        <v>186</v>
      </c>
      <c r="C42" s="250" t="s">
        <v>187</v>
      </c>
      <c r="D42" s="244" t="s">
        <v>134</v>
      </c>
      <c r="E42" s="245">
        <v>1</v>
      </c>
      <c r="F42" s="246"/>
      <c r="G42" s="247">
        <f>ROUND(E42*F42,2)</f>
        <v>0</v>
      </c>
      <c r="H42" s="228"/>
      <c r="I42" s="227">
        <f>ROUND(E42*H42,2)</f>
        <v>0</v>
      </c>
      <c r="J42" s="228"/>
      <c r="K42" s="227">
        <f>ROUND(E42*J42,2)</f>
        <v>0</v>
      </c>
      <c r="L42" s="227">
        <v>21</v>
      </c>
      <c r="M42" s="227">
        <f>G42*(1+L42/100)</f>
        <v>0</v>
      </c>
      <c r="N42" s="227">
        <v>0</v>
      </c>
      <c r="O42" s="227">
        <f>ROUND(E42*N42,2)</f>
        <v>0</v>
      </c>
      <c r="P42" s="227">
        <v>0</v>
      </c>
      <c r="Q42" s="227">
        <f>ROUND(E42*P42,2)</f>
        <v>0</v>
      </c>
      <c r="R42" s="227"/>
      <c r="S42" s="227" t="s">
        <v>90</v>
      </c>
      <c r="T42" s="227" t="s">
        <v>91</v>
      </c>
      <c r="U42" s="227">
        <v>0</v>
      </c>
      <c r="V42" s="227">
        <f>ROUND(E42*U42,2)</f>
        <v>0</v>
      </c>
      <c r="W42" s="227"/>
      <c r="X42" s="227" t="s">
        <v>180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181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>
      <c r="A43" s="236">
        <v>35</v>
      </c>
      <c r="B43" s="237" t="s">
        <v>188</v>
      </c>
      <c r="C43" s="251" t="s">
        <v>146</v>
      </c>
      <c r="D43" s="238" t="s">
        <v>134</v>
      </c>
      <c r="E43" s="239">
        <v>1</v>
      </c>
      <c r="F43" s="240"/>
      <c r="G43" s="241">
        <f>ROUND(E43*F43,2)</f>
        <v>0</v>
      </c>
      <c r="H43" s="228"/>
      <c r="I43" s="227">
        <f>ROUND(E43*H43,2)</f>
        <v>0</v>
      </c>
      <c r="J43" s="228"/>
      <c r="K43" s="227">
        <f>ROUND(E43*J43,2)</f>
        <v>0</v>
      </c>
      <c r="L43" s="227">
        <v>21</v>
      </c>
      <c r="M43" s="227">
        <f>G43*(1+L43/100)</f>
        <v>0</v>
      </c>
      <c r="N43" s="227">
        <v>0</v>
      </c>
      <c r="O43" s="227">
        <f>ROUND(E43*N43,2)</f>
        <v>0</v>
      </c>
      <c r="P43" s="227">
        <v>0</v>
      </c>
      <c r="Q43" s="227">
        <f>ROUND(E43*P43,2)</f>
        <v>0</v>
      </c>
      <c r="R43" s="227"/>
      <c r="S43" s="227" t="s">
        <v>90</v>
      </c>
      <c r="T43" s="227" t="s">
        <v>91</v>
      </c>
      <c r="U43" s="227">
        <v>0</v>
      </c>
      <c r="V43" s="227">
        <f>ROUND(E43*U43,2)</f>
        <v>0</v>
      </c>
      <c r="W43" s="227"/>
      <c r="X43" s="227" t="s">
        <v>180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181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>
      <c r="A44" s="3"/>
      <c r="B44" s="4"/>
      <c r="C44" s="252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72</v>
      </c>
    </row>
    <row r="45" spans="1:60">
      <c r="A45" s="213"/>
      <c r="B45" s="214" t="s">
        <v>31</v>
      </c>
      <c r="C45" s="253"/>
      <c r="D45" s="215"/>
      <c r="E45" s="216"/>
      <c r="F45" s="216"/>
      <c r="G45" s="248">
        <f>G8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147</v>
      </c>
    </row>
    <row r="46" spans="1:60">
      <c r="A46" s="3"/>
      <c r="B46" s="4"/>
      <c r="C46" s="252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>
      <c r="A47" s="3"/>
      <c r="B47" s="4"/>
      <c r="C47" s="252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>
      <c r="A48" s="217" t="s">
        <v>148</v>
      </c>
      <c r="B48" s="217"/>
      <c r="C48" s="254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>
      <c r="A49" s="218"/>
      <c r="B49" s="219"/>
      <c r="C49" s="255"/>
      <c r="D49" s="219"/>
      <c r="E49" s="219"/>
      <c r="F49" s="219"/>
      <c r="G49" s="22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G49" t="s">
        <v>149</v>
      </c>
    </row>
    <row r="50" spans="1:33">
      <c r="A50" s="221"/>
      <c r="B50" s="222"/>
      <c r="C50" s="256"/>
      <c r="D50" s="222"/>
      <c r="E50" s="222"/>
      <c r="F50" s="222"/>
      <c r="G50" s="22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>
      <c r="A51" s="221"/>
      <c r="B51" s="222"/>
      <c r="C51" s="256"/>
      <c r="D51" s="222"/>
      <c r="E51" s="222"/>
      <c r="F51" s="222"/>
      <c r="G51" s="22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>
      <c r="A52" s="221"/>
      <c r="B52" s="222"/>
      <c r="C52" s="256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>
      <c r="A53" s="224"/>
      <c r="B53" s="225"/>
      <c r="C53" s="257"/>
      <c r="D53" s="225"/>
      <c r="E53" s="225"/>
      <c r="F53" s="225"/>
      <c r="G53" s="22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>
      <c r="A54" s="3"/>
      <c r="B54" s="4"/>
      <c r="C54" s="25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>
      <c r="C55" s="258"/>
      <c r="D55" s="10"/>
      <c r="AG55" t="s">
        <v>150</v>
      </c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48:C48"/>
    <mergeCell ref="A49:G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01 01 Pol</vt:lpstr>
      <vt:lpstr>SO 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01 02 Pol'!Názvy_tisku</vt:lpstr>
      <vt:lpstr>oadresa</vt:lpstr>
      <vt:lpstr>Stavba!Objednatel</vt:lpstr>
      <vt:lpstr>Stavba!Objekt</vt:lpstr>
      <vt:lpstr>'SO 01 01 Pol'!Oblast_tisku</vt:lpstr>
      <vt:lpstr>'SO 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arnost</dc:creator>
  <cp:lastModifiedBy>arnost</cp:lastModifiedBy>
  <cp:lastPrinted>2019-03-19T12:27:02Z</cp:lastPrinted>
  <dcterms:created xsi:type="dcterms:W3CDTF">2009-04-08T07:15:50Z</dcterms:created>
  <dcterms:modified xsi:type="dcterms:W3CDTF">2020-08-18T06:37:17Z</dcterms:modified>
</cp:coreProperties>
</file>