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3"/>
  </bookViews>
  <sheets>
    <sheet name="Rekapitulace" sheetId="1" r:id="rId1"/>
    <sheet name="000_Vedlejší" sheetId="2" r:id="rId2"/>
    <sheet name="SO 101" sheetId="3" r:id="rId3"/>
    <sheet name="SO 901" sheetId="4" r:id="rId4"/>
  </sheets>
  <definedNames/>
  <calcPr fullCalcOnLoad="1"/>
</workbook>
</file>

<file path=xl/sharedStrings.xml><?xml version="1.0" encoding="utf-8"?>
<sst xmlns="http://schemas.openxmlformats.org/spreadsheetml/2006/main" count="338" uniqueCount="119">
  <si>
    <t>Firma: Správa a údržba silnic Jihomoravského kraje, příspěvková organizace kraje</t>
  </si>
  <si>
    <t>Soupis objektů s DPH</t>
  </si>
  <si>
    <t>Stavba: II/431 - Bučovice, ul. Kloboučky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</si>
  <si>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</si>
  <si>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</si>
  <si>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</si>
  <si>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</si>
  <si>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</si>
  <si>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</si>
  <si>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</si>
  <si>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</si>
  <si>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</si>
  <si>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</si>
  <si>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</si>
  <si>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</si>
  <si>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II/431</t>
  </si>
  <si>
    <t>Bučovice, ul. Kloboučky</t>
  </si>
  <si>
    <t>O</t>
  </si>
  <si>
    <t>Objekt:</t>
  </si>
  <si>
    <t>000</t>
  </si>
  <si>
    <t>Ostatní a vedlejší náklady</t>
  </si>
  <si>
    <t>O1</t>
  </si>
  <si>
    <t>Rozpočet:</t>
  </si>
  <si>
    <t>0,00</t>
  </si>
  <si>
    <t>15,00</t>
  </si>
  <si>
    <t>21,00</t>
  </si>
  <si>
    <t>3</t>
  </si>
  <si>
    <t>2</t>
  </si>
  <si>
    <t>Vedlejší</t>
  </si>
  <si>
    <t>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</si>
  <si>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</si>
  <si>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</si>
  <si>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</si>
  <si>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</si>
  <si>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</si>
  <si>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</si>
  <si>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</si>
  <si>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</si>
  <si>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</si>
  <si>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</si>
  <si>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</si>
  <si>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</si>
  <si>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</si>
  <si>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</si>
  <si>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</si>
  <si>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</si>
  <si>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</si>
  <si>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</si>
  <si>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</si>
  <si>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</si>
  <si>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00004</t>
  </si>
  <si>
    <t>R</t>
  </si>
  <si>
    <t>Zajištění povolení k uzavírkám - popsáno v obchodních podmínkách, v zákoně č. 13/1997 Sb., a vyhlášce č. 104/1997</t>
  </si>
  <si>
    <t>KPL</t>
  </si>
  <si>
    <t>PP</t>
  </si>
  <si>
    <t/>
  </si>
  <si>
    <t>VV</t>
  </si>
  <si>
    <t>TS</t>
  </si>
  <si>
    <t>00005</t>
  </si>
  <si>
    <t>Zajištění stanovení, umístění, údržbu, přemístění a odstranění dočasného dopravního značení - popsáno v projektové dokumentaci</t>
  </si>
  <si>
    <t>029113</t>
  </si>
  <si>
    <t>OSTATNÍ POŽADAVKY - GEODETICKÉ ZAMĚŘENÍ - CELKY</t>
  </si>
  <si>
    <t>Geodetické zaměření stavby - popsáno v obchodních podmínkách</t>
  </si>
  <si>
    <t>zahrnuje veškeré náklady spojené s objednatelem požadovanými pracemi</t>
  </si>
  <si>
    <t>SO 101</t>
  </si>
  <si>
    <t>Komunikace</t>
  </si>
  <si>
    <t>Zemní práce</t>
  </si>
  <si>
    <t>11372</t>
  </si>
  <si>
    <t>FRÉZOVÁNÍ ZPEVNĚNÝCH PLOCH ASFALTOVÝCH</t>
  </si>
  <si>
    <t>M3</t>
  </si>
  <si>
    <t>odvoz a likvidace v režii zhotovitele</t>
  </si>
  <si>
    <t>1106*0,05=55,300 [A] 
1106*0,1=110,600 [B] 
Celkem: A+B=165,900 [C]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</si>
  <si>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</si>
  <si>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572213</t>
  </si>
  <si>
    <t>SPOJOVACÍ POSTŘIK Z EMULZE DO 0,5KG/M2</t>
  </si>
  <si>
    <t>M2</t>
  </si>
  <si>
    <t>pod ACO11+ 2211m2,  
pod ACL 16+ 1106m2 
0,5 kg/m2</t>
  </si>
  <si>
    <t>2211+1106=3 317,000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</si>
  <si>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</si>
  <si>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574A43</t>
  </si>
  <si>
    <t>ASFALTOVÝ BETON PRO OBRUSNÉ VRSTVY ACO 11 TL. 50MM</t>
  </si>
  <si>
    <t>2211=2 211,000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</si>
  <si>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</si>
  <si>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574C45</t>
  </si>
  <si>
    <t>ASFALTOVÝ BETON PRO LOŽNÍ VRSTVY ACL 16 TL. 50MM</t>
  </si>
  <si>
    <t>58910</t>
  </si>
  <si>
    <t>VÝPLŇ SPAR ASFALTEM</t>
  </si>
  <si>
    <t>M</t>
  </si>
  <si>
    <t>zalií pracovních spar při napojení na stávající komunikaci</t>
  </si>
  <si>
    <t>položka zahrnuje:  
- dodávku předepsaného materiálu  
- vyčištění a výplň spar tímto materiálem</t>
  </si>
  <si>
    <t>8</t>
  </si>
  <si>
    <t>Potrubí</t>
  </si>
  <si>
    <t>89921</t>
  </si>
  <si>
    <t>VÝŠKOVÁ ÚPRAVA POKLOPŮ</t>
  </si>
  <si>
    <t>KUS</t>
  </si>
  <si>
    <t>úprava 1 ks revizní kanalizační šachty</t>
  </si>
  <si>
    <t>- položka výškové úpravy zahrnuje všechny nutné práce a materiály pro zvýšení nebo snížení zařízení (včetně nutné úpravy stávajícího povrchu vozovky nebo chodníku).</t>
  </si>
  <si>
    <t>7</t>
  </si>
  <si>
    <t>89922</t>
  </si>
  <si>
    <t>VÝŠKOVÁ ÚPRAVA MŘÍŽÍ</t>
  </si>
  <si>
    <t>Výšková úprava uliční vpusti</t>
  </si>
  <si>
    <t>89923</t>
  </si>
  <si>
    <t>VÝŠKOVÁ ÚPRAVA KRYCÍCH HRNCŮ</t>
  </si>
  <si>
    <t>uzávěr voda/plyn/hydrant</t>
  </si>
  <si>
    <t>Ostatní konstrukce a práce</t>
  </si>
  <si>
    <t>915111</t>
  </si>
  <si>
    <t>VODOROVNÉ DOPRAVNÍ ZNAČENÍ BARVOU HLADKÉ - DODÁVKA A POKLÁDKA</t>
  </si>
  <si>
    <t>dělicí čára 0,125*330=41,250 [A]</t>
  </si>
  <si>
    <t>položka zahrnuje:  
- dodání a pokládku nátěrového materiálu (měří se pouze natíraná plocha)  
- předznačení a reflexní úpravu</t>
  </si>
  <si>
    <t>919111</t>
  </si>
  <si>
    <t>ŘEZÁNÍ ASFALTOVÉHO KRYTU VOZOVEK TL DO 50MM</t>
  </si>
  <si>
    <t>nařezání pracovních spar při napojení na stávající komunikaci</t>
  </si>
  <si>
    <t>položka zahrnuje řezání vozovkové vrstvy v předepsané tloušťce, včetně spotřeby vody</t>
  </si>
  <si>
    <t>SO 901</t>
  </si>
  <si>
    <t>Dopravně inženýrská opatření</t>
  </si>
  <si>
    <t>02720</t>
  </si>
  <si>
    <t>POMOC PRÁCE ZŘÍZ NEBO ZAJIŠŤ REGULACI A OCHRANU DOPRAVY</t>
  </si>
  <si>
    <t>Přechodná úprava dopravního značení a objízdných tras, včetně údržby a úprav během  
stavebních prací v souladu s TP66 - "Zásady pro označování pracovních míst na PK a  
s platnými předpisy pro navrhování DZ na PK, vč. vyhlášky, kterou se provádějí  
pravidla provozu na pozemních komunikacích 294/2015 v platném znění.  
Stávající svislé dopravní značky se pro potřeby PDZ zachovají a dle potřeby zakryjí,  
upraví nebo doplní. Přechodné SDZ (značky, směrovací desky, závory, semafor.  
souprava, světla) se umístí na nosičích a podkladních deskách včetně nutných přesunů  
dle jednotlivých fází (etap) výstavby, dodávka, montáž, demontáž.  
Délka trvání a způsob řešení každé etapy závisí na prováděcí firmě.</t>
  </si>
  <si>
    <t>zahrnuje veškeré náklady spojené s objednatelem požadovanými zařízeními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</si>
</sst>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35" borderId="10" xfId="0" applyNumberFormat="1" applyFill="1" applyBorder="1" applyAlignment="1" applyProtection="1">
      <alignment horizontal="center" vertical="center"/>
      <protection locked="0"/>
    </xf>
    <xf numFmtId="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5"/>
      <c r="B1" s="1" t="s">
        <v>0</v>
      </c>
      <c r="C1" s="1"/>
      <c r="D1" s="1"/>
      <c r="E1" s="1"/>
    </row>
    <row r="2" spans="1:5" ht="12.75" customHeight="1">
      <c r="A2" s="35"/>
      <c r="B2" s="36" t="s">
        <v>1</v>
      </c>
      <c r="C2" s="1"/>
      <c r="D2" s="1"/>
      <c r="E2" s="1"/>
    </row>
    <row r="3" spans="1:5" ht="19.5" customHeight="1">
      <c r="A3" s="35"/>
      <c r="B3" s="35"/>
      <c r="C3" s="1"/>
      <c r="D3" s="1"/>
      <c r="E3" s="1"/>
    </row>
    <row r="4" spans="1:5" ht="19.5" customHeight="1">
      <c r="A4" s="1"/>
      <c r="B4" s="37" t="s">
        <v>2</v>
      </c>
      <c r="C4" s="35"/>
      <c r="D4" s="35"/>
      <c r="E4" s="1"/>
    </row>
    <row r="5" spans="1:5" ht="12.75" customHeight="1">
      <c r="A5" s="1"/>
      <c r="B5" s="35" t="s">
        <v>3</v>
      </c>
      <c r="C5" s="35"/>
      <c r="D5" s="35"/>
      <c r="E5" s="1"/>
    </row>
    <row r="6" spans="1:5" ht="12.75" customHeight="1">
      <c r="A6" s="1"/>
      <c r="B6" s="3" t="s">
        <v>4</v>
      </c>
      <c r="C6" s="6">
        <f>SUM(C10:C12)</f>
        <v>0</v>
      </c>
      <c r="D6" s="1"/>
      <c r="E6" s="1"/>
    </row>
    <row r="7" spans="1:5" ht="12.75" customHeight="1">
      <c r="A7" s="1"/>
      <c r="B7" s="3" t="s">
        <v>5</v>
      </c>
      <c r="C7" s="6">
        <f>SUM(E10:E12)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5" t="s">
        <v>28</v>
      </c>
      <c r="B10" s="15" t="s">
        <v>29</v>
      </c>
      <c r="C10" s="16">
        <f>'000_Vedlejší'!I3</f>
        <v>0</v>
      </c>
      <c r="D10" s="16">
        <f>'000_Vedlejší'!O2</f>
        <v>0</v>
      </c>
      <c r="E10" s="16">
        <f>C10+D10</f>
        <v>0</v>
      </c>
    </row>
    <row r="11" spans="1:5" ht="12.75" customHeight="1">
      <c r="A11" s="15" t="s">
        <v>64</v>
      </c>
      <c r="B11" s="15" t="s">
        <v>65</v>
      </c>
      <c r="C11" s="16">
        <f>'SO 101'!I3</f>
        <v>0</v>
      </c>
      <c r="D11" s="16">
        <f>'SO 101'!O2</f>
        <v>0</v>
      </c>
      <c r="E11" s="16">
        <f>C11+D11</f>
        <v>0</v>
      </c>
    </row>
    <row r="12" spans="1:5" ht="12.75" customHeight="1">
      <c r="A12" s="15" t="s">
        <v>113</v>
      </c>
      <c r="B12" s="15" t="s">
        <v>114</v>
      </c>
      <c r="C12" s="16">
        <f>'SO 901'!I3</f>
        <v>0</v>
      </c>
      <c r="D12" s="16">
        <f>'SO 901'!O2</f>
        <v>0</v>
      </c>
      <c r="E12" s="16">
        <f>C12+D12</f>
        <v>0</v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</f>
        <v>0</v>
      </c>
      <c r="P2" t="s">
        <v>26</v>
      </c>
    </row>
    <row r="3" spans="1:16" ht="15" customHeight="1">
      <c r="A3" t="s">
        <v>12</v>
      </c>
      <c r="B3" s="10" t="s">
        <v>14</v>
      </c>
      <c r="C3" s="38" t="s">
        <v>15</v>
      </c>
      <c r="D3" s="35"/>
      <c r="E3" s="11" t="s">
        <v>16</v>
      </c>
      <c r="F3" s="1"/>
      <c r="G3" s="8"/>
      <c r="H3" s="7" t="s">
        <v>28</v>
      </c>
      <c r="I3" s="32">
        <f>0+I9</f>
        <v>0</v>
      </c>
      <c r="O3" t="s">
        <v>23</v>
      </c>
      <c r="P3" t="s">
        <v>27</v>
      </c>
    </row>
    <row r="4" spans="1:16" ht="15" customHeight="1">
      <c r="A4" t="s">
        <v>17</v>
      </c>
      <c r="B4" s="10" t="s">
        <v>18</v>
      </c>
      <c r="C4" s="38" t="s">
        <v>19</v>
      </c>
      <c r="D4" s="35"/>
      <c r="E4" s="11" t="s">
        <v>20</v>
      </c>
      <c r="F4" s="1"/>
      <c r="G4" s="1"/>
      <c r="H4" s="9"/>
      <c r="I4" s="9"/>
      <c r="O4" t="s">
        <v>24</v>
      </c>
      <c r="P4" t="s">
        <v>27</v>
      </c>
    </row>
    <row r="5" spans="1:16" ht="12.75" customHeight="1">
      <c r="A5" t="s">
        <v>21</v>
      </c>
      <c r="B5" s="13" t="s">
        <v>22</v>
      </c>
      <c r="C5" s="39" t="s">
        <v>28</v>
      </c>
      <c r="D5" s="40"/>
      <c r="E5" s="14" t="s">
        <v>29</v>
      </c>
      <c r="F5" s="5"/>
      <c r="G5" s="5"/>
      <c r="H5" s="5"/>
      <c r="I5" s="5"/>
      <c r="O5" t="s">
        <v>25</v>
      </c>
      <c r="P5" t="s">
        <v>27</v>
      </c>
    </row>
    <row r="6" spans="1:9" ht="12.75" customHeight="1">
      <c r="A6" s="41" t="s">
        <v>30</v>
      </c>
      <c r="B6" s="41" t="s">
        <v>32</v>
      </c>
      <c r="C6" s="41" t="s">
        <v>34</v>
      </c>
      <c r="D6" s="41" t="s">
        <v>35</v>
      </c>
      <c r="E6" s="41" t="s">
        <v>36</v>
      </c>
      <c r="F6" s="41" t="s">
        <v>38</v>
      </c>
      <c r="G6" s="41" t="s">
        <v>40</v>
      </c>
      <c r="H6" s="41" t="s">
        <v>42</v>
      </c>
      <c r="I6" s="41"/>
    </row>
    <row r="7" spans="1:9" ht="12.75" customHeight="1">
      <c r="A7" s="41"/>
      <c r="B7" s="41"/>
      <c r="C7" s="41"/>
      <c r="D7" s="41"/>
      <c r="E7" s="41"/>
      <c r="F7" s="41"/>
      <c r="G7" s="41"/>
      <c r="H7" s="12" t="s">
        <v>43</v>
      </c>
      <c r="I7" s="12" t="s">
        <v>45</v>
      </c>
    </row>
    <row r="8" spans="1:9" ht="12.75" customHeight="1">
      <c r="A8" s="12" t="s">
        <v>31</v>
      </c>
      <c r="B8" s="12" t="s">
        <v>33</v>
      </c>
      <c r="C8" s="12" t="s">
        <v>27</v>
      </c>
      <c r="D8" s="12" t="s">
        <v>26</v>
      </c>
      <c r="E8" s="12" t="s">
        <v>37</v>
      </c>
      <c r="F8" s="12" t="s">
        <v>39</v>
      </c>
      <c r="G8" s="12" t="s">
        <v>41</v>
      </c>
      <c r="H8" s="12" t="s">
        <v>44</v>
      </c>
      <c r="I8" s="12" t="s">
        <v>46</v>
      </c>
    </row>
    <row r="9" spans="1:18" ht="12.75" customHeight="1">
      <c r="A9" s="18" t="s">
        <v>47</v>
      </c>
      <c r="B9" s="18"/>
      <c r="C9" s="19" t="s">
        <v>31</v>
      </c>
      <c r="D9" s="18"/>
      <c r="E9" s="20" t="s">
        <v>48</v>
      </c>
      <c r="F9" s="18"/>
      <c r="G9" s="18"/>
      <c r="H9" s="18"/>
      <c r="I9" s="21">
        <f>0+Q9</f>
        <v>0</v>
      </c>
      <c r="O9">
        <f>0+R9</f>
        <v>0</v>
      </c>
      <c r="Q9">
        <f>0+I10+I14+I18</f>
        <v>0</v>
      </c>
      <c r="R9">
        <f>0+O10+O14+O18</f>
        <v>0</v>
      </c>
    </row>
    <row r="10" spans="1:16" ht="25.5">
      <c r="A10" s="17" t="s">
        <v>49</v>
      </c>
      <c r="B10" s="22" t="s">
        <v>33</v>
      </c>
      <c r="C10" s="22" t="s">
        <v>50</v>
      </c>
      <c r="D10" s="17" t="s">
        <v>51</v>
      </c>
      <c r="E10" s="23" t="s">
        <v>52</v>
      </c>
      <c r="F10" s="24" t="s">
        <v>53</v>
      </c>
      <c r="G10" s="25">
        <v>1</v>
      </c>
      <c r="H10" s="26">
        <v>0</v>
      </c>
      <c r="I10" s="27">
        <f>ROUND(ROUND(H10,2)*ROUND(G10,3),2)</f>
        <v>0</v>
      </c>
      <c r="O10">
        <f>(I10*21)/100</f>
        <v>0</v>
      </c>
      <c r="P10" t="s">
        <v>27</v>
      </c>
    </row>
    <row r="11" spans="1:5" ht="12.75">
      <c r="A11" s="28" t="s">
        <v>54</v>
      </c>
      <c r="E11" s="29" t="s">
        <v>55</v>
      </c>
    </row>
    <row r="12" spans="1:5" ht="12.75">
      <c r="A12" s="30" t="s">
        <v>56</v>
      </c>
      <c r="E12" s="31" t="s">
        <v>55</v>
      </c>
    </row>
    <row r="13" spans="1:5" ht="12.75">
      <c r="A13" t="s">
        <v>57</v>
      </c>
      <c r="E13" s="29" t="s">
        <v>55</v>
      </c>
    </row>
    <row r="14" spans="1:16" ht="25.5">
      <c r="A14" s="17" t="s">
        <v>49</v>
      </c>
      <c r="B14" s="22" t="s">
        <v>27</v>
      </c>
      <c r="C14" s="22" t="s">
        <v>58</v>
      </c>
      <c r="D14" s="17" t="s">
        <v>51</v>
      </c>
      <c r="E14" s="23" t="s">
        <v>59</v>
      </c>
      <c r="F14" s="24" t="s">
        <v>53</v>
      </c>
      <c r="G14" s="25">
        <v>1</v>
      </c>
      <c r="H14" s="26">
        <v>0</v>
      </c>
      <c r="I14" s="27">
        <f>ROUND(ROUND(H14,2)*ROUND(G14,3),2)</f>
        <v>0</v>
      </c>
      <c r="O14">
        <f>(I14*21)/100</f>
        <v>0</v>
      </c>
      <c r="P14" t="s">
        <v>27</v>
      </c>
    </row>
    <row r="15" spans="1:5" ht="12.75">
      <c r="A15" s="28" t="s">
        <v>54</v>
      </c>
      <c r="E15" s="29" t="s">
        <v>55</v>
      </c>
    </row>
    <row r="16" spans="1:5" ht="12.75">
      <c r="A16" s="30" t="s">
        <v>56</v>
      </c>
      <c r="E16" s="31" t="s">
        <v>55</v>
      </c>
    </row>
    <row r="17" spans="1:5" ht="12.75">
      <c r="A17" t="s">
        <v>57</v>
      </c>
      <c r="E17" s="29" t="s">
        <v>55</v>
      </c>
    </row>
    <row r="18" spans="1:16" ht="12.75">
      <c r="A18" s="17" t="s">
        <v>49</v>
      </c>
      <c r="B18" s="22" t="s">
        <v>26</v>
      </c>
      <c r="C18" s="22" t="s">
        <v>60</v>
      </c>
      <c r="D18" s="17" t="s">
        <v>55</v>
      </c>
      <c r="E18" s="23" t="s">
        <v>61</v>
      </c>
      <c r="F18" s="24" t="s">
        <v>53</v>
      </c>
      <c r="G18" s="25">
        <v>1</v>
      </c>
      <c r="H18" s="26">
        <v>0</v>
      </c>
      <c r="I18" s="27">
        <f>ROUND(ROUND(H18,2)*ROUND(G18,3),2)</f>
        <v>0</v>
      </c>
      <c r="O18">
        <f>(I18*21)/100</f>
        <v>0</v>
      </c>
      <c r="P18" t="s">
        <v>27</v>
      </c>
    </row>
    <row r="19" spans="1:5" ht="12.75">
      <c r="A19" s="28" t="s">
        <v>54</v>
      </c>
      <c r="E19" s="29" t="s">
        <v>62</v>
      </c>
    </row>
    <row r="20" spans="1:5" ht="12.75">
      <c r="A20" s="30" t="s">
        <v>56</v>
      </c>
      <c r="E20" s="31" t="s">
        <v>55</v>
      </c>
    </row>
    <row r="21" spans="1:5" ht="12.75">
      <c r="A21" t="s">
        <v>57</v>
      </c>
      <c r="E21" s="29" t="s">
        <v>63</v>
      </c>
    </row>
  </sheetData>
  <sheetProtection sheet="1" objects="1" scenarios="1"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0+O8+O13+O30+O43</f>
        <v>0</v>
      </c>
      <c r="P2" t="s">
        <v>26</v>
      </c>
    </row>
    <row r="3" spans="1:16" ht="15" customHeight="1">
      <c r="A3" t="s">
        <v>12</v>
      </c>
      <c r="B3" s="10" t="s">
        <v>14</v>
      </c>
      <c r="C3" s="38" t="s">
        <v>15</v>
      </c>
      <c r="D3" s="35"/>
      <c r="E3" s="11" t="s">
        <v>16</v>
      </c>
      <c r="F3" s="1"/>
      <c r="G3" s="8"/>
      <c r="H3" s="7" t="s">
        <v>64</v>
      </c>
      <c r="I3" s="32">
        <f>0+I8+I13+I30+I43</f>
        <v>0</v>
      </c>
      <c r="O3" t="s">
        <v>23</v>
      </c>
      <c r="P3" t="s">
        <v>27</v>
      </c>
    </row>
    <row r="4" spans="1:16" ht="15" customHeight="1">
      <c r="A4" t="s">
        <v>17</v>
      </c>
      <c r="B4" s="13" t="s">
        <v>22</v>
      </c>
      <c r="C4" s="39" t="s">
        <v>64</v>
      </c>
      <c r="D4" s="40"/>
      <c r="E4" s="14" t="s">
        <v>65</v>
      </c>
      <c r="F4" s="5"/>
      <c r="G4" s="5"/>
      <c r="H4" s="18"/>
      <c r="I4" s="18"/>
      <c r="O4" t="s">
        <v>24</v>
      </c>
      <c r="P4" t="s">
        <v>27</v>
      </c>
    </row>
    <row r="5" spans="1:16" ht="12.75" customHeight="1">
      <c r="A5" s="41" t="s">
        <v>30</v>
      </c>
      <c r="B5" s="41" t="s">
        <v>32</v>
      </c>
      <c r="C5" s="41" t="s">
        <v>34</v>
      </c>
      <c r="D5" s="41" t="s">
        <v>35</v>
      </c>
      <c r="E5" s="41" t="s">
        <v>36</v>
      </c>
      <c r="F5" s="41" t="s">
        <v>38</v>
      </c>
      <c r="G5" s="41" t="s">
        <v>40</v>
      </c>
      <c r="H5" s="41" t="s">
        <v>42</v>
      </c>
      <c r="I5" s="41"/>
      <c r="O5" t="s">
        <v>25</v>
      </c>
      <c r="P5" t="s">
        <v>27</v>
      </c>
    </row>
    <row r="6" spans="1:9" ht="12.75" customHeight="1">
      <c r="A6" s="41"/>
      <c r="B6" s="41"/>
      <c r="C6" s="41"/>
      <c r="D6" s="41"/>
      <c r="E6" s="41"/>
      <c r="F6" s="41"/>
      <c r="G6" s="41"/>
      <c r="H6" s="12" t="s">
        <v>43</v>
      </c>
      <c r="I6" s="12" t="s">
        <v>45</v>
      </c>
    </row>
    <row r="7" spans="1:9" ht="12.75" customHeight="1">
      <c r="A7" s="12" t="s">
        <v>31</v>
      </c>
      <c r="B7" s="12" t="s">
        <v>33</v>
      </c>
      <c r="C7" s="12" t="s">
        <v>27</v>
      </c>
      <c r="D7" s="12" t="s">
        <v>26</v>
      </c>
      <c r="E7" s="12" t="s">
        <v>37</v>
      </c>
      <c r="F7" s="12" t="s">
        <v>39</v>
      </c>
      <c r="G7" s="12" t="s">
        <v>41</v>
      </c>
      <c r="H7" s="12" t="s">
        <v>44</v>
      </c>
      <c r="I7" s="12" t="s">
        <v>46</v>
      </c>
    </row>
    <row r="8" spans="1:18" ht="12.75" customHeight="1">
      <c r="A8" s="18" t="s">
        <v>47</v>
      </c>
      <c r="B8" s="18"/>
      <c r="C8" s="19" t="s">
        <v>33</v>
      </c>
      <c r="D8" s="18"/>
      <c r="E8" s="20" t="s">
        <v>66</v>
      </c>
      <c r="F8" s="18"/>
      <c r="G8" s="18"/>
      <c r="H8" s="18"/>
      <c r="I8" s="21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7" t="s">
        <v>49</v>
      </c>
      <c r="B9" s="22" t="s">
        <v>33</v>
      </c>
      <c r="C9" s="22" t="s">
        <v>67</v>
      </c>
      <c r="D9" s="17" t="s">
        <v>55</v>
      </c>
      <c r="E9" s="23" t="s">
        <v>68</v>
      </c>
      <c r="F9" s="24" t="s">
        <v>69</v>
      </c>
      <c r="G9" s="25">
        <v>165.9</v>
      </c>
      <c r="H9" s="26">
        <v>0</v>
      </c>
      <c r="I9" s="27">
        <f>ROUND(ROUND(H9,2)*ROUND(G9,3),2)</f>
        <v>0</v>
      </c>
      <c r="O9">
        <f>(I9*21)/100</f>
        <v>0</v>
      </c>
      <c r="P9" t="s">
        <v>27</v>
      </c>
    </row>
    <row r="10" spans="1:5" ht="12.75">
      <c r="A10" s="28" t="s">
        <v>54</v>
      </c>
      <c r="E10" s="29" t="s">
        <v>70</v>
      </c>
    </row>
    <row r="11" spans="1:5" ht="38.25">
      <c r="A11" s="30" t="s">
        <v>56</v>
      </c>
      <c r="E11" s="31" t="s">
        <v>71</v>
      </c>
    </row>
    <row r="12" spans="1:5" ht="63.75">
      <c r="A12" t="s">
        <v>57</v>
      </c>
      <c r="E12" s="29" t="s">
        <v>72</v>
      </c>
    </row>
    <row r="13" spans="1:18" ht="12.75" customHeight="1">
      <c r="A13" s="5" t="s">
        <v>47</v>
      </c>
      <c r="B13" s="5"/>
      <c r="C13" s="33" t="s">
        <v>39</v>
      </c>
      <c r="D13" s="5"/>
      <c r="E13" s="20" t="s">
        <v>65</v>
      </c>
      <c r="F13" s="5"/>
      <c r="G13" s="5"/>
      <c r="H13" s="5"/>
      <c r="I13" s="34">
        <f>0+Q13</f>
        <v>0</v>
      </c>
      <c r="O13">
        <f>0+R13</f>
        <v>0</v>
      </c>
      <c r="Q13">
        <f>0+I14+I18+I22+I26</f>
        <v>0</v>
      </c>
      <c r="R13">
        <f>0+O14+O18+O22+O26</f>
        <v>0</v>
      </c>
    </row>
    <row r="14" spans="1:16" ht="12.75">
      <c r="A14" s="17" t="s">
        <v>49</v>
      </c>
      <c r="B14" s="22" t="s">
        <v>27</v>
      </c>
      <c r="C14" s="22" t="s">
        <v>73</v>
      </c>
      <c r="D14" s="17" t="s">
        <v>55</v>
      </c>
      <c r="E14" s="23" t="s">
        <v>74</v>
      </c>
      <c r="F14" s="24" t="s">
        <v>75</v>
      </c>
      <c r="G14" s="25">
        <v>3317</v>
      </c>
      <c r="H14" s="26">
        <v>0</v>
      </c>
      <c r="I14" s="27">
        <f>ROUND(ROUND(H14,2)*ROUND(G14,3),2)</f>
        <v>0</v>
      </c>
      <c r="O14">
        <f>(I14*21)/100</f>
        <v>0</v>
      </c>
      <c r="P14" t="s">
        <v>27</v>
      </c>
    </row>
    <row r="15" spans="1:5" ht="38.25">
      <c r="A15" s="28" t="s">
        <v>54</v>
      </c>
      <c r="E15" s="29" t="s">
        <v>76</v>
      </c>
    </row>
    <row r="16" spans="1:5" ht="12.75">
      <c r="A16" s="30" t="s">
        <v>56</v>
      </c>
      <c r="E16" s="31" t="s">
        <v>77</v>
      </c>
    </row>
    <row r="17" spans="1:5" ht="51">
      <c r="A17" t="s">
        <v>57</v>
      </c>
      <c r="E17" s="29" t="s">
        <v>78</v>
      </c>
    </row>
    <row r="18" spans="1:16" ht="12.75">
      <c r="A18" s="17" t="s">
        <v>49</v>
      </c>
      <c r="B18" s="22" t="s">
        <v>26</v>
      </c>
      <c r="C18" s="22" t="s">
        <v>79</v>
      </c>
      <c r="D18" s="17" t="s">
        <v>55</v>
      </c>
      <c r="E18" s="23" t="s">
        <v>80</v>
      </c>
      <c r="F18" s="24" t="s">
        <v>75</v>
      </c>
      <c r="G18" s="25">
        <v>2211</v>
      </c>
      <c r="H18" s="26">
        <v>0</v>
      </c>
      <c r="I18" s="27">
        <f>ROUND(ROUND(H18,2)*ROUND(G18,3),2)</f>
        <v>0</v>
      </c>
      <c r="O18">
        <f>(I18*21)/100</f>
        <v>0</v>
      </c>
      <c r="P18" t="s">
        <v>27</v>
      </c>
    </row>
    <row r="19" spans="1:5" ht="12.75">
      <c r="A19" s="28" t="s">
        <v>54</v>
      </c>
      <c r="E19" s="29" t="s">
        <v>55</v>
      </c>
    </row>
    <row r="20" spans="1:5" ht="12.75">
      <c r="A20" s="30" t="s">
        <v>56</v>
      </c>
      <c r="E20" s="31" t="s">
        <v>81</v>
      </c>
    </row>
    <row r="21" spans="1:5" ht="140.25">
      <c r="A21" t="s">
        <v>57</v>
      </c>
      <c r="E21" s="29" t="s">
        <v>82</v>
      </c>
    </row>
    <row r="22" spans="1:16" ht="12.75">
      <c r="A22" s="17" t="s">
        <v>49</v>
      </c>
      <c r="B22" s="22" t="s">
        <v>37</v>
      </c>
      <c r="C22" s="22" t="s">
        <v>83</v>
      </c>
      <c r="D22" s="17" t="s">
        <v>55</v>
      </c>
      <c r="E22" s="23" t="s">
        <v>84</v>
      </c>
      <c r="F22" s="24" t="s">
        <v>75</v>
      </c>
      <c r="G22" s="25">
        <v>1106</v>
      </c>
      <c r="H22" s="26">
        <v>0</v>
      </c>
      <c r="I22" s="27">
        <f>ROUND(ROUND(H22,2)*ROUND(G22,3),2)</f>
        <v>0</v>
      </c>
      <c r="O22">
        <f>(I22*21)/100</f>
        <v>0</v>
      </c>
      <c r="P22" t="s">
        <v>27</v>
      </c>
    </row>
    <row r="23" spans="1:5" ht="12.75">
      <c r="A23" s="28" t="s">
        <v>54</v>
      </c>
      <c r="E23" s="29" t="s">
        <v>55</v>
      </c>
    </row>
    <row r="24" spans="1:5" ht="12.75">
      <c r="A24" s="30" t="s">
        <v>56</v>
      </c>
      <c r="E24" s="31" t="s">
        <v>55</v>
      </c>
    </row>
    <row r="25" spans="1:5" ht="140.25">
      <c r="A25" t="s">
        <v>57</v>
      </c>
      <c r="E25" s="29" t="s">
        <v>82</v>
      </c>
    </row>
    <row r="26" spans="1:16" ht="12.75">
      <c r="A26" s="17" t="s">
        <v>49</v>
      </c>
      <c r="B26" s="22" t="s">
        <v>39</v>
      </c>
      <c r="C26" s="22" t="s">
        <v>85</v>
      </c>
      <c r="D26" s="17" t="s">
        <v>55</v>
      </c>
      <c r="E26" s="23" t="s">
        <v>86</v>
      </c>
      <c r="F26" s="24" t="s">
        <v>87</v>
      </c>
      <c r="G26" s="25">
        <v>384</v>
      </c>
      <c r="H26" s="26">
        <v>0</v>
      </c>
      <c r="I26" s="27">
        <f>ROUND(ROUND(H26,2)*ROUND(G26,3),2)</f>
        <v>0</v>
      </c>
      <c r="O26">
        <f>(I26*21)/100</f>
        <v>0</v>
      </c>
      <c r="P26" t="s">
        <v>27</v>
      </c>
    </row>
    <row r="27" spans="1:5" ht="12.75">
      <c r="A27" s="28" t="s">
        <v>54</v>
      </c>
      <c r="E27" s="29" t="s">
        <v>88</v>
      </c>
    </row>
    <row r="28" spans="1:5" ht="12.75">
      <c r="A28" s="30" t="s">
        <v>56</v>
      </c>
      <c r="E28" s="31" t="s">
        <v>55</v>
      </c>
    </row>
    <row r="29" spans="1:5" ht="38.25">
      <c r="A29" t="s">
        <v>57</v>
      </c>
      <c r="E29" s="29" t="s">
        <v>89</v>
      </c>
    </row>
    <row r="30" spans="1:18" ht="12.75" customHeight="1">
      <c r="A30" s="5" t="s">
        <v>47</v>
      </c>
      <c r="B30" s="5"/>
      <c r="C30" s="33" t="s">
        <v>90</v>
      </c>
      <c r="D30" s="5"/>
      <c r="E30" s="20" t="s">
        <v>91</v>
      </c>
      <c r="F30" s="5"/>
      <c r="G30" s="5"/>
      <c r="H30" s="5"/>
      <c r="I30" s="34">
        <f>0+Q30</f>
        <v>0</v>
      </c>
      <c r="O30">
        <f>0+R30</f>
        <v>0</v>
      </c>
      <c r="Q30">
        <f>0+I31+I35+I39</f>
        <v>0</v>
      </c>
      <c r="R30">
        <f>0+O31+O35+O39</f>
        <v>0</v>
      </c>
    </row>
    <row r="31" spans="1:16" ht="12.75">
      <c r="A31" s="17" t="s">
        <v>49</v>
      </c>
      <c r="B31" s="22" t="s">
        <v>41</v>
      </c>
      <c r="C31" s="22" t="s">
        <v>92</v>
      </c>
      <c r="D31" s="17" t="s">
        <v>55</v>
      </c>
      <c r="E31" s="23" t="s">
        <v>93</v>
      </c>
      <c r="F31" s="24" t="s">
        <v>94</v>
      </c>
      <c r="G31" s="25">
        <v>1</v>
      </c>
      <c r="H31" s="26">
        <v>0</v>
      </c>
      <c r="I31" s="27">
        <f>ROUND(ROUND(H31,2)*ROUND(G31,3),2)</f>
        <v>0</v>
      </c>
      <c r="O31">
        <f>(I31*21)/100</f>
        <v>0</v>
      </c>
      <c r="P31" t="s">
        <v>27</v>
      </c>
    </row>
    <row r="32" spans="1:5" ht="12.75">
      <c r="A32" s="28" t="s">
        <v>54</v>
      </c>
      <c r="E32" s="29" t="s">
        <v>95</v>
      </c>
    </row>
    <row r="33" spans="1:5" ht="12.75">
      <c r="A33" s="30" t="s">
        <v>56</v>
      </c>
      <c r="E33" s="31" t="s">
        <v>55</v>
      </c>
    </row>
    <row r="34" spans="1:5" ht="38.25">
      <c r="A34" t="s">
        <v>57</v>
      </c>
      <c r="E34" s="29" t="s">
        <v>96</v>
      </c>
    </row>
    <row r="35" spans="1:16" ht="12.75">
      <c r="A35" s="17" t="s">
        <v>49</v>
      </c>
      <c r="B35" s="22" t="s">
        <v>97</v>
      </c>
      <c r="C35" s="22" t="s">
        <v>98</v>
      </c>
      <c r="D35" s="17" t="s">
        <v>55</v>
      </c>
      <c r="E35" s="23" t="s">
        <v>99</v>
      </c>
      <c r="F35" s="24" t="s">
        <v>94</v>
      </c>
      <c r="G35" s="25">
        <v>1</v>
      </c>
      <c r="H35" s="26">
        <v>0</v>
      </c>
      <c r="I35" s="27">
        <f>ROUND(ROUND(H35,2)*ROUND(G35,3),2)</f>
        <v>0</v>
      </c>
      <c r="O35">
        <f>(I35*21)/100</f>
        <v>0</v>
      </c>
      <c r="P35" t="s">
        <v>27</v>
      </c>
    </row>
    <row r="36" spans="1:5" ht="12.75">
      <c r="A36" s="28" t="s">
        <v>54</v>
      </c>
      <c r="E36" s="29" t="s">
        <v>100</v>
      </c>
    </row>
    <row r="37" spans="1:5" ht="12.75">
      <c r="A37" s="30" t="s">
        <v>56</v>
      </c>
      <c r="E37" s="31" t="s">
        <v>55</v>
      </c>
    </row>
    <row r="38" spans="1:5" ht="38.25">
      <c r="A38" t="s">
        <v>57</v>
      </c>
      <c r="E38" s="29" t="s">
        <v>96</v>
      </c>
    </row>
    <row r="39" spans="1:16" ht="12.75">
      <c r="A39" s="17" t="s">
        <v>49</v>
      </c>
      <c r="B39" s="22" t="s">
        <v>90</v>
      </c>
      <c r="C39" s="22" t="s">
        <v>101</v>
      </c>
      <c r="D39" s="17" t="s">
        <v>55</v>
      </c>
      <c r="E39" s="23" t="s">
        <v>102</v>
      </c>
      <c r="F39" s="24" t="s">
        <v>94</v>
      </c>
      <c r="G39" s="25">
        <v>1</v>
      </c>
      <c r="H39" s="26">
        <v>0</v>
      </c>
      <c r="I39" s="27">
        <f>ROUND(ROUND(H39,2)*ROUND(G39,3),2)</f>
        <v>0</v>
      </c>
      <c r="O39">
        <f>(I39*21)/100</f>
        <v>0</v>
      </c>
      <c r="P39" t="s">
        <v>27</v>
      </c>
    </row>
    <row r="40" spans="1:5" ht="12.75">
      <c r="A40" s="28" t="s">
        <v>54</v>
      </c>
      <c r="E40" s="29" t="s">
        <v>103</v>
      </c>
    </row>
    <row r="41" spans="1:5" ht="12.75">
      <c r="A41" s="30" t="s">
        <v>56</v>
      </c>
      <c r="E41" s="31" t="s">
        <v>55</v>
      </c>
    </row>
    <row r="42" spans="1:5" ht="38.25">
      <c r="A42" t="s">
        <v>57</v>
      </c>
      <c r="E42" s="29" t="s">
        <v>96</v>
      </c>
    </row>
    <row r="43" spans="1:18" ht="12.75" customHeight="1">
      <c r="A43" s="5" t="s">
        <v>47</v>
      </c>
      <c r="B43" s="5"/>
      <c r="C43" s="33" t="s">
        <v>44</v>
      </c>
      <c r="D43" s="5"/>
      <c r="E43" s="20" t="s">
        <v>104</v>
      </c>
      <c r="F43" s="5"/>
      <c r="G43" s="5"/>
      <c r="H43" s="5"/>
      <c r="I43" s="34">
        <f>0+Q43</f>
        <v>0</v>
      </c>
      <c r="O43">
        <f>0+R43</f>
        <v>0</v>
      </c>
      <c r="Q43">
        <f>0+I44+I48</f>
        <v>0</v>
      </c>
      <c r="R43">
        <f>0+O44+O48</f>
        <v>0</v>
      </c>
    </row>
    <row r="44" spans="1:16" ht="25.5">
      <c r="A44" s="17" t="s">
        <v>49</v>
      </c>
      <c r="B44" s="22" t="s">
        <v>44</v>
      </c>
      <c r="C44" s="22" t="s">
        <v>105</v>
      </c>
      <c r="D44" s="17" t="s">
        <v>55</v>
      </c>
      <c r="E44" s="23" t="s">
        <v>106</v>
      </c>
      <c r="F44" s="24" t="s">
        <v>75</v>
      </c>
      <c r="G44" s="25">
        <v>41.25</v>
      </c>
      <c r="H44" s="26">
        <v>0</v>
      </c>
      <c r="I44" s="27">
        <f>ROUND(ROUND(H44,2)*ROUND(G44,3),2)</f>
        <v>0</v>
      </c>
      <c r="O44">
        <f>(I44*21)/100</f>
        <v>0</v>
      </c>
      <c r="P44" t="s">
        <v>27</v>
      </c>
    </row>
    <row r="45" spans="1:5" ht="12.75">
      <c r="A45" s="28" t="s">
        <v>54</v>
      </c>
      <c r="E45" s="29" t="s">
        <v>55</v>
      </c>
    </row>
    <row r="46" spans="1:5" ht="12.75">
      <c r="A46" s="30" t="s">
        <v>56</v>
      </c>
      <c r="E46" s="31" t="s">
        <v>107</v>
      </c>
    </row>
    <row r="47" spans="1:5" ht="38.25">
      <c r="A47" t="s">
        <v>57</v>
      </c>
      <c r="E47" s="29" t="s">
        <v>108</v>
      </c>
    </row>
    <row r="48" spans="1:16" ht="12.75">
      <c r="A48" s="17" t="s">
        <v>49</v>
      </c>
      <c r="B48" s="22" t="s">
        <v>46</v>
      </c>
      <c r="C48" s="22" t="s">
        <v>109</v>
      </c>
      <c r="D48" s="17" t="s">
        <v>55</v>
      </c>
      <c r="E48" s="23" t="s">
        <v>110</v>
      </c>
      <c r="F48" s="24" t="s">
        <v>87</v>
      </c>
      <c r="G48" s="25">
        <v>384</v>
      </c>
      <c r="H48" s="26">
        <v>0</v>
      </c>
      <c r="I48" s="27">
        <f>ROUND(ROUND(H48,2)*ROUND(G48,3),2)</f>
        <v>0</v>
      </c>
      <c r="O48">
        <f>(I48*21)/100</f>
        <v>0</v>
      </c>
      <c r="P48" t="s">
        <v>27</v>
      </c>
    </row>
    <row r="49" spans="1:5" ht="12.75">
      <c r="A49" s="28" t="s">
        <v>54</v>
      </c>
      <c r="E49" s="29" t="s">
        <v>111</v>
      </c>
    </row>
    <row r="50" spans="1:5" ht="12.75">
      <c r="A50" s="30" t="s">
        <v>56</v>
      </c>
      <c r="E50" s="31" t="s">
        <v>55</v>
      </c>
    </row>
    <row r="51" spans="1:5" ht="25.5">
      <c r="A51" t="s">
        <v>57</v>
      </c>
      <c r="E51" s="29" t="s">
        <v>112</v>
      </c>
    </row>
  </sheetData>
  <sheetProtection sheet="1" objects="1" scenarios="1"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26</v>
      </c>
    </row>
    <row r="3" spans="1:16" ht="15" customHeight="1">
      <c r="A3" t="s">
        <v>12</v>
      </c>
      <c r="B3" s="10" t="s">
        <v>14</v>
      </c>
      <c r="C3" s="38" t="s">
        <v>15</v>
      </c>
      <c r="D3" s="35"/>
      <c r="E3" s="11" t="s">
        <v>16</v>
      </c>
      <c r="F3" s="1"/>
      <c r="G3" s="8"/>
      <c r="H3" s="7" t="s">
        <v>113</v>
      </c>
      <c r="I3" s="32">
        <f>0+I8</f>
        <v>0</v>
      </c>
      <c r="O3" t="s">
        <v>23</v>
      </c>
      <c r="P3" t="s">
        <v>27</v>
      </c>
    </row>
    <row r="4" spans="1:16" ht="15" customHeight="1">
      <c r="A4" t="s">
        <v>17</v>
      </c>
      <c r="B4" s="13" t="s">
        <v>22</v>
      </c>
      <c r="C4" s="39" t="s">
        <v>113</v>
      </c>
      <c r="D4" s="40"/>
      <c r="E4" s="14" t="s">
        <v>114</v>
      </c>
      <c r="F4" s="5"/>
      <c r="G4" s="5"/>
      <c r="H4" s="18"/>
      <c r="I4" s="18"/>
      <c r="O4" t="s">
        <v>24</v>
      </c>
      <c r="P4" t="s">
        <v>27</v>
      </c>
    </row>
    <row r="5" spans="1:16" ht="12.75" customHeight="1">
      <c r="A5" s="41" t="s">
        <v>30</v>
      </c>
      <c r="B5" s="41" t="s">
        <v>32</v>
      </c>
      <c r="C5" s="41" t="s">
        <v>34</v>
      </c>
      <c r="D5" s="41" t="s">
        <v>35</v>
      </c>
      <c r="E5" s="41" t="s">
        <v>36</v>
      </c>
      <c r="F5" s="41" t="s">
        <v>38</v>
      </c>
      <c r="G5" s="41" t="s">
        <v>40</v>
      </c>
      <c r="H5" s="41" t="s">
        <v>42</v>
      </c>
      <c r="I5" s="41"/>
      <c r="O5" t="s">
        <v>25</v>
      </c>
      <c r="P5" t="s">
        <v>27</v>
      </c>
    </row>
    <row r="6" spans="1:9" ht="12.75" customHeight="1">
      <c r="A6" s="41"/>
      <c r="B6" s="41"/>
      <c r="C6" s="41"/>
      <c r="D6" s="41"/>
      <c r="E6" s="41"/>
      <c r="F6" s="41"/>
      <c r="G6" s="41"/>
      <c r="H6" s="12" t="s">
        <v>43</v>
      </c>
      <c r="I6" s="12" t="s">
        <v>45</v>
      </c>
    </row>
    <row r="7" spans="1:9" ht="12.75" customHeight="1">
      <c r="A7" s="12" t="s">
        <v>31</v>
      </c>
      <c r="B7" s="12" t="s">
        <v>33</v>
      </c>
      <c r="C7" s="12" t="s">
        <v>27</v>
      </c>
      <c r="D7" s="12" t="s">
        <v>26</v>
      </c>
      <c r="E7" s="12" t="s">
        <v>37</v>
      </c>
      <c r="F7" s="12" t="s">
        <v>39</v>
      </c>
      <c r="G7" s="12" t="s">
        <v>41</v>
      </c>
      <c r="H7" s="12" t="s">
        <v>44</v>
      </c>
      <c r="I7" s="12" t="s">
        <v>46</v>
      </c>
    </row>
    <row r="8" spans="1:18" ht="12.75" customHeight="1">
      <c r="A8" s="18" t="s">
        <v>47</v>
      </c>
      <c r="B8" s="18"/>
      <c r="C8" s="19" t="s">
        <v>31</v>
      </c>
      <c r="D8" s="18"/>
      <c r="E8" s="20" t="s">
        <v>48</v>
      </c>
      <c r="F8" s="18"/>
      <c r="G8" s="18"/>
      <c r="H8" s="18"/>
      <c r="I8" s="21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7" t="s">
        <v>49</v>
      </c>
      <c r="B9" s="22" t="s">
        <v>33</v>
      </c>
      <c r="C9" s="22" t="s">
        <v>115</v>
      </c>
      <c r="D9" s="17" t="s">
        <v>55</v>
      </c>
      <c r="E9" s="23" t="s">
        <v>116</v>
      </c>
      <c r="F9" s="24" t="s">
        <v>53</v>
      </c>
      <c r="G9" s="25">
        <v>1</v>
      </c>
      <c r="H9" s="26">
        <v>0</v>
      </c>
      <c r="I9" s="27">
        <f>ROUND(ROUND(H9,2)*ROUND(G9,3),2)</f>
        <v>0</v>
      </c>
      <c r="O9">
        <f>(I9*21)/100</f>
        <v>0</v>
      </c>
      <c r="P9" t="s">
        <v>27</v>
      </c>
    </row>
    <row r="10" spans="1:5" ht="165.75">
      <c r="A10" s="28" t="s">
        <v>54</v>
      </c>
      <c r="E10" s="29" t="s">
        <v>117</v>
      </c>
    </row>
    <row r="11" spans="1:5" ht="12.75">
      <c r="A11" s="30" t="s">
        <v>56</v>
      </c>
      <c r="E11" s="31" t="s">
        <v>55</v>
      </c>
    </row>
    <row r="12" spans="1:5" ht="12.75">
      <c r="A12" t="s">
        <v>57</v>
      </c>
      <c r="E12" s="29" t="s">
        <v>118</v>
      </c>
    </row>
  </sheetData>
  <sheetProtection sheet="1" objects="1" scenarios="1"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Kiršová Iva</cp:lastModifiedBy>
  <dcterms:modified xsi:type="dcterms:W3CDTF">2020-09-15T06:18:11Z</dcterms:modified>
  <cp:category/>
  <cp:version/>
  <cp:contentType/>
  <cp:contentStatus/>
</cp:coreProperties>
</file>