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10" windowHeight="13530" tabRatio="713" firstSheet="1" activeTab="1"/>
  </bookViews>
  <sheets>
    <sheet name="  výpis z výkresu" sheetId="1" state="hidden" r:id="rId1"/>
    <sheet name="KRYCÍ LIST" sheetId="2" r:id="rId2"/>
    <sheet name="REKAPITULACE" sheetId="3" r:id="rId3"/>
    <sheet name="1. Stolový a skříňový nábytek" sheetId="4" r:id="rId4"/>
    <sheet name="2. Sedací nábytek" sheetId="5" r:id="rId5"/>
    <sheet name="3. Vybavení šaten" sheetId="6" r:id="rId6"/>
    <sheet name="4. Dovybavení interieru" sheetId="7" r:id="rId7"/>
  </sheets>
  <externalReferences>
    <externalReference r:id="rId11"/>
    <externalReference r:id="rId12"/>
  </externalReferences>
  <definedNames>
    <definedName name="_xlnm._FilterDatabase" localSheetId="0" hidden="1">'  výpis z výkresu'!$A$4:$F$200</definedName>
    <definedName name="cisloobjektu">'[2]Krycí list'!$A$5</definedName>
    <definedName name="cislostavby">'[2]Krycí list'!$A$7</definedName>
    <definedName name="Dodavka">'[1]Rekapitulace'!$G$47</definedName>
    <definedName name="HSV">'REKAPITULACE'!$E$39</definedName>
    <definedName name="Mont">'[1]Rekapitulace'!$H$47</definedName>
    <definedName name="nazevobjektu">'[2]Krycí list'!$C$5</definedName>
    <definedName name="nazevstavby">'[2]Krycí list'!$C$7</definedName>
    <definedName name="_xlnm.Print_Titles" localSheetId="3">'1. Stolový a skříňový nábytek'!$11:$11</definedName>
    <definedName name="_xlnm.Print_Titles" localSheetId="4">'2. Sedací nábytek'!$10:$10</definedName>
    <definedName name="_xlnm.Print_Titles" localSheetId="5">'3. Vybavení šaten'!$11:$11</definedName>
    <definedName name="_xlnm.Print_Titles" localSheetId="6">'4. Dovybavení interieru'!$11:$11</definedName>
    <definedName name="_xlnm.Print_Area" localSheetId="0">'  výpis z výkresu'!$A$1:$H$200</definedName>
    <definedName name="_xlnm.Print_Area" localSheetId="3">'1. Stolový a skříňový nábytek'!$A$1:$J$56</definedName>
    <definedName name="_xlnm.Print_Area" localSheetId="4">'2. Sedací nábytek'!$A$1:$J$49</definedName>
    <definedName name="_xlnm.Print_Area" localSheetId="5">'3. Vybavení šaten'!$A$1:$J$56</definedName>
    <definedName name="_xlnm.Print_Area" localSheetId="6">'4. Dovybavení interieru'!$A$1:$J$56</definedName>
    <definedName name="PocetMJ">'KRYCÍ LIST'!$G$6</definedName>
    <definedName name="Projektant">'KRYCÍ LIST'!$C$8</definedName>
    <definedName name="PSV">'REKAPITULACE'!$F$39</definedName>
    <definedName name="SazbaDPH1">'KRYCÍ LIST'!$C$30</definedName>
    <definedName name="SazbaDPH2">'KRYCÍ LIST'!$C$32</definedName>
    <definedName name="VRN">'[1]Rekapitulace'!$H$53</definedName>
  </definedNames>
  <calcPr fullCalcOnLoad="1"/>
  <pivotCaches>
    <pivotCache cacheId="35" r:id="rId8"/>
  </pivotCaches>
</workbook>
</file>

<file path=xl/sharedStrings.xml><?xml version="1.0" encoding="utf-8"?>
<sst xmlns="http://schemas.openxmlformats.org/spreadsheetml/2006/main" count="891" uniqueCount="249">
  <si>
    <t>Studie vnitřního vybavení</t>
  </si>
  <si>
    <t>číslo míst.</t>
  </si>
  <si>
    <t>položka</t>
  </si>
  <si>
    <t>specifikace vybavení</t>
  </si>
  <si>
    <t>rozměry (mm)</t>
  </si>
  <si>
    <t>počet</t>
  </si>
  <si>
    <t>'K01'</t>
  </si>
  <si>
    <t>'K02'</t>
  </si>
  <si>
    <t>'K12'</t>
  </si>
  <si>
    <t>'K21'</t>
  </si>
  <si>
    <t>'O01'</t>
  </si>
  <si>
    <t>'O03'</t>
  </si>
  <si>
    <t>'S02'</t>
  </si>
  <si>
    <t>'1'</t>
  </si>
  <si>
    <t>Počet z počet</t>
  </si>
  <si>
    <t>Celkový součet</t>
  </si>
  <si>
    <t>'K41'</t>
  </si>
  <si>
    <t>'SK01'</t>
  </si>
  <si>
    <t>'K35'</t>
  </si>
  <si>
    <t>'K18'</t>
  </si>
  <si>
    <t>'K50'</t>
  </si>
  <si>
    <t>'SK03'</t>
  </si>
  <si>
    <t>'K74'</t>
  </si>
  <si>
    <t>'K14'</t>
  </si>
  <si>
    <t>'K19'</t>
  </si>
  <si>
    <t>'SA01'</t>
  </si>
  <si>
    <t>KANCELÁŘSKÝ STŮL</t>
  </si>
  <si>
    <t>š.1200mm/hl.600mm/v.400mm</t>
  </si>
  <si>
    <t>š.400mm/hl.800mm/v.720mm</t>
  </si>
  <si>
    <t>ZÁSUVKOVÝ KONTEJNER</t>
  </si>
  <si>
    <t>š.430mm/hl.550mm/v.650mm</t>
  </si>
  <si>
    <t>š.800mm/hl.400mm/v.2150mm</t>
  </si>
  <si>
    <t>NAPICHOVACÍ PLOCHA</t>
  </si>
  <si>
    <t>ODPADKOVÝ KOŠ NA PAPÍR</t>
  </si>
  <si>
    <t>ODPADKOVÝ KOŠ NA TŘÍDĚNÝ ODPAD</t>
  </si>
  <si>
    <t>ŽIDLE KANCELÁŘSKÁ</t>
  </si>
  <si>
    <t>š. 565, hl. 510, v. 845(výška sedáku 460 mm)</t>
  </si>
  <si>
    <t>'O02'</t>
  </si>
  <si>
    <t>Data</t>
  </si>
  <si>
    <t>Položka</t>
  </si>
  <si>
    <t>cena za kus</t>
  </si>
  <si>
    <t>(prázdné)</t>
  </si>
  <si>
    <t>Specifikace vybavení</t>
  </si>
  <si>
    <t>'S13'</t>
  </si>
  <si>
    <t>'S14'</t>
  </si>
  <si>
    <t>Rozměr</t>
  </si>
  <si>
    <t>Cena celkem</t>
  </si>
  <si>
    <t>kusů</t>
  </si>
  <si>
    <t>BEZ DPH</t>
  </si>
  <si>
    <t xml:space="preserve">DPH </t>
  </si>
  <si>
    <t>cena</t>
  </si>
  <si>
    <t>Součet z cena</t>
  </si>
  <si>
    <t>CENA CELKEM S DPH</t>
  </si>
  <si>
    <t xml:space="preserve">VĚŠÁKOVÁ STĚNA </t>
  </si>
  <si>
    <t>š.1600mm/hl.800mm/v.720mm</t>
  </si>
  <si>
    <t>'S09'</t>
  </si>
  <si>
    <t>'108'</t>
  </si>
  <si>
    <t>'102'</t>
  </si>
  <si>
    <t>'K03'</t>
  </si>
  <si>
    <t>'107'</t>
  </si>
  <si>
    <t>PŘÍSEDOVÝ STŮL VELKÝ</t>
  </si>
  <si>
    <t>STŮL PŘÍSEDOVÝ</t>
  </si>
  <si>
    <t>Ø800mm/v.720mm</t>
  </si>
  <si>
    <t>STOLOVÝ PŘÍSTAVEK S VÝSUVNOU OTEVŘENOU SKŘÍŃKOU</t>
  </si>
  <si>
    <t>SKŘÍŇ KANCELÁŘSKA VYSOKÁ</t>
  </si>
  <si>
    <t xml:space="preserve">PANEL K PRACOVNÍMU STOLU NÁSTĚNÝ </t>
  </si>
  <si>
    <t>š.800mm/hl.320mm/v.2090mm</t>
  </si>
  <si>
    <t>š.2000mm/hl.20mm/v.700mm</t>
  </si>
  <si>
    <t>š.2000mm/hl.20mm/v.1000mm</t>
  </si>
  <si>
    <t>Ø300mm/v.720mm</t>
  </si>
  <si>
    <t>VÝDEJNÍK VODY SAMOSTATNĚ STOJÍCÍ</t>
  </si>
  <si>
    <t>440/470/250MM</t>
  </si>
  <si>
    <t>700-940MM X 520-760MM X 1010MM</t>
  </si>
  <si>
    <t>ŽIDLE PLASTOVÁ PŘÍSEDOVÁ</t>
  </si>
  <si>
    <t>KŘESLO ČALOUNĚNÉ</t>
  </si>
  <si>
    <t>MODULÁRNÍ SEDACÍ SOUPRAVA</t>
  </si>
  <si>
    <t>Rozpočet</t>
  </si>
  <si>
    <t xml:space="preserve">JKSO </t>
  </si>
  <si>
    <t>Objekt</t>
  </si>
  <si>
    <t>Název objektu</t>
  </si>
  <si>
    <t xml:space="preserve">SKP </t>
  </si>
  <si>
    <t>0001</t>
  </si>
  <si>
    <t>Novostavba</t>
  </si>
  <si>
    <t>Měrná jednotka</t>
  </si>
  <si>
    <t>m3</t>
  </si>
  <si>
    <t>Stavba</t>
  </si>
  <si>
    <t>Název stavby</t>
  </si>
  <si>
    <t>Počet jednotek</t>
  </si>
  <si>
    <t>Náklady na m.j.</t>
  </si>
  <si>
    <t>Projektant</t>
  </si>
  <si>
    <t xml:space="preserve">ATELIER / 2002,  s.r.o. </t>
  </si>
  <si>
    <t>Typ rozpočtu</t>
  </si>
  <si>
    <t>Zpracovatel projektu</t>
  </si>
  <si>
    <t>Objednatel</t>
  </si>
  <si>
    <t>Jihomoravský kraj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</si>
  <si>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</si>
  <si>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</si>
  <si>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</si>
  <si>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</si>
  <si>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</si>
  <si>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</si>
  <si>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</si>
  <si>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</si>
  <si>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</si>
  <si>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</si>
  <si>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</si>
  <si>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</si>
  <si>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</si>
  <si>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</si>
  <si>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</si>
  <si>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</si>
  <si>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</si>
  <si>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</si>
  <si>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</si>
  <si>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</si>
  <si>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</si>
  <si>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</si>
  <si>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</si>
  <si>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</si>
  <si>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Štěpán Vrána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</si>
  <si>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</si>
  <si>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</si>
  <si>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</si>
  <si>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</si>
  <si>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</si>
  <si>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</si>
  <si>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</si>
  <si>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</si>
  <si>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801.19</t>
  </si>
  <si>
    <t>00-00-000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</si>
  <si>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</si>
  <si>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</si>
  <si>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</si>
  <si>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</si>
  <si>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</si>
  <si>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</si>
  <si>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</si>
  <si>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</si>
  <si>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</si>
  <si>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</si>
  <si>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</si>
  <si>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</si>
  <si>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</si>
  <si>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</si>
  <si>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</si>
  <si>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</si>
  <si>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Stavební část - volný interier</t>
  </si>
  <si>
    <t>Stolový a skříňový nábytek</t>
  </si>
  <si>
    <t>Sedací nábytek</t>
  </si>
  <si>
    <t>Nábytek, vč. souvisejících služeb a prací</t>
  </si>
  <si>
    <t>31.0</t>
  </si>
  <si>
    <t>31.00</t>
  </si>
  <si>
    <t>Sedadla a jejich díly; díly nábytku; vč. souvisejících služeb a prací</t>
  </si>
  <si>
    <t>31.00.1</t>
  </si>
  <si>
    <t>Sedadla a jejich díly</t>
  </si>
  <si>
    <t>31.00.11</t>
  </si>
  <si>
    <t>Sedadla s kovovou kostrou</t>
  </si>
  <si>
    <t>sedací nábytek</t>
  </si>
  <si>
    <t>Kancelářský nábytek a nábytek do obchodů, vč. subdodavatelských prací</t>
  </si>
  <si>
    <t>Kancelářský nábytek a nábytek do obchodů</t>
  </si>
  <si>
    <t>Kovový nábytek</t>
  </si>
  <si>
    <t>Kancelářský nábytek dřevěný</t>
  </si>
  <si>
    <t>31.01</t>
  </si>
  <si>
    <t>31.01.1</t>
  </si>
  <si>
    <t>31.01.11</t>
  </si>
  <si>
    <t>31.01.12</t>
  </si>
  <si>
    <t>Cenová soustava</t>
  </si>
  <si>
    <t>průzkum trhu 2017</t>
  </si>
  <si>
    <t>KRYCÍ LIST</t>
  </si>
  <si>
    <t>VOLNÝ INTERIER</t>
  </si>
  <si>
    <t>'O08'</t>
  </si>
  <si>
    <t>'K55'</t>
  </si>
  <si>
    <t>'L04'</t>
  </si>
  <si>
    <t>'K57'</t>
  </si>
  <si>
    <t>'K36'</t>
  </si>
  <si>
    <t>'O09'</t>
  </si>
  <si>
    <t>'K66'</t>
  </si>
  <si>
    <t>'O07'</t>
  </si>
  <si>
    <t>'O04'</t>
  </si>
  <si>
    <t>'E01'</t>
  </si>
  <si>
    <t>'K51'</t>
  </si>
  <si>
    <t>'K04'</t>
  </si>
  <si>
    <t>'SK24'</t>
  </si>
  <si>
    <t>LEDNICE CHLADÍCÍ VITRÍNA</t>
  </si>
  <si>
    <t>š.600mm/ hl. 600mm/v.1860mm</t>
  </si>
  <si>
    <t>š.400mm/tl.20mm/v.2090mm</t>
  </si>
  <si>
    <t xml:space="preserve">POLICE NÁSTĚNNÁ </t>
  </si>
  <si>
    <t>š.1200mm/hl.300mm/v.700mm</t>
  </si>
  <si>
    <t xml:space="preserve">POLICE NÁSTĚNNÁ  + UZAMYKATELNÁ SCHRÁNKA NA POŠTU </t>
  </si>
  <si>
    <t>OBKLAD STĚNY ZA LŮŽKEM</t>
  </si>
  <si>
    <t>š.2000mm/tl.20mm/v.320mm</t>
  </si>
  <si>
    <t>š.800mm/tl.20/v.320mm</t>
  </si>
  <si>
    <t>LŮŽKO SE ZÁSUVKOU PRO LŮŽKOVINY</t>
  </si>
  <si>
    <t>š.800mm/d.2000mm/</t>
  </si>
  <si>
    <t>š.430mm/hl.515mm/v.460mm</t>
  </si>
  <si>
    <t>KÁVOVAR NA ZRNKOVOU KÁVU</t>
  </si>
  <si>
    <t>-</t>
  </si>
  <si>
    <t xml:space="preserve">ODPADKOVÝ KOŠ </t>
  </si>
  <si>
    <t>OBJEM 60 L</t>
  </si>
  <si>
    <t>TABULE MAGNETICKÁ</t>
  </si>
  <si>
    <t>D.750MM/V.1000/ HL.20MM</t>
  </si>
  <si>
    <t>NÁSTĚNNÝ VĚŠÁKY NA RUČNÍKY - NEREZ OCEL</t>
  </si>
  <si>
    <t>š.800mm/hl.280mm</t>
  </si>
  <si>
    <t xml:space="preserve">šířka 820mm výška 760mm, výška sedáku 450mm hloubka sedáku 550 </t>
  </si>
  <si>
    <t xml:space="preserve">SKŘÍŇ ŠATNÍ  </t>
  </si>
  <si>
    <t>š.750mm/hl.800mm/v.2150mm</t>
  </si>
  <si>
    <t>SKLADOVÝ REGÁL</t>
  </si>
  <si>
    <t>š.800mm/ hl.400mm/v.1800mm</t>
  </si>
  <si>
    <t>š.1000mm/ hl.400mm/v.1800mm</t>
  </si>
  <si>
    <t>'SK22'</t>
  </si>
  <si>
    <t>š.750mm/hl.80mm/v.60mm</t>
  </si>
  <si>
    <t>š.540mm/ hl. 470mm/v. 950mm</t>
  </si>
  <si>
    <t>4</t>
  </si>
  <si>
    <t>Do vybavení interieru</t>
  </si>
  <si>
    <t>Vybavení šaten a skladů</t>
  </si>
  <si>
    <t>A1715/3</t>
  </si>
  <si>
    <t>TELEVIZE LED 55" 4K Ultra HD Dimming, DVB-T2/S2/C, H.265/HEVC</t>
  </si>
  <si>
    <t>ÚHLOPŘÍČKA 1380MM</t>
  </si>
  <si>
    <t>'109'</t>
  </si>
  <si>
    <t>'110'</t>
  </si>
  <si>
    <t>'111'</t>
  </si>
  <si>
    <t>'K43'</t>
  </si>
  <si>
    <t>'SA03'</t>
  </si>
  <si>
    <t>'103'</t>
  </si>
  <si>
    <t>'105'</t>
  </si>
  <si>
    <t>'K53'</t>
  </si>
  <si>
    <t>'K35.1'</t>
  </si>
  <si>
    <t>'104'</t>
  </si>
  <si>
    <t>'106'</t>
  </si>
  <si>
    <t>'E02'</t>
  </si>
  <si>
    <t>'117'</t>
  </si>
  <si>
    <t>'115'</t>
  </si>
  <si>
    <t>'PRAK. DORAZ'</t>
  </si>
  <si>
    <t>'STOJAN NA IG. P'</t>
  </si>
  <si>
    <t>PRACOVNÍ STŮL - M. VÝZV</t>
  </si>
  <si>
    <t>š.1500mm/hl.800mm/v.720mm</t>
  </si>
  <si>
    <t>š.1200mm/hl.600mm- 400mm/v.720mm</t>
  </si>
  <si>
    <t>VĚŠÁKOVÉ DVOJ HÁČKY</t>
  </si>
  <si>
    <t>POLICE NÁSTĚNNÁ</t>
  </si>
  <si>
    <t>š.1500mm/hl.300mm/v.700mm</t>
  </si>
  <si>
    <t>š.1500mm/hl.20mm/v.700mm</t>
  </si>
  <si>
    <t>š.1600mm/hl.400/v.720mm</t>
  </si>
  <si>
    <t>2x SKŘÍŇKA NÍZLÁ</t>
  </si>
  <si>
    <t>2,5 sed</t>
  </si>
  <si>
    <t>š.800mm/hl.800mm/v.2135mm</t>
  </si>
  <si>
    <t>BOTNÍK VÝZVA  počet lidí 9</t>
  </si>
  <si>
    <t xml:space="preserve">„Rekonstrukce Výjezdové Základny Zdravotnické Záchranné Služby Jihomoravského Kraje, P. O. V Šumné“ </t>
  </si>
  <si>
    <t>„Rekonstrukce Výjezdové Základny Zdravotnické Záchranné Služby Jihomoravského Kraje, P. O. V Šumné“</t>
  </si>
  <si>
    <t>0002 SO 101 Budova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</si>
</sst>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[$-409]d\.\ mmmm\ yyyy"/>
    <numFmt numFmtId="168" formatCode="0.0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\.\ mmmm\ yyyy"/>
    <numFmt numFmtId="175" formatCode="#,##0.0\ &quot;Kč&quot;"/>
    <numFmt numFmtId="176" formatCode="#,##0.00\ _K_č"/>
    <numFmt numFmtId="177" formatCode="#,##0.00\ &quot;Kč&quot;;[Red]#,##0.00\ &quot;Kč&quot;"/>
    <numFmt numFmtId="178" formatCode="0.0%"/>
    <numFmt numFmtId="179" formatCode="000\ 00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dd/mm/yy"/>
    <numFmt numFmtId="183" formatCode="0.000"/>
    <numFmt numFmtId="184" formatCode="#,##0.000"/>
    <numFmt numFmtId="185" formatCode="#,##0.0"/>
  </numFmts>
  <fonts count="62">
    <font>
      <sz val="10"/>
      <name val="Arial CE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.HelveticaLightTTEE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13" fillId="0" borderId="3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9" applyNumberFormat="0" applyAlignment="0" applyProtection="0"/>
    <xf numFmtId="0" fontId="57" fillId="26" borderId="9" applyNumberFormat="0" applyAlignment="0" applyProtection="0"/>
    <xf numFmtId="0" fontId="58" fillId="26" borderId="10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8" fillId="0" borderId="0" xfId="50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left" vertical="center"/>
    </xf>
    <xf numFmtId="16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 quotePrefix="1">
      <alignment horizontal="center"/>
    </xf>
    <xf numFmtId="0" fontId="55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49" fontId="60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 applyProtection="1">
      <alignment horizontal="right" vertical="center"/>
      <protection/>
    </xf>
    <xf numFmtId="169" fontId="0" fillId="35" borderId="12" xfId="0" applyNumberFormat="1" applyFill="1" applyBorder="1" applyAlignment="1">
      <alignment horizontal="right"/>
    </xf>
    <xf numFmtId="169" fontId="0" fillId="35" borderId="12" xfId="0" applyNumberFormat="1" applyFill="1" applyBorder="1" applyAlignment="1">
      <alignment horizontal="right" vertical="center"/>
    </xf>
    <xf numFmtId="169" fontId="0" fillId="35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Alignment="1" quotePrefix="1">
      <alignment horizontal="center" vertical="center"/>
    </xf>
    <xf numFmtId="44" fontId="0" fillId="0" borderId="0" xfId="40" applyFont="1" applyAlignment="1">
      <alignment horizontal="center" vertical="center"/>
    </xf>
    <xf numFmtId="44" fontId="0" fillId="0" borderId="0" xfId="40" applyFont="1" applyAlignment="1">
      <alignment horizontal="center"/>
    </xf>
    <xf numFmtId="169" fontId="0" fillId="0" borderId="0" xfId="0" applyNumberFormat="1" applyAlignment="1">
      <alignment horizontal="center"/>
    </xf>
    <xf numFmtId="0" fontId="15" fillId="34" borderId="19" xfId="0" applyFont="1" applyFill="1" applyBorder="1" applyAlignment="1">
      <alignment horizontal="left"/>
    </xf>
    <xf numFmtId="0" fontId="8" fillId="34" borderId="20" xfId="0" applyFont="1" applyFill="1" applyBorder="1" applyAlignment="1">
      <alignment horizontal="centerContinuous"/>
    </xf>
    <xf numFmtId="49" fontId="16" fillId="34" borderId="21" xfId="0" applyNumberFormat="1" applyFont="1" applyFill="1" applyBorder="1" applyAlignment="1">
      <alignment horizontal="left"/>
    </xf>
    <xf numFmtId="49" fontId="8" fillId="34" borderId="20" xfId="0" applyNumberFormat="1" applyFont="1" applyFill="1" applyBorder="1" applyAlignment="1">
      <alignment horizontal="centerContinuous"/>
    </xf>
    <xf numFmtId="0" fontId="8" fillId="0" borderId="22" xfId="0" applyFont="1" applyBorder="1" applyAlignment="1">
      <alignment/>
    </xf>
    <xf numFmtId="49" fontId="8" fillId="0" borderId="23" xfId="0" applyNumberFormat="1" applyFont="1" applyBorder="1" applyAlignment="1">
      <alignment horizontal="left"/>
    </xf>
    <xf numFmtId="0" fontId="5" fillId="0" borderId="24" xfId="0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26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15" fillId="0" borderId="24" xfId="0" applyFont="1" applyBorder="1" applyAlignment="1">
      <alignment/>
    </xf>
    <xf numFmtId="49" fontId="8" fillId="0" borderId="27" xfId="0" applyNumberFormat="1" applyFont="1" applyBorder="1" applyAlignment="1">
      <alignment horizontal="left"/>
    </xf>
    <xf numFmtId="49" fontId="15" fillId="34" borderId="24" xfId="0" applyNumberFormat="1" applyFont="1" applyFill="1" applyBorder="1" applyAlignment="1">
      <alignment/>
    </xf>
    <xf numFmtId="49" fontId="5" fillId="34" borderId="25" xfId="0" applyNumberFormat="1" applyFont="1" applyFill="1" applyBorder="1" applyAlignment="1">
      <alignment/>
    </xf>
    <xf numFmtId="49" fontId="15" fillId="34" borderId="26" xfId="0" applyNumberFormat="1" applyFont="1" applyFill="1" applyBorder="1" applyAlignment="1">
      <alignment/>
    </xf>
    <xf numFmtId="49" fontId="5" fillId="34" borderId="2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27" xfId="0" applyNumberFormat="1" applyFont="1" applyBorder="1" applyAlignment="1">
      <alignment horizontal="left"/>
    </xf>
    <xf numFmtId="49" fontId="15" fillId="34" borderId="28" xfId="0" applyNumberFormat="1" applyFont="1" applyFill="1" applyBorder="1" applyAlignment="1">
      <alignment/>
    </xf>
    <xf numFmtId="49" fontId="5" fillId="34" borderId="29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31" xfId="0" applyNumberFormat="1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2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1" fillId="0" borderId="33" xfId="0" applyFont="1" applyBorder="1" applyAlignment="1">
      <alignment horizontal="centerContinuous" vertical="center"/>
    </xf>
    <xf numFmtId="0" fontId="12" fillId="0" borderId="34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15" fillId="34" borderId="36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5" fillId="34" borderId="38" xfId="0" applyFont="1" applyFill="1" applyBorder="1" applyAlignment="1">
      <alignment horizontal="centerContinuous"/>
    </xf>
    <xf numFmtId="0" fontId="15" fillId="34" borderId="37" xfId="0" applyFont="1" applyFill="1" applyBorder="1" applyAlignment="1">
      <alignment horizontal="centerContinuous"/>
    </xf>
    <xf numFmtId="0" fontId="5" fillId="34" borderId="37" xfId="0" applyFont="1" applyFill="1" applyBorder="1" applyAlignment="1">
      <alignment horizontal="centerContinuous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43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5" fillId="0" borderId="4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15" fillId="34" borderId="19" xfId="0" applyFont="1" applyFill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34" borderId="47" xfId="0" applyFont="1" applyFill="1" applyBorder="1" applyAlignment="1">
      <alignment/>
    </xf>
    <xf numFmtId="0" fontId="15" fillId="34" borderId="48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49" xfId="0" applyFont="1" applyBorder="1" applyAlignment="1">
      <alignment/>
    </xf>
    <xf numFmtId="0" fontId="5" fillId="0" borderId="13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18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168" fontId="5" fillId="0" borderId="54" xfId="0" applyNumberFormat="1" applyFont="1" applyBorder="1" applyAlignment="1">
      <alignment horizontal="right"/>
    </xf>
    <xf numFmtId="0" fontId="5" fillId="0" borderId="54" xfId="0" applyFont="1" applyBorder="1" applyAlignment="1">
      <alignment/>
    </xf>
    <xf numFmtId="0" fontId="5" fillId="0" borderId="26" xfId="0" applyFont="1" applyBorder="1" applyAlignment="1">
      <alignment/>
    </xf>
    <xf numFmtId="168" fontId="5" fillId="0" borderId="25" xfId="0" applyNumberFormat="1" applyFont="1" applyBorder="1" applyAlignment="1">
      <alignment horizontal="right"/>
    </xf>
    <xf numFmtId="0" fontId="12" fillId="34" borderId="44" xfId="0" applyFont="1" applyFill="1" applyBorder="1" applyAlignment="1">
      <alignment/>
    </xf>
    <xf numFmtId="0" fontId="12" fillId="34" borderId="45" xfId="0" applyFont="1" applyFill="1" applyBorder="1" applyAlignment="1">
      <alignment/>
    </xf>
    <xf numFmtId="0" fontId="12" fillId="34" borderId="46" xfId="0" applyFont="1" applyFill="1" applyBorder="1" applyAlignment="1">
      <alignment/>
    </xf>
    <xf numFmtId="0" fontId="5" fillId="0" borderId="55" xfId="0" applyFont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1" fillId="0" borderId="3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/>
    </xf>
    <xf numFmtId="0" fontId="5" fillId="0" borderId="38" xfId="0" applyFont="1" applyBorder="1" applyAlignment="1">
      <alignment horizontal="centerContinuous"/>
    </xf>
    <xf numFmtId="49" fontId="15" fillId="0" borderId="56" xfId="49" applyNumberFormat="1" applyFont="1" applyBorder="1">
      <alignment/>
      <protection/>
    </xf>
    <xf numFmtId="49" fontId="5" fillId="0" borderId="56" xfId="49" applyNumberFormat="1" applyFont="1" applyBorder="1">
      <alignment/>
      <protection/>
    </xf>
    <xf numFmtId="49" fontId="5" fillId="0" borderId="56" xfId="49" applyNumberFormat="1" applyFont="1" applyBorder="1" applyAlignment="1">
      <alignment horizontal="right"/>
      <protection/>
    </xf>
    <xf numFmtId="0" fontId="5" fillId="0" borderId="57" xfId="49" applyFont="1" applyBorder="1">
      <alignment/>
      <protection/>
    </xf>
    <xf numFmtId="49" fontId="5" fillId="0" borderId="56" xfId="0" applyNumberFormat="1" applyFont="1" applyBorder="1" applyAlignment="1">
      <alignment horizontal="left"/>
    </xf>
    <xf numFmtId="0" fontId="5" fillId="0" borderId="58" xfId="0" applyNumberFormat="1" applyFont="1" applyBorder="1" applyAlignment="1">
      <alignment/>
    </xf>
    <xf numFmtId="49" fontId="15" fillId="0" borderId="59" xfId="49" applyNumberFormat="1" applyFont="1" applyBorder="1">
      <alignment/>
      <protection/>
    </xf>
    <xf numFmtId="49" fontId="5" fillId="0" borderId="59" xfId="49" applyNumberFormat="1" applyFont="1" applyBorder="1">
      <alignment/>
      <protection/>
    </xf>
    <xf numFmtId="49" fontId="5" fillId="0" borderId="59" xfId="49" applyNumberFormat="1" applyFont="1" applyBorder="1" applyAlignment="1">
      <alignment horizontal="right"/>
      <protection/>
    </xf>
    <xf numFmtId="49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49" fontId="15" fillId="34" borderId="36" xfId="0" applyNumberFormat="1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0" fontId="15" fillId="34" borderId="60" xfId="0" applyFont="1" applyFill="1" applyBorder="1" applyAlignment="1">
      <alignment horizontal="center"/>
    </xf>
    <xf numFmtId="0" fontId="15" fillId="34" borderId="61" xfId="0" applyFont="1" applyFill="1" applyBorder="1" applyAlignment="1">
      <alignment horizontal="center"/>
    </xf>
    <xf numFmtId="0" fontId="15" fillId="34" borderId="62" xfId="0" applyFont="1" applyFill="1" applyBorder="1" applyAlignment="1">
      <alignment horizontal="center"/>
    </xf>
    <xf numFmtId="3" fontId="5" fillId="0" borderId="29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0" fontId="15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3" fontId="15" fillId="34" borderId="38" xfId="0" applyNumberFormat="1" applyFont="1" applyFill="1" applyBorder="1" applyAlignment="1">
      <alignment/>
    </xf>
    <xf numFmtId="3" fontId="15" fillId="34" borderId="60" xfId="0" applyNumberFormat="1" applyFont="1" applyFill="1" applyBorder="1" applyAlignment="1">
      <alignment/>
    </xf>
    <xf numFmtId="3" fontId="15" fillId="34" borderId="61" xfId="0" applyNumberFormat="1" applyFont="1" applyFill="1" applyBorder="1" applyAlignment="1">
      <alignment/>
    </xf>
    <xf numFmtId="3" fontId="15" fillId="34" borderId="62" xfId="0" applyNumberFormat="1" applyFont="1" applyFill="1" applyBorder="1" applyAlignment="1">
      <alignment/>
    </xf>
    <xf numFmtId="3" fontId="11" fillId="0" borderId="0" xfId="0" applyNumberFormat="1" applyFont="1" applyAlignment="1">
      <alignment horizontal="centerContinuous"/>
    </xf>
    <xf numFmtId="0" fontId="5" fillId="34" borderId="48" xfId="0" applyFont="1" applyFill="1" applyBorder="1" applyAlignment="1">
      <alignment/>
    </xf>
    <xf numFmtId="0" fontId="15" fillId="34" borderId="65" xfId="0" applyFont="1" applyFill="1" applyBorder="1" applyAlignment="1">
      <alignment horizontal="right"/>
    </xf>
    <xf numFmtId="0" fontId="15" fillId="34" borderId="21" xfId="0" applyFont="1" applyFill="1" applyBorder="1" applyAlignment="1">
      <alignment horizontal="right"/>
    </xf>
    <xf numFmtId="0" fontId="15" fillId="34" borderId="20" xfId="0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right"/>
    </xf>
    <xf numFmtId="4" fontId="16" fillId="34" borderId="48" xfId="0" applyNumberFormat="1" applyFont="1" applyFill="1" applyBorder="1" applyAlignment="1">
      <alignment horizontal="right"/>
    </xf>
    <xf numFmtId="0" fontId="5" fillId="0" borderId="32" xfId="0" applyFont="1" applyBorder="1" applyAlignment="1">
      <alignment/>
    </xf>
    <xf numFmtId="3" fontId="5" fillId="0" borderId="41" xfId="0" applyNumberFormat="1" applyFont="1" applyBorder="1" applyAlignment="1">
      <alignment horizontal="right"/>
    </xf>
    <xf numFmtId="168" fontId="5" fillId="0" borderId="1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0" fontId="5" fillId="34" borderId="44" xfId="0" applyFont="1" applyFill="1" applyBorder="1" applyAlignment="1">
      <alignment/>
    </xf>
    <xf numFmtId="0" fontId="15" fillId="34" borderId="45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4" fontId="5" fillId="34" borderId="66" xfId="0" applyNumberFormat="1" applyFont="1" applyFill="1" applyBorder="1" applyAlignment="1">
      <alignment/>
    </xf>
    <xf numFmtId="4" fontId="5" fillId="34" borderId="44" xfId="0" applyNumberFormat="1" applyFont="1" applyFill="1" applyBorder="1" applyAlignment="1">
      <alignment/>
    </xf>
    <xf numFmtId="4" fontId="5" fillId="34" borderId="45" xfId="0" applyNumberFormat="1" applyFont="1" applyFill="1" applyBorder="1" applyAlignment="1">
      <alignment/>
    </xf>
    <xf numFmtId="0" fontId="15" fillId="0" borderId="39" xfId="0" applyFont="1" applyFill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horizontal="left" vertical="center" wrapText="1"/>
    </xf>
    <xf numFmtId="44" fontId="5" fillId="0" borderId="65" xfId="4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169" fontId="15" fillId="0" borderId="69" xfId="0" applyNumberFormat="1" applyFont="1" applyBorder="1" applyAlignment="1">
      <alignment horizontal="center"/>
    </xf>
    <xf numFmtId="0" fontId="5" fillId="0" borderId="55" xfId="0" applyFont="1" applyBorder="1" applyAlignment="1">
      <alignment wrapText="1"/>
    </xf>
    <xf numFmtId="44" fontId="5" fillId="0" borderId="30" xfId="40" applyFont="1" applyBorder="1" applyAlignment="1">
      <alignment horizontal="center"/>
    </xf>
    <xf numFmtId="9" fontId="5" fillId="0" borderId="12" xfId="53" applyFont="1" applyBorder="1" applyAlignment="1">
      <alignment horizontal="center"/>
    </xf>
    <xf numFmtId="169" fontId="5" fillId="0" borderId="27" xfId="53" applyNumberFormat="1" applyFont="1" applyBorder="1" applyAlignment="1">
      <alignment horizontal="center"/>
    </xf>
    <xf numFmtId="44" fontId="5" fillId="0" borderId="70" xfId="40" applyFont="1" applyBorder="1" applyAlignment="1">
      <alignment horizontal="left"/>
    </xf>
    <xf numFmtId="0" fontId="5" fillId="0" borderId="71" xfId="0" applyFont="1" applyBorder="1" applyAlignment="1">
      <alignment horizontal="center"/>
    </xf>
    <xf numFmtId="169" fontId="5" fillId="0" borderId="43" xfId="0" applyNumberFormat="1" applyFont="1" applyBorder="1" applyAlignment="1">
      <alignment horizontal="center"/>
    </xf>
    <xf numFmtId="44" fontId="5" fillId="0" borderId="72" xfId="4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4" fontId="5" fillId="0" borderId="0" xfId="40" applyFont="1" applyBorder="1" applyAlignment="1">
      <alignment horizontal="center" vertical="center"/>
    </xf>
    <xf numFmtId="44" fontId="5" fillId="0" borderId="55" xfId="40" applyFont="1" applyBorder="1" applyAlignment="1">
      <alignment horizontal="center" vertical="center"/>
    </xf>
    <xf numFmtId="0" fontId="15" fillId="36" borderId="73" xfId="0" applyFont="1" applyFill="1" applyBorder="1" applyAlignment="1">
      <alignment/>
    </xf>
    <xf numFmtId="0" fontId="15" fillId="36" borderId="61" xfId="0" applyFont="1" applyFill="1" applyBorder="1" applyAlignment="1">
      <alignment wrapText="1"/>
    </xf>
    <xf numFmtId="44" fontId="15" fillId="36" borderId="61" xfId="40" applyFont="1" applyFill="1" applyBorder="1" applyAlignment="1">
      <alignment horizontal="center"/>
    </xf>
    <xf numFmtId="14" fontId="15" fillId="36" borderId="61" xfId="0" applyNumberFormat="1" applyFont="1" applyFill="1" applyBorder="1" applyAlignment="1">
      <alignment horizontal="center"/>
    </xf>
    <xf numFmtId="169" fontId="15" fillId="36" borderId="62" xfId="0" applyNumberFormat="1" applyFont="1" applyFill="1" applyBorder="1" applyAlignment="1">
      <alignment horizontal="center"/>
    </xf>
    <xf numFmtId="0" fontId="17" fillId="0" borderId="42" xfId="0" applyFont="1" applyBorder="1" applyAlignment="1">
      <alignment vertical="center"/>
    </xf>
    <xf numFmtId="0" fontId="5" fillId="0" borderId="40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44" fontId="5" fillId="0" borderId="72" xfId="40" applyFont="1" applyBorder="1" applyAlignment="1">
      <alignment horizontal="left"/>
    </xf>
    <xf numFmtId="0" fontId="5" fillId="0" borderId="72" xfId="0" applyFont="1" applyBorder="1" applyAlignment="1">
      <alignment horizontal="center"/>
    </xf>
    <xf numFmtId="44" fontId="5" fillId="0" borderId="0" xfId="40" applyFont="1" applyBorder="1" applyAlignment="1">
      <alignment horizontal="left"/>
    </xf>
    <xf numFmtId="44" fontId="5" fillId="0" borderId="55" xfId="40" applyFont="1" applyBorder="1" applyAlignment="1">
      <alignment horizontal="left"/>
    </xf>
    <xf numFmtId="49" fontId="8" fillId="0" borderId="2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11" fillId="0" borderId="74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left" vertical="center" wrapText="1"/>
    </xf>
    <xf numFmtId="2" fontId="15" fillId="0" borderId="39" xfId="0" applyNumberFormat="1" applyFont="1" applyFill="1" applyBorder="1" applyAlignment="1">
      <alignment horizontal="left" vertical="center" wrapText="1"/>
    </xf>
    <xf numFmtId="49" fontId="15" fillId="0" borderId="39" xfId="0" applyNumberFormat="1" applyFont="1" applyFill="1" applyBorder="1" applyAlignment="1">
      <alignment horizontal="left" vertical="center" wrapText="1"/>
    </xf>
    <xf numFmtId="0" fontId="0" fillId="36" borderId="76" xfId="0" applyNumberForma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169" fontId="0" fillId="36" borderId="77" xfId="0" applyNumberForma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7" fillId="0" borderId="42" xfId="0" applyFont="1" applyBorder="1" applyAlignment="1">
      <alignment horizontal="center" vertical="center"/>
    </xf>
    <xf numFmtId="176" fontId="0" fillId="36" borderId="36" xfId="0" applyNumberFormat="1" applyFill="1" applyBorder="1" applyAlignment="1">
      <alignment horizontal="left"/>
    </xf>
    <xf numFmtId="176" fontId="0" fillId="36" borderId="79" xfId="0" applyNumberFormat="1" applyFill="1" applyBorder="1" applyAlignment="1">
      <alignment horizontal="left"/>
    </xf>
    <xf numFmtId="176" fontId="0" fillId="36" borderId="62" xfId="0" applyNumberFormat="1" applyFill="1" applyBorder="1" applyAlignment="1">
      <alignment horizontal="left"/>
    </xf>
    <xf numFmtId="0" fontId="5" fillId="0" borderId="12" xfId="0" applyFont="1" applyBorder="1" applyAlignment="1">
      <alignment/>
    </xf>
    <xf numFmtId="169" fontId="0" fillId="0" borderId="80" xfId="0" applyNumberFormat="1" applyFont="1" applyBorder="1" applyAlignment="1">
      <alignment/>
    </xf>
    <xf numFmtId="169" fontId="4" fillId="35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16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2" xfId="0" applyNumberFormat="1" applyFont="1" applyBorder="1" applyAlignment="1">
      <alignment horizontal="center"/>
    </xf>
    <xf numFmtId="0" fontId="5" fillId="0" borderId="83" xfId="0" applyFont="1" applyBorder="1" applyAlignment="1">
      <alignment/>
    </xf>
    <xf numFmtId="169" fontId="5" fillId="0" borderId="84" xfId="0" applyNumberFormat="1" applyFont="1" applyBorder="1" applyAlignment="1">
      <alignment horizontal="center"/>
    </xf>
    <xf numFmtId="0" fontId="5" fillId="0" borderId="83" xfId="0" applyFont="1" applyBorder="1" applyAlignment="1">
      <alignment/>
    </xf>
    <xf numFmtId="169" fontId="5" fillId="0" borderId="85" xfId="0" applyNumberFormat="1" applyFont="1" applyBorder="1" applyAlignment="1">
      <alignment horizontal="center"/>
    </xf>
    <xf numFmtId="0" fontId="5" fillId="36" borderId="76" xfId="0" applyNumberFormat="1" applyFont="1" applyFill="1" applyBorder="1" applyAlignment="1">
      <alignment horizontal="center"/>
    </xf>
    <xf numFmtId="169" fontId="5" fillId="36" borderId="77" xfId="0" applyNumberFormat="1" applyFont="1" applyFill="1" applyBorder="1" applyAlignment="1">
      <alignment horizontal="center"/>
    </xf>
    <xf numFmtId="0" fontId="5" fillId="0" borderId="86" xfId="0" applyNumberFormat="1" applyFont="1" applyBorder="1" applyAlignment="1">
      <alignment horizontal="center"/>
    </xf>
    <xf numFmtId="169" fontId="5" fillId="0" borderId="87" xfId="0" applyNumberFormat="1" applyFont="1" applyBorder="1" applyAlignment="1">
      <alignment horizontal="center"/>
    </xf>
    <xf numFmtId="0" fontId="5" fillId="0" borderId="88" xfId="0" applyFont="1" applyBorder="1" applyAlignment="1">
      <alignment/>
    </xf>
    <xf numFmtId="176" fontId="5" fillId="36" borderId="36" xfId="0" applyNumberFormat="1" applyFont="1" applyFill="1" applyBorder="1" applyAlignment="1">
      <alignment horizontal="left"/>
    </xf>
    <xf numFmtId="176" fontId="5" fillId="36" borderId="79" xfId="0" applyNumberFormat="1" applyFont="1" applyFill="1" applyBorder="1" applyAlignment="1">
      <alignment horizontal="left"/>
    </xf>
    <xf numFmtId="176" fontId="5" fillId="36" borderId="62" xfId="0" applyNumberFormat="1" applyFont="1" applyFill="1" applyBorder="1" applyAlignment="1">
      <alignment horizontal="left"/>
    </xf>
    <xf numFmtId="0" fontId="5" fillId="0" borderId="89" xfId="0" applyNumberFormat="1" applyFont="1" applyBorder="1" applyAlignment="1">
      <alignment horizontal="center"/>
    </xf>
    <xf numFmtId="169" fontId="5" fillId="0" borderId="54" xfId="0" applyNumberFormat="1" applyFont="1" applyBorder="1" applyAlignment="1">
      <alignment horizontal="center"/>
    </xf>
    <xf numFmtId="0" fontId="5" fillId="0" borderId="90" xfId="0" applyNumberFormat="1" applyFont="1" applyBorder="1" applyAlignment="1">
      <alignment horizontal="center"/>
    </xf>
    <xf numFmtId="169" fontId="5" fillId="0" borderId="91" xfId="0" applyNumberFormat="1" applyFont="1" applyBorder="1" applyAlignment="1">
      <alignment horizontal="center"/>
    </xf>
    <xf numFmtId="0" fontId="5" fillId="0" borderId="92" xfId="0" applyNumberFormat="1" applyFont="1" applyBorder="1" applyAlignment="1">
      <alignment horizontal="center"/>
    </xf>
    <xf numFmtId="169" fontId="5" fillId="0" borderId="93" xfId="0" applyNumberFormat="1" applyFont="1" applyBorder="1" applyAlignment="1">
      <alignment horizontal="center"/>
    </xf>
    <xf numFmtId="0" fontId="5" fillId="0" borderId="94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95" xfId="0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96" xfId="0" applyNumberFormat="1" applyFont="1" applyBorder="1" applyAlignment="1">
      <alignment horizontal="center"/>
    </xf>
    <xf numFmtId="169" fontId="5" fillId="0" borderId="25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4" fontId="15" fillId="36" borderId="73" xfId="40" applyFont="1" applyFill="1" applyBorder="1" applyAlignment="1">
      <alignment horizontal="center"/>
    </xf>
    <xf numFmtId="169" fontId="5" fillId="0" borderId="97" xfId="0" applyNumberFormat="1" applyFont="1" applyBorder="1" applyAlignment="1">
      <alignment horizontal="center"/>
    </xf>
    <xf numFmtId="169" fontId="5" fillId="0" borderId="98" xfId="0" applyNumberFormat="1" applyFont="1" applyBorder="1" applyAlignment="1">
      <alignment horizontal="center"/>
    </xf>
    <xf numFmtId="0" fontId="0" fillId="36" borderId="99" xfId="0" applyFill="1" applyBorder="1" applyAlignment="1">
      <alignment/>
    </xf>
    <xf numFmtId="0" fontId="0" fillId="36" borderId="55" xfId="0" applyFill="1" applyBorder="1" applyAlignment="1">
      <alignment/>
    </xf>
    <xf numFmtId="169" fontId="0" fillId="36" borderId="100" xfId="0" applyNumberFormat="1" applyFill="1" applyBorder="1" applyAlignment="1">
      <alignment/>
    </xf>
    <xf numFmtId="169" fontId="0" fillId="36" borderId="100" xfId="0" applyNumberFormat="1" applyFill="1" applyBorder="1" applyAlignment="1">
      <alignment horizontal="center"/>
    </xf>
    <xf numFmtId="0" fontId="5" fillId="0" borderId="101" xfId="0" applyNumberFormat="1" applyFont="1" applyBorder="1" applyAlignment="1">
      <alignment horizontal="center"/>
    </xf>
    <xf numFmtId="169" fontId="5" fillId="0" borderId="102" xfId="0" applyNumberFormat="1" applyFont="1" applyBorder="1" applyAlignment="1">
      <alignment horizontal="center"/>
    </xf>
    <xf numFmtId="0" fontId="5" fillId="0" borderId="103" xfId="0" applyNumberFormat="1" applyFont="1" applyBorder="1" applyAlignment="1">
      <alignment horizontal="center"/>
    </xf>
    <xf numFmtId="169" fontId="5" fillId="0" borderId="48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0" fontId="5" fillId="36" borderId="104" xfId="0" applyNumberFormat="1" applyFont="1" applyFill="1" applyBorder="1" applyAlignment="1">
      <alignment horizontal="center"/>
    </xf>
    <xf numFmtId="176" fontId="5" fillId="36" borderId="105" xfId="0" applyNumberFormat="1" applyFont="1" applyFill="1" applyBorder="1" applyAlignment="1">
      <alignment horizontal="left"/>
    </xf>
    <xf numFmtId="169" fontId="5" fillId="2" borderId="106" xfId="0" applyNumberFormat="1" applyFont="1" applyFill="1" applyBorder="1" applyAlignment="1">
      <alignment/>
    </xf>
    <xf numFmtId="169" fontId="5" fillId="2" borderId="83" xfId="0" applyNumberFormat="1" applyFont="1" applyFill="1" applyBorder="1" applyAlignment="1">
      <alignment/>
    </xf>
    <xf numFmtId="169" fontId="5" fillId="2" borderId="107" xfId="0" applyNumberFormat="1" applyFont="1" applyFill="1" applyBorder="1" applyAlignment="1">
      <alignment/>
    </xf>
    <xf numFmtId="0" fontId="5" fillId="2" borderId="106" xfId="0" applyNumberFormat="1" applyFont="1" applyFill="1" applyBorder="1" applyAlignment="1">
      <alignment/>
    </xf>
    <xf numFmtId="0" fontId="5" fillId="2" borderId="83" xfId="0" applyNumberFormat="1" applyFont="1" applyFill="1" applyBorder="1" applyAlignment="1">
      <alignment/>
    </xf>
    <xf numFmtId="0" fontId="5" fillId="2" borderId="108" xfId="0" applyNumberFormat="1" applyFont="1" applyFill="1" applyBorder="1" applyAlignment="1">
      <alignment/>
    </xf>
    <xf numFmtId="169" fontId="0" fillId="2" borderId="106" xfId="0" applyNumberFormat="1" applyFill="1" applyBorder="1" applyAlignment="1">
      <alignment/>
    </xf>
    <xf numFmtId="169" fontId="0" fillId="2" borderId="83" xfId="0" applyNumberFormat="1" applyFill="1" applyBorder="1" applyAlignment="1">
      <alignment/>
    </xf>
    <xf numFmtId="169" fontId="0" fillId="2" borderId="109" xfId="0" applyNumberFormat="1" applyFill="1" applyBorder="1" applyAlignment="1">
      <alignment/>
    </xf>
    <xf numFmtId="0" fontId="0" fillId="36" borderId="110" xfId="0" applyNumberFormat="1" applyFill="1" applyBorder="1" applyAlignment="1">
      <alignment horizontal="center"/>
    </xf>
    <xf numFmtId="176" fontId="0" fillId="36" borderId="105" xfId="0" applyNumberFormat="1" applyFill="1" applyBorder="1" applyAlignment="1">
      <alignment horizontal="left"/>
    </xf>
    <xf numFmtId="0" fontId="5" fillId="0" borderId="111" xfId="0" applyNumberFormat="1" applyFont="1" applyBorder="1" applyAlignment="1">
      <alignment horizontal="center"/>
    </xf>
    <xf numFmtId="0" fontId="5" fillId="0" borderId="112" xfId="0" applyNumberFormat="1" applyFont="1" applyBorder="1" applyAlignment="1">
      <alignment horizontal="center"/>
    </xf>
    <xf numFmtId="0" fontId="5" fillId="0" borderId="113" xfId="0" applyNumberFormat="1" applyFont="1" applyBorder="1" applyAlignment="1">
      <alignment horizontal="center"/>
    </xf>
    <xf numFmtId="0" fontId="5" fillId="0" borderId="114" xfId="0" applyNumberFormat="1" applyFont="1" applyBorder="1" applyAlignment="1">
      <alignment horizontal="center"/>
    </xf>
    <xf numFmtId="169" fontId="5" fillId="2" borderId="30" xfId="0" applyNumberFormat="1" applyFont="1" applyFill="1" applyBorder="1" applyAlignment="1">
      <alignment/>
    </xf>
    <xf numFmtId="49" fontId="15" fillId="34" borderId="17" xfId="0" applyNumberFormat="1" applyFont="1" applyFill="1" applyBorder="1" applyAlignment="1">
      <alignment horizontal="left" wrapText="1"/>
    </xf>
    <xf numFmtId="49" fontId="15" fillId="34" borderId="26" xfId="0" applyNumberFormat="1" applyFont="1" applyFill="1" applyBorder="1" applyAlignment="1">
      <alignment horizontal="left" wrapText="1"/>
    </xf>
    <xf numFmtId="49" fontId="15" fillId="34" borderId="25" xfId="0" applyNumberFormat="1" applyFont="1" applyFill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5" fillId="0" borderId="44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166" fontId="5" fillId="0" borderId="17" xfId="0" applyNumberFormat="1" applyFont="1" applyBorder="1" applyAlignment="1">
      <alignment horizontal="right" indent="2"/>
    </xf>
    <xf numFmtId="166" fontId="5" fillId="0" borderId="31" xfId="0" applyNumberFormat="1" applyFont="1" applyBorder="1" applyAlignment="1">
      <alignment horizontal="right" indent="2"/>
    </xf>
    <xf numFmtId="166" fontId="12" fillId="34" borderId="115" xfId="0" applyNumberFormat="1" applyFont="1" applyFill="1" applyBorder="1" applyAlignment="1">
      <alignment horizontal="right" indent="2"/>
    </xf>
    <xf numFmtId="166" fontId="12" fillId="34" borderId="66" xfId="0" applyNumberFormat="1" applyFont="1" applyFill="1" applyBorder="1" applyAlignment="1">
      <alignment horizontal="right" indent="2"/>
    </xf>
    <xf numFmtId="0" fontId="5" fillId="0" borderId="116" xfId="49" applyFont="1" applyBorder="1" applyAlignment="1">
      <alignment horizontal="center"/>
      <protection/>
    </xf>
    <xf numFmtId="0" fontId="5" fillId="0" borderId="117" xfId="49" applyFont="1" applyBorder="1" applyAlignment="1">
      <alignment horizontal="center"/>
      <protection/>
    </xf>
    <xf numFmtId="0" fontId="5" fillId="0" borderId="118" xfId="49" applyFont="1" applyBorder="1" applyAlignment="1">
      <alignment horizontal="center"/>
      <protection/>
    </xf>
    <xf numFmtId="0" fontId="5" fillId="0" borderId="119" xfId="49" applyFont="1" applyBorder="1" applyAlignment="1">
      <alignment horizontal="center"/>
      <protection/>
    </xf>
    <xf numFmtId="0" fontId="5" fillId="0" borderId="120" xfId="49" applyFont="1" applyBorder="1" applyAlignment="1">
      <alignment horizontal="left"/>
      <protection/>
    </xf>
    <xf numFmtId="0" fontId="5" fillId="0" borderId="59" xfId="49" applyFont="1" applyBorder="1" applyAlignment="1">
      <alignment horizontal="left"/>
      <protection/>
    </xf>
    <xf numFmtId="0" fontId="5" fillId="0" borderId="121" xfId="49" applyFont="1" applyBorder="1" applyAlignment="1">
      <alignment horizontal="left"/>
      <protection/>
    </xf>
    <xf numFmtId="3" fontId="15" fillId="34" borderId="45" xfId="0" applyNumberFormat="1" applyFont="1" applyFill="1" applyBorder="1" applyAlignment="1">
      <alignment horizontal="right"/>
    </xf>
    <xf numFmtId="3" fontId="15" fillId="34" borderId="66" xfId="0" applyNumberFormat="1" applyFont="1" applyFill="1" applyBorder="1" applyAlignment="1">
      <alignment horizontal="right"/>
    </xf>
    <xf numFmtId="0" fontId="5" fillId="0" borderId="55" xfId="0" applyFont="1" applyBorder="1" applyAlignment="1">
      <alignment horizontal="left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4" fillId="0" borderId="106" xfId="0" applyFont="1" applyBorder="1" applyAlignment="1">
      <alignment horizontal="left" wrapText="1"/>
    </xf>
    <xf numFmtId="0" fontId="14" fillId="0" borderId="72" xfId="0" applyFont="1" applyBorder="1" applyAlignment="1">
      <alignment horizontal="left" wrapText="1"/>
    </xf>
    <xf numFmtId="0" fontId="14" fillId="0" borderId="87" xfId="0" applyFont="1" applyBorder="1" applyAlignment="1">
      <alignment horizontal="left" wrapText="1"/>
    </xf>
    <xf numFmtId="0" fontId="5" fillId="0" borderId="7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lehký dolní okraj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POL.XLS" xfId="49"/>
    <cellStyle name="normální_S vitr hawort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8">
    <dxf>
      <border>
        <top style="double">
          <color rgb="FF000000"/>
        </top>
      </border>
    </dxf>
    <dxf>
      <fill>
        <patternFill patternType="solid">
          <bgColor rgb="FF808080"/>
        </patternFill>
      </fill>
      <border/>
    </dxf>
    <dxf>
      <border>
        <right style="thin">
          <color rgb="FF000000"/>
        </right>
      </border>
    </dxf>
    <dxf>
      <fill>
        <patternFill>
          <bgColor rgb="FFC0C0C0"/>
        </patternFill>
      </fill>
      <border/>
    </dxf>
    <dxf>
      <font>
        <b/>
      </font>
      <border/>
    </dxf>
    <dxf>
      <fill>
        <patternFill patternType="solid">
          <bgColor rgb="FFFFFFCC"/>
        </patternFill>
      </fill>
      <border/>
    </dxf>
    <dxf>
      <font>
        <b val="0"/>
      </font>
      <border/>
    </dxf>
    <dxf>
      <numFmt numFmtId="176" formatCode="#,##0.00\ _K_č"/>
      <border/>
    </dxf>
    <dxf>
      <alignment horizontal="right" readingOrder="0"/>
      <border/>
    </dxf>
    <dxf>
      <numFmt numFmtId="169" formatCode="#,##0.00\ &quot;Kč&quot;"/>
      <border/>
    </dxf>
    <dxf>
      <alignment wrapText="1" readingOrder="0"/>
      <border/>
    </dxf>
    <dxf>
      <alignment horizontal="center" readingOrder="0"/>
      <border/>
    </dxf>
    <dxf>
      <alignment horizontal="left" readingOrder="0"/>
      <border/>
    </dxf>
    <dxf>
      <font>
        <name val="Arial"/>
      </font>
      <border/>
    </dxf>
    <dxf>
      <border>
        <left style="medium"/>
        <right style="medium"/>
        <bottom style="medium"/>
      </border>
    </dxf>
    <dxf>
      <border>
        <right style="medium"/>
        <top style="medium"/>
      </border>
    </dxf>
    <dxf>
      <border>
        <left style="thin"/>
        <right style="thin"/>
        <top style="thin"/>
        <bottom style="thin"/>
      </border>
    </dxf>
    <dxf>
      <numFmt numFmtId="44" formatCode="_-* #,##0.00\ &quot;Kč&quot;_-;\-* #,##0.00\ &quot;Kč&quot;_-;_-* &quot;-&quot;??\ &quot;Kč&quot;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ujmk-my.sharepoint.com/Atelier%202002\MOU_Zluty_kopec\MOU_C\MOU_C3\DPS\ROZPO&#268;TY\D1.1-AS\D1.1-AS-ROZ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kujmk-my.sharepoint.com/Atelier%202002\Z&#225;chrann&#225;%20slu&#382;ba\ZZS%20Znojmo\DPS\ROZPO&#268;ET\D11%20-%20AS\D1.1-%20AS%20-%20SO%20101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2">
          <cell r="G2" t="str">
            <v>Stavební část</v>
          </cell>
        </row>
        <row r="47">
          <cell r="G47">
            <v>0</v>
          </cell>
          <cell r="H47">
            <v>0</v>
          </cell>
        </row>
        <row r="53">
          <cell r="H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0002</v>
          </cell>
          <cell r="C5" t="str">
            <v>SO 101 Budova</v>
          </cell>
        </row>
        <row r="7">
          <cell r="A7" t="str">
            <v>66-15-006</v>
          </cell>
          <cell r="C7" t="str">
            <v>ZZS Znojmo</v>
          </cell>
        </row>
      </sheetData>
      <sheetData sheetId="2">
        <row r="48">
          <cell r="BA48">
            <v>0</v>
          </cell>
          <cell r="BC48">
            <v>0</v>
          </cell>
          <cell r="BD48">
            <v>0</v>
          </cell>
          <cell r="BE48">
            <v>0</v>
          </cell>
        </row>
        <row r="136">
          <cell r="BC136">
            <v>0</v>
          </cell>
          <cell r="BD136">
            <v>0</v>
          </cell>
          <cell r="BE136">
            <v>0</v>
          </cell>
        </row>
        <row r="216">
          <cell r="BC216">
            <v>0</v>
          </cell>
          <cell r="BD216">
            <v>0</v>
          </cell>
          <cell r="BE216">
            <v>0</v>
          </cell>
        </row>
        <row r="386">
          <cell r="BC386">
            <v>0</v>
          </cell>
          <cell r="BD386">
            <v>0</v>
          </cell>
          <cell r="BE386">
            <v>0</v>
          </cell>
        </row>
        <row r="464">
          <cell r="BB464">
            <v>0</v>
          </cell>
          <cell r="BC464">
            <v>0</v>
          </cell>
          <cell r="BD464">
            <v>0</v>
          </cell>
          <cell r="BE464">
            <v>0</v>
          </cell>
        </row>
        <row r="527">
          <cell r="BB527">
            <v>0</v>
          </cell>
          <cell r="BC527">
            <v>0</v>
          </cell>
          <cell r="BD527">
            <v>0</v>
          </cell>
          <cell r="BE527">
            <v>0</v>
          </cell>
        </row>
        <row r="648">
          <cell r="BB648">
            <v>0</v>
          </cell>
          <cell r="BC648">
            <v>0</v>
          </cell>
          <cell r="BD648">
            <v>0</v>
          </cell>
          <cell r="BE648">
            <v>0</v>
          </cell>
        </row>
        <row r="814">
          <cell r="BB814">
            <v>0</v>
          </cell>
          <cell r="BC814">
            <v>0</v>
          </cell>
          <cell r="BD814">
            <v>0</v>
          </cell>
          <cell r="BE814">
            <v>0</v>
          </cell>
        </row>
        <row r="927">
          <cell r="BB927">
            <v>0</v>
          </cell>
          <cell r="BC927">
            <v>0</v>
          </cell>
          <cell r="BD927">
            <v>0</v>
          </cell>
          <cell r="BE927">
            <v>0</v>
          </cell>
        </row>
        <row r="938">
          <cell r="BB938">
            <v>0</v>
          </cell>
          <cell r="BC938">
            <v>0</v>
          </cell>
          <cell r="BD938">
            <v>0</v>
          </cell>
          <cell r="BE938">
            <v>0</v>
          </cell>
        </row>
        <row r="949">
          <cell r="BB949">
            <v>0</v>
          </cell>
          <cell r="BC949">
            <v>0</v>
          </cell>
          <cell r="BD949">
            <v>0</v>
          </cell>
          <cell r="BE949">
            <v>0</v>
          </cell>
        </row>
        <row r="952">
          <cell r="BB952">
            <v>0</v>
          </cell>
          <cell r="BC952">
            <v>0</v>
          </cell>
          <cell r="BD952">
            <v>0</v>
          </cell>
          <cell r="BE952">
            <v>0</v>
          </cell>
        </row>
        <row r="1091"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</row>
        <row r="1168">
          <cell r="BA1168">
            <v>0</v>
          </cell>
          <cell r="BC1168">
            <v>0</v>
          </cell>
          <cell r="BD1168">
            <v>0</v>
          </cell>
          <cell r="BE1168">
            <v>0</v>
          </cell>
        </row>
        <row r="1194">
          <cell r="BA1194">
            <v>0</v>
          </cell>
          <cell r="BC1194">
            <v>0</v>
          </cell>
          <cell r="BD1194">
            <v>0</v>
          </cell>
          <cell r="BE1194">
            <v>0</v>
          </cell>
        </row>
        <row r="1298">
          <cell r="BA1298">
            <v>0</v>
          </cell>
          <cell r="BC1298">
            <v>0</v>
          </cell>
          <cell r="BD1298">
            <v>0</v>
          </cell>
          <cell r="BE1298">
            <v>0</v>
          </cell>
        </row>
        <row r="1307">
          <cell r="BA1307">
            <v>0</v>
          </cell>
          <cell r="BC1307">
            <v>0</v>
          </cell>
          <cell r="BD1307">
            <v>0</v>
          </cell>
          <cell r="BE1307">
            <v>0</v>
          </cell>
        </row>
        <row r="1317">
          <cell r="BA1317">
            <v>0</v>
          </cell>
          <cell r="BC1317">
            <v>0</v>
          </cell>
          <cell r="BD1317">
            <v>0</v>
          </cell>
          <cell r="BE1317">
            <v>0</v>
          </cell>
        </row>
        <row r="1345">
          <cell r="BA1345">
            <v>0</v>
          </cell>
          <cell r="BC1345">
            <v>0</v>
          </cell>
          <cell r="BD1345">
            <v>0</v>
          </cell>
          <cell r="BE1345">
            <v>0</v>
          </cell>
        </row>
        <row r="1377">
          <cell r="BA1377">
            <v>0</v>
          </cell>
          <cell r="BC1377">
            <v>0</v>
          </cell>
          <cell r="BD1377">
            <v>0</v>
          </cell>
          <cell r="BE1377">
            <v>0</v>
          </cell>
        </row>
        <row r="1385">
          <cell r="BA1385">
            <v>0</v>
          </cell>
          <cell r="BC1385">
            <v>0</v>
          </cell>
          <cell r="BD1385">
            <v>0</v>
          </cell>
          <cell r="BE1385">
            <v>0</v>
          </cell>
        </row>
        <row r="1451">
          <cell r="BA1451">
            <v>0</v>
          </cell>
          <cell r="BC1451">
            <v>0</v>
          </cell>
          <cell r="BD1451">
            <v>0</v>
          </cell>
          <cell r="BE1451">
            <v>0</v>
          </cell>
        </row>
        <row r="1467">
          <cell r="BA1467">
            <v>0</v>
          </cell>
          <cell r="BC1467">
            <v>0</v>
          </cell>
          <cell r="BD1467">
            <v>0</v>
          </cell>
          <cell r="BE1467">
            <v>0</v>
          </cell>
        </row>
        <row r="1503">
          <cell r="BA1503">
            <v>0</v>
          </cell>
          <cell r="BC1503">
            <v>0</v>
          </cell>
          <cell r="BD1503">
            <v>0</v>
          </cell>
          <cell r="BE1503">
            <v>0</v>
          </cell>
        </row>
        <row r="1509">
          <cell r="BA1509">
            <v>0</v>
          </cell>
          <cell r="BC1509">
            <v>0</v>
          </cell>
          <cell r="BD1509">
            <v>0</v>
          </cell>
          <cell r="BE1509">
            <v>0</v>
          </cell>
        </row>
        <row r="1519">
          <cell r="BA1519">
            <v>0</v>
          </cell>
          <cell r="BC1519">
            <v>0</v>
          </cell>
          <cell r="BD1519">
            <v>0</v>
          </cell>
          <cell r="BE1519">
            <v>0</v>
          </cell>
        </row>
        <row r="1533">
          <cell r="BA1533">
            <v>0</v>
          </cell>
          <cell r="BC1533">
            <v>0</v>
          </cell>
          <cell r="BD1533">
            <v>0</v>
          </cell>
          <cell r="BE1533">
            <v>0</v>
          </cell>
        </row>
        <row r="1569">
          <cell r="BA1569">
            <v>0</v>
          </cell>
          <cell r="BC1569">
            <v>0</v>
          </cell>
          <cell r="BD1569">
            <v>0</v>
          </cell>
          <cell r="BE1569">
            <v>0</v>
          </cell>
        </row>
        <row r="1634">
          <cell r="BA1634">
            <v>0</v>
          </cell>
          <cell r="BC1634">
            <v>0</v>
          </cell>
          <cell r="BD1634">
            <v>0</v>
          </cell>
          <cell r="BE1634">
            <v>0</v>
          </cell>
        </row>
        <row r="1637">
          <cell r="BA1637">
            <v>0</v>
          </cell>
          <cell r="BC1637">
            <v>0</v>
          </cell>
          <cell r="BD1637">
            <v>0</v>
          </cell>
          <cell r="BE1637">
            <v>0</v>
          </cell>
        </row>
        <row r="1640">
          <cell r="BA1640">
            <v>0</v>
          </cell>
          <cell r="BC1640">
            <v>0</v>
          </cell>
          <cell r="BD1640">
            <v>0</v>
          </cell>
          <cell r="BE1640">
            <v>0</v>
          </cell>
        </row>
        <row r="1646">
          <cell r="BA1646">
            <v>0</v>
          </cell>
          <cell r="BC1646">
            <v>0</v>
          </cell>
          <cell r="BD1646">
            <v>0</v>
          </cell>
          <cell r="BE1646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ložka">
      <sharedItems containsMixedTypes="0" count="41">
        <s v="'E01'"/>
        <s v="'E02'"/>
        <s v="'K01'"/>
        <s v="'K02'"/>
        <s v="'K03'"/>
        <s v="'K04'"/>
        <s v="'K12'"/>
        <s v="'K14'"/>
        <s v="'K18'"/>
        <s v="'K19'"/>
        <s v="'K21'"/>
        <s v="'K35'"/>
        <s v="'K35.1'"/>
        <s v="'K36'"/>
        <s v="'K41'"/>
        <s v="'K43'"/>
        <s v="'K50'"/>
        <s v="'K51'"/>
        <s v="'K53'"/>
        <s v="'K55'"/>
        <s v="'K57'"/>
        <s v="'K66'"/>
        <s v="'K74'"/>
        <s v="'L04'"/>
        <s v="'O01'"/>
        <s v="'O02'"/>
        <s v="'O03'"/>
        <s v="'O04'"/>
        <s v="'O07'"/>
        <s v="'O08'"/>
        <s v="'O09'"/>
        <s v="'S02'"/>
        <s v="'S09'"/>
        <s v="'S13'"/>
        <s v="'S14'"/>
        <s v="'SA01'"/>
        <s v="'SA03'"/>
        <s v="'SK01'"/>
        <s v="'SK03'"/>
        <s v="'SK22'"/>
        <s v="'SK24'"/>
      </sharedItems>
    </cacheField>
    <cacheField name="číslo míst.">
      <sharedItems containsMixedTypes="0"/>
    </cacheField>
    <cacheField name="počet">
      <sharedItems containsMixedTypes="0"/>
    </cacheField>
    <cacheField name="specifikace vybaven?">
      <sharedItems containsMixedTypes="0" count="35">
        <s v="LEDNICE CHLADÍCÍ VITRÍNA"/>
        <s v="TELEVIZE LED 55&quot; 4K Ultra HD Dimming, DVB-T2/S2/C, H.265/HEVC"/>
        <s v="KANCELÁŘSKÝ STŮL"/>
        <s v="PŘÍSEDOVÝ STŮL VELKÝ"/>
        <s v="PRACOVNÍ STŮL - M. VÝZV"/>
        <s v="STŮL PŘÍSEDOVÝ"/>
        <s v="STOLOVÝ PŘÍSTAVEK S VÝSUVNOU OTEVŘENOU SKŘÍŃKOU"/>
        <s v="ZÁSUVKOVÝ KONTEJNER"/>
        <s v="SKŘÍŇ KANCELÁŘSKA VYSOKÁ"/>
        <s v="VĚŠÁKOVÁ STĚNA "/>
        <s v="VĚŠÁKOVÉ DVOJ HÁČKY"/>
        <s v="POLICE NÁSTĚNNÁ "/>
        <s v="POLICE NÁSTĚNNÁ"/>
        <s v="POLICE NÁSTĚNNÁ  + UZAMYKATELNÁ SCHRÁNKA NA POŠTU "/>
        <s v="PANEL K PRACOVNÍMU STOLU NÁSTĚNÝ "/>
        <s v="OBKLAD STĚNY ZA LŮŽKEM"/>
        <s v="2x SKŘÍŇKA NÍZLÁ"/>
        <s v="NAPICHOVACÍ PLOCHA"/>
        <s v="LŮŽKO SE ZÁSUVKOU PRO LŮŽKOVINY"/>
        <s v="ODPADKOVÝ KOŠ NA PAPÍR"/>
        <s v="VÝDEJNÍK VODY SAMOSTATNĚ STOJÍCÍ"/>
        <s v="ODPADKOVÝ KOŠ NA TŘÍDĚNÝ ODPAD"/>
        <s v="KÁVOVAR NA ZRNKOVOU KÁVU"/>
        <s v="ODPADKOVÝ KOŠ "/>
        <s v="TABULE MAGNETICKÁ"/>
        <s v="NÁSTĚNNÝ VĚŠÁKY NA RUČNÍKY - NEREZ OCEL"/>
        <s v="ŽIDLE KANCELÁŘSKÁ"/>
        <s v="ŽIDLE PLASTOVÁ PŘÍSEDOVÁ"/>
        <s v="KŘESLO ČALOUNĚNÉ"/>
        <s v="MODULÁRNÍ SEDACÍ SOUPRAVA"/>
        <s v="SKŘÍŇ ŠATNÍ  "/>
        <s v="BOTNÍK VÝZVA  počet lidí 9"/>
        <s v="SKLADOVÝ REGÁL"/>
        <s v="'STOJAN NA IG. P'"/>
        <s v="'PRAK. DORAZ'"/>
      </sharedItems>
    </cacheField>
    <cacheField name="rozměry (mm)">
      <sharedItems containsBlank="1" containsMixedTypes="0" count="39">
        <s v="š.600mm/ hl. 600mm/v.1860mm"/>
        <s v="ÚHLOPŘÍČKA 1380MM"/>
        <s v="š.1600mm/hl.800mm/v.720mm"/>
        <s v="š.1200mm/hl.600mm- 400mm/v.720mm"/>
        <s v="š.1500mm/hl.800mm/v.720mm"/>
        <s v="Ø800mm/v.720mm"/>
        <s v="š.1200mm/hl.600mm/v.400mm"/>
        <s v="š.400mm/hl.800mm/v.720mm"/>
        <s v="š.430mm/hl.550mm/v.650mm"/>
        <s v="š.800mm/hl.400mm/v.2150mm"/>
        <s v="š.400mm/tl.20mm/v.2090mm"/>
        <m/>
        <s v="š.1200mm/hl.300mm/v.700mm"/>
        <s v="š.800mm/hl.320mm/v.2090mm"/>
        <s v="š.1500mm/hl.300mm/v.700mm"/>
        <s v="š.2000mm/hl.20mm/v.700mm"/>
        <s v="š.1500mm/hl.20mm/v.700mm"/>
        <s v="š.2000mm/tl.20mm/v.320mm"/>
        <s v="š.800mm/tl.20/v.320mm"/>
        <s v="š.1600mm/hl.400/v.720mm"/>
        <s v="š.2000mm/hl.20mm/v.1000mm"/>
        <s v="š.800mm/d.2000mm/"/>
        <s v="Ø300mm/v.720mm"/>
        <s v="š.430mm/hl.515mm/v.460mm"/>
        <s v="440/470/250MM"/>
        <s v="-"/>
        <s v="OBJEM 60 L"/>
        <s v="D.750MM/V.1000/ HL.20MM"/>
        <s v="š.800mm/hl.280mm"/>
        <s v="700-940MM X 520-760MM X 1010MM"/>
        <s v="š. 565, hl. 510, v. 845(výška sedáku 460 mm)"/>
        <s v="šířka 820mm výška 760mm, výška sedáku 450mm hloubka sedáku 550 "/>
        <s v="2,5 sed"/>
        <s v="š.750mm/hl.800mm/v.2150mm"/>
        <s v="š.800mm/hl.800mm/v.2135mm"/>
        <s v="š.800mm/ hl.400mm/v.1800mm"/>
        <s v="š.1000mm/ hl.400mm/v.1800mm"/>
        <s v="š.540mm/ hl. 470mm/v. 950mm"/>
        <s v="š.750mm/hl.80mm/v.60mm"/>
      </sharedItems>
    </cacheField>
    <cacheField name="cena">
      <sharedItems containsString="0" containsBlank="1" containsMixedTypes="0" containsNumber="1" containsInteger="1" count="41">
        <m/>
        <n v="1000"/>
        <n v="2550"/>
        <n v="3350"/>
        <n v="1750"/>
        <n v="3620"/>
        <n v="3980"/>
        <n v="1710"/>
        <n v="4830"/>
        <n v="3100"/>
        <n v="34400"/>
        <n v="850"/>
        <n v="4140"/>
        <n v="34600"/>
        <n v="2850"/>
        <n v="19260"/>
        <n v="11300"/>
        <n v="23560"/>
        <n v="1150"/>
        <n v="4360"/>
        <n v="7200"/>
        <n v="1550"/>
        <n v="3220"/>
        <n v="8500"/>
        <n v="4550"/>
        <n v="3490"/>
        <n v="570"/>
        <n v="35000"/>
        <n v="4740"/>
        <n v="4920"/>
        <n v="550"/>
        <n v="1089"/>
        <n v="14950"/>
        <n v="6710"/>
        <n v="3950"/>
        <n v="450"/>
        <n v="5480"/>
        <n v="9300"/>
        <n v="41000"/>
        <n v="3250"/>
        <n v="167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36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23">
    <i>
      <x v="2"/>
      <x/>
      <x/>
      <x v="40"/>
    </i>
    <i>
      <x v="3"/>
      <x v="1"/>
      <x/>
      <x v="40"/>
    </i>
    <i>
      <x v="4"/>
      <x/>
      <x v="30"/>
      <x v="40"/>
    </i>
    <i>
      <x v="5"/>
      <x v="28"/>
      <x v="31"/>
      <x v="40"/>
    </i>
    <i>
      <x v="6"/>
      <x v="2"/>
      <x v="1"/>
      <x v="40"/>
    </i>
    <i>
      <x v="7"/>
      <x v="2"/>
      <x v="32"/>
      <x v="40"/>
    </i>
    <i>
      <x v="8"/>
      <x v="3"/>
      <x v="2"/>
      <x v="40"/>
    </i>
    <i>
      <x v="9"/>
      <x v="4"/>
      <x v="3"/>
      <x v="40"/>
    </i>
    <i>
      <x v="10"/>
      <x v="5"/>
      <x v="4"/>
      <x v="40"/>
    </i>
    <i>
      <x v="11"/>
      <x v="6"/>
      <x v="13"/>
      <x v="40"/>
    </i>
    <i>
      <x v="12"/>
      <x v="29"/>
      <x v="33"/>
      <x v="40"/>
    </i>
    <i>
      <x v="13"/>
      <x v="17"/>
      <x v="14"/>
      <x v="40"/>
    </i>
    <i>
      <x v="14"/>
      <x v="30"/>
      <x v="5"/>
      <x v="40"/>
    </i>
    <i>
      <x v="15"/>
      <x v="18"/>
      <x v="34"/>
      <x v="40"/>
    </i>
    <i>
      <x v="16"/>
      <x v="7"/>
      <x v="6"/>
      <x v="40"/>
    </i>
    <i>
      <x v="17"/>
      <x v="7"/>
      <x v="35"/>
      <x v="40"/>
    </i>
    <i>
      <x v="18"/>
      <x v="7"/>
      <x v="35"/>
      <x v="40"/>
    </i>
    <i>
      <x v="19"/>
      <x v="19"/>
      <x v="15"/>
      <x v="40"/>
    </i>
    <i>
      <x v="20"/>
      <x v="19"/>
      <x v="16"/>
      <x v="40"/>
    </i>
    <i>
      <x v="21"/>
      <x v="31"/>
      <x v="36"/>
      <x v="40"/>
    </i>
    <i>
      <x v="22"/>
      <x v="8"/>
      <x v="7"/>
      <x v="40"/>
    </i>
    <i>
      <x v="23"/>
      <x v="20"/>
      <x v="17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85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F17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x="31"/>
        <item x="32"/>
        <item x="33"/>
        <item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33"/>
        <item m="1" x="2"/>
        <item m="1" x="4"/>
        <item m="1" x="28"/>
        <item m="1" x="36"/>
        <item m="1" x="26"/>
        <item m="1" x="10"/>
        <item m="1" x="7"/>
        <item m="1" x="25"/>
        <item m="1" x="17"/>
        <item m="1" x="3"/>
        <item m="1" x="13"/>
        <item m="1" x="31"/>
        <item m="1" x="18"/>
        <item m="1" x="11"/>
        <item m="1" x="20"/>
        <item m="1" x="16"/>
        <item m="1" x="14"/>
        <item m="1" x="9"/>
        <item m="1" x="35"/>
        <item m="1" x="40"/>
        <item m="1" x="15"/>
        <item m="1" x="2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5">
    <i>
      <x v="31"/>
      <x v="12"/>
      <x v="10"/>
      <x v="40"/>
    </i>
    <i>
      <x v="32"/>
      <x v="13"/>
      <x v="11"/>
      <x v="40"/>
    </i>
    <i>
      <x v="33"/>
      <x v="14"/>
      <x v="23"/>
      <x v="40"/>
    </i>
    <i>
      <x v="34"/>
      <x v="15"/>
      <x v="37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65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6"/>
          </reference>
          <reference field="3" count="1">
            <x v="2"/>
          </reference>
          <reference field="4" count="1">
            <x v="1"/>
          </reference>
          <reference field="5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8"/>
          </reference>
          <reference field="3" count="1">
            <x v="3"/>
          </reference>
          <reference field="4" count="1">
            <x v="2"/>
          </reference>
          <reference field="5" count="1">
            <x v="4"/>
          </reference>
        </references>
      </pivotArea>
    </format>
    <format dxfId="9">
      <pivotArea outline="0" fieldPosition="0" dataOnly="0" labelOnly="1">
        <references count="4">
          <reference field="0" count="1">
            <x v="9"/>
          </reference>
          <reference field="3" count="1">
            <x v="4"/>
          </reference>
          <reference field="4" count="1">
            <x v="3"/>
          </reference>
          <reference field="5" count="1"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0"/>
          </reference>
          <reference field="3" count="1">
            <x v="5"/>
          </reference>
          <reference field="4" count="1">
            <x v="4"/>
          </reference>
          <reference field="5" count="1">
            <x v="6"/>
          </reference>
        </references>
      </pivotArea>
    </format>
    <format dxfId="9">
      <pivotArea outline="0" fieldPosition="0" dataOnly="0" labelOnly="1">
        <references count="4">
          <reference field="0" count="1">
            <x v="16"/>
          </reference>
          <reference field="3" count="1">
            <x v="7"/>
          </reference>
          <reference field="4" count="1">
            <x v="6"/>
          </reference>
          <reference field="5" count="1">
            <x v="9"/>
          </reference>
        </references>
      </pivotArea>
    </format>
    <format dxfId="9">
      <pivotArea outline="0" fieldPosition="0" dataOnly="0" labelOnly="1">
        <references count="4">
          <reference field="0" count="1">
            <x v="22"/>
          </reference>
          <reference field="3" count="1">
            <x v="8"/>
          </reference>
          <reference field="4" count="1">
            <x v="7"/>
          </reference>
          <reference field="5" count="1">
            <x v="10"/>
          </reference>
        </references>
      </pivotArea>
    </format>
    <format dxfId="9">
      <pivotArea outline="0" fieldPosition="0" dataOnly="0" labelOnly="1">
        <references count="4">
          <reference field="0" count="1">
            <x v="24"/>
          </reference>
          <reference field="3" count="1">
            <x v="9"/>
          </reference>
          <reference field="4" count="1">
            <x v="8"/>
          </reference>
          <reference field="5" count="1">
            <x v="11"/>
          </reference>
        </references>
      </pivotArea>
    </format>
    <format dxfId="9">
      <pivotArea outline="0" fieldPosition="0" dataOnly="0" labelOnly="1">
        <references count="4">
          <reference field="0" count="1">
            <x v="26"/>
          </reference>
          <reference field="3" count="1">
            <x v="11"/>
          </reference>
          <reference field="4" count="1">
            <x v="9"/>
          </reference>
          <reference field="5" count="1">
            <x v="13"/>
          </reference>
        </references>
      </pivotArea>
    </format>
    <format dxfId="9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2">
      <pivotArea outline="0" fieldPosition="0" dataOnly="0" grandRow="1" labelOnly="1"/>
    </format>
    <format dxfId="10">
      <pivotArea outline="0" fieldPosition="0" dataOnly="0" labelOnly="1">
        <references count="3">
          <reference field="0" count="1">
            <x v="31"/>
          </reference>
          <reference field="3" count="1">
            <x v="12"/>
          </reference>
          <reference field="4" count="1">
            <x v="10"/>
          </reference>
        </references>
      </pivotArea>
    </format>
    <format dxfId="10">
      <pivotArea outline="0" fieldPosition="0" dataOnly="0" labelOnly="1">
        <references count="3">
          <reference field="0" count="1">
            <x v="32"/>
          </reference>
          <reference field="3" count="1">
            <x v="13"/>
          </reference>
          <reference field="4" count="1">
            <x v="11"/>
          </reference>
        </references>
      </pivotArea>
    </format>
    <format dxfId="13">
      <pivotArea outline="0" fieldPosition="0">
        <references count="1">
          <reference field="0" count="0"/>
        </references>
      </pivotArea>
    </format>
    <format dxfId="13">
      <pivotArea outline="0" fieldPosition="0" dataOnly="0" labelOnly="1"/>
    </format>
    <format dxfId="13">
      <pivotArea outline="0" fieldPosition="0" axis="axisRow" dataOnly="0" field="0" labelOnly="1" type="button"/>
    </format>
    <format dxfId="13">
      <pivotArea outline="0" fieldPosition="1" axis="axisRow" dataOnly="0" field="3" labelOnly="1" type="button"/>
    </format>
    <format dxfId="13">
      <pivotArea outline="0" fieldPosition="2" axis="axisRow" dataOnly="0" field="4" labelOnly="1" type="button"/>
    </format>
    <format dxfId="13">
      <pivotArea outline="0" fieldPosition="3" axis="axisRow" dataOnly="0" field="5" labelOnly="1" type="button"/>
    </format>
    <format dxfId="13">
      <pivotArea outline="0" fieldPosition="0" dataOnly="0" labelOnly="1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2">
          <reference field="0" count="1">
            <x v="31"/>
          </reference>
          <reference field="3" count="1">
            <x v="12"/>
          </reference>
        </references>
      </pivotArea>
    </format>
    <format dxfId="13">
      <pivotArea outline="0" fieldPosition="0" dataOnly="0" labelOnly="1">
        <references count="2">
          <reference field="0" count="1">
            <x v="32"/>
          </reference>
          <reference field="3" count="1">
            <x v="13"/>
          </reference>
        </references>
      </pivotArea>
    </format>
    <format dxfId="13">
      <pivotArea outline="0" fieldPosition="0" dataOnly="0" labelOnly="1">
        <references count="2">
          <reference field="0" count="1">
            <x v="33"/>
          </reference>
          <reference field="3" count="1">
            <x v="14"/>
          </reference>
        </references>
      </pivotArea>
    </format>
    <format dxfId="13">
      <pivotArea outline="0" fieldPosition="0" dataOnly="0" labelOnly="1">
        <references count="2">
          <reference field="0" count="1">
            <x v="34"/>
          </reference>
          <reference field="3" count="1">
            <x v="15"/>
          </reference>
        </references>
      </pivotArea>
    </format>
    <format dxfId="13">
      <pivotArea outline="0" fieldPosition="0" dataOnly="0" labelOnly="1">
        <references count="3">
          <reference field="0" count="1">
            <x v="31"/>
          </reference>
          <reference field="3" count="1">
            <x v="12"/>
          </reference>
          <reference field="4" count="1">
            <x v="10"/>
          </reference>
        </references>
      </pivotArea>
    </format>
    <format dxfId="13">
      <pivotArea outline="0" fieldPosition="0" dataOnly="0" labelOnly="1">
        <references count="3">
          <reference field="0" count="1">
            <x v="32"/>
          </reference>
          <reference field="3" count="1">
            <x v="13"/>
          </reference>
          <reference field="4" count="1">
            <x v="11"/>
          </reference>
        </references>
      </pivotArea>
    </format>
    <format dxfId="13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4">
      <pivotArea outline="0" fieldPosition="0" dataOnly="0"/>
    </format>
    <format dxfId="17">
      <pivotArea outline="0" fieldPosition="0" dataOnly="0" labelOnly="1">
        <references count="4">
          <reference field="0" count="1">
            <x v="31"/>
          </reference>
          <reference field="3" count="1">
            <x v="12"/>
          </reference>
          <reference field="4" count="1">
            <x v="10"/>
          </reference>
          <reference field="5" count="1">
            <x v="26"/>
          </reference>
        </references>
      </pivotArea>
    </format>
    <format dxfId="17">
      <pivotArea outline="0" fieldPosition="0" dataOnly="0" labelOnly="1">
        <references count="4">
          <reference field="0" count="1">
            <x v="32"/>
          </reference>
          <reference field="3" count="1">
            <x v="13"/>
          </reference>
          <reference field="4" count="1">
            <x v="11"/>
          </reference>
          <reference field="5" count="1">
            <x v="14"/>
          </reference>
        </references>
      </pivotArea>
    </format>
    <format dxfId="17">
      <pivotArea outline="0" fieldPosition="0" dataOnly="0" labelOnly="1">
        <references count="4">
          <reference field="0" count="1">
            <x v="33"/>
          </reference>
          <reference field="3" count="1">
            <x v="14"/>
          </reference>
          <reference field="4" count="1">
            <x v="23"/>
          </reference>
          <reference field="5" count="1">
            <x v="15"/>
          </reference>
        </references>
      </pivotArea>
    </format>
    <format dxfId="15">
      <pivotArea outline="0" fieldPosition="0" dataOnly="0" grandRow="1" labelOnly="1"/>
    </format>
    <format dxfId="17">
      <pivotArea outline="0" fieldPosition="0" dataOnly="0" labelOnly="1">
        <references count="4">
          <reference field="0" count="1">
            <x v="34"/>
          </reference>
          <reference field="3" count="1">
            <x v="15"/>
          </reference>
          <reference field="4" count="1">
            <x v="37"/>
          </reference>
          <reference field="5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20" firstHeaderRow="1" firstDataRow="2" firstDataCol="4"/>
  <pivotFields count="6">
    <pivotField axis="axisRow" compact="0" outline="0" subtotalTop="0" showAll="0" sortType="ascending" defaultSubtotal="0">
      <items count="4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x="36"/>
        <item x="37"/>
        <item x="38"/>
        <item x="39"/>
        <item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7">
    <i>
      <x v="35"/>
      <x v="25"/>
      <x v="24"/>
      <x v="40"/>
    </i>
    <i>
      <x v="36"/>
      <x v="32"/>
      <x v="38"/>
      <x v="40"/>
    </i>
    <i>
      <x v="37"/>
      <x v="26"/>
      <x v="25"/>
      <x v="40"/>
    </i>
    <i>
      <x v="38"/>
      <x v="26"/>
      <x v="26"/>
      <x v="40"/>
    </i>
    <i>
      <x v="39"/>
      <x v="33"/>
      <x v="27"/>
      <x v="40"/>
    </i>
    <i>
      <x v="40"/>
      <x v="34"/>
      <x v="28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9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4">
          <reference field="0" count="1">
            <x v="35"/>
          </reference>
          <reference field="3" count="1">
            <x v="25"/>
          </reference>
          <reference field="4" count="1">
            <x v="24"/>
          </reference>
          <reference field="5" count="1">
            <x v="26"/>
          </reference>
        </references>
      </pivotArea>
    </format>
    <format dxfId="17">
      <pivotArea outline="0" fieldPosition="0" dataOnly="0" labelOnly="1">
        <references count="4">
          <reference field="0" count="1">
            <x v="36"/>
          </reference>
          <reference field="3" count="1">
            <x v="32"/>
          </reference>
          <reference field="4" count="1">
            <x v="38"/>
          </reference>
          <reference field="5" count="1">
            <x v="39"/>
          </reference>
        </references>
      </pivotArea>
    </format>
    <format dxfId="17">
      <pivotArea outline="0" fieldPosition="0" dataOnly="0" labelOnly="1">
        <references count="4">
          <reference field="0" count="1">
            <x v="37"/>
          </reference>
          <reference field="3" count="1">
            <x v="26"/>
          </reference>
          <reference field="4" count="1">
            <x v="25"/>
          </reference>
          <reference field="5" count="1">
            <x v="28"/>
          </reference>
        </references>
      </pivotArea>
    </format>
    <format dxfId="17">
      <pivotArea outline="0" fieldPosition="0" dataOnly="0" labelOnly="1">
        <references count="4">
          <reference field="0" count="1">
            <x v="38"/>
          </reference>
          <reference field="3" count="1">
            <x v="26"/>
          </reference>
          <reference field="4" count="1">
            <x v="26"/>
          </reference>
          <reference field="5" count="1">
            <x v="29"/>
          </reference>
        </references>
      </pivotArea>
    </format>
    <format dxfId="17">
      <pivotArea outline="0" fieldPosition="0" dataOnly="0" labelOnly="1">
        <references count="4">
          <reference field="0" count="1">
            <x v="39"/>
          </reference>
          <reference field="3" count="1">
            <x v="33"/>
          </reference>
          <reference field="4" count="1">
            <x v="27"/>
          </reference>
          <reference field="5" count="1">
            <x v="30"/>
          </reference>
        </references>
      </pivotArea>
    </format>
    <format dxfId="17">
      <pivotArea outline="0" fieldPosition="0" dataOnly="0" labelOnly="1">
        <references count="4">
          <reference field="0" count="1">
            <x v="40"/>
          </reference>
          <reference field="3" count="1">
            <x v="34"/>
          </reference>
          <reference field="4" count="1">
            <x v="28"/>
          </reference>
          <reference field="5" count="1">
            <x v="3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F23" firstHeaderRow="1" firstDataRow="2" firstDataCol="4"/>
  <pivotFields count="6">
    <pivotField axis="axisRow" compact="0" outline="0" subtotalTop="0" showAll="0" sortType="ascending" defaultSubtotal="0">
      <items count="41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x="25"/>
        <item x="26"/>
        <item x="27"/>
        <item x="28"/>
        <item x="29"/>
        <item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</items>
    </pivotField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35">
        <item x="2"/>
        <item x="3"/>
        <item x="5"/>
        <item x="6"/>
        <item x="7"/>
        <item x="8"/>
        <item x="9"/>
        <item x="14"/>
        <item x="17"/>
        <item x="19"/>
        <item x="20"/>
        <item x="21"/>
        <item x="26"/>
        <item x="27"/>
        <item x="28"/>
        <item x="29"/>
        <item x="0"/>
        <item x="11"/>
        <item x="13"/>
        <item x="15"/>
        <item x="18"/>
        <item x="22"/>
        <item x="23"/>
        <item x="24"/>
        <item x="25"/>
        <item x="30"/>
        <item x="32"/>
        <item x="1"/>
        <item x="4"/>
        <item x="10"/>
        <item x="12"/>
        <item x="16"/>
        <item x="31"/>
        <item x="33"/>
        <item x="34"/>
      </items>
    </pivotField>
    <pivotField axis="axisRow" compact="0" outline="0" subtotalTop="0" showAll="0" defaultSubtotal="0">
      <items count="39">
        <item x="2"/>
        <item x="5"/>
        <item x="7"/>
        <item x="8"/>
        <item x="9"/>
        <item x="13"/>
        <item x="15"/>
        <item x="20"/>
        <item x="22"/>
        <item x="24"/>
        <item x="29"/>
        <item x="30"/>
        <item x="0"/>
        <item x="10"/>
        <item x="12"/>
        <item x="17"/>
        <item x="18"/>
        <item x="21"/>
        <item x="23"/>
        <item x="25"/>
        <item x="26"/>
        <item x="27"/>
        <item x="28"/>
        <item x="31"/>
        <item x="33"/>
        <item x="35"/>
        <item x="36"/>
        <item x="37"/>
        <item x="38"/>
        <item x="1"/>
        <item x="3"/>
        <item x="4"/>
        <item x="6"/>
        <item x="11"/>
        <item x="14"/>
        <item x="16"/>
        <item x="19"/>
        <item x="32"/>
        <item x="34"/>
      </items>
    </pivotField>
    <pivotField axis="axisRow" dataField="1" compact="0" outline="0" subtotalTop="0" showAll="0" defaultSubtotal="0">
      <items count="41">
        <item m="1" x="29"/>
        <item m="1" x="19"/>
        <item m="1" x="22"/>
        <item m="1" x="39"/>
        <item m="1" x="37"/>
        <item m="1" x="6"/>
        <item m="1" x="13"/>
        <item m="1" x="33"/>
        <item m="1" x="2"/>
        <item m="1" x="4"/>
        <item m="1" x="31"/>
        <item m="1" x="28"/>
        <item m="1" x="18"/>
        <item m="1" x="11"/>
        <item m="1" x="36"/>
        <item m="1" x="20"/>
        <item m="1" x="26"/>
        <item m="1" x="10"/>
        <item m="1" x="7"/>
        <item m="1" x="16"/>
        <item m="1" x="14"/>
        <item m="1" x="9"/>
        <item m="1" x="35"/>
        <item m="1" x="40"/>
        <item m="1" x="25"/>
        <item m="1" x="17"/>
        <item m="1" x="15"/>
        <item m="1" x="23"/>
        <item m="1" x="3"/>
        <item m="1" x="34"/>
        <item m="1" x="21"/>
        <item m="1" x="30"/>
        <item m="1" x="32"/>
        <item m="1" x="24"/>
        <item m="1" x="8"/>
        <item m="1" x="1"/>
        <item m="1" x="12"/>
        <item m="1" x="5"/>
        <item m="1" x="27"/>
        <item m="1" x="38"/>
        <item x="0"/>
      </items>
    </pivotField>
  </pivotFields>
  <rowFields count="4">
    <field x="0"/>
    <field x="3"/>
    <field x="4"/>
    <field x="5"/>
  </rowFields>
  <rowItems count="10">
    <i>
      <x/>
      <x v="16"/>
      <x v="12"/>
      <x v="40"/>
    </i>
    <i>
      <x v="1"/>
      <x v="27"/>
      <x v="29"/>
      <x v="40"/>
    </i>
    <i>
      <x v="24"/>
      <x v="9"/>
      <x v="8"/>
      <x v="40"/>
    </i>
    <i>
      <x v="25"/>
      <x v="10"/>
      <x v="18"/>
      <x v="40"/>
    </i>
    <i>
      <x v="26"/>
      <x v="11"/>
      <x v="9"/>
      <x v="40"/>
    </i>
    <i>
      <x v="27"/>
      <x v="21"/>
      <x v="19"/>
      <x v="40"/>
    </i>
    <i>
      <x v="28"/>
      <x v="22"/>
      <x v="20"/>
      <x v="40"/>
    </i>
    <i>
      <x v="29"/>
      <x v="23"/>
      <x v="21"/>
      <x v="40"/>
    </i>
    <i>
      <x v="30"/>
      <x v="24"/>
      <x v="22"/>
      <x v="4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2" subtotal="count" baseField="0" baseItem="0"/>
    <dataField name="Součet z cena" fld="5" baseField="0" baseItem="0" numFmtId="169"/>
  </dataFields>
  <formats count="93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 dataOnly="0">
        <references count="1">
          <reference field="0" defaultSubtotal="1" count="0"/>
        </references>
      </pivotArea>
    </format>
    <format dxfId="5">
      <pivotArea outline="0" fieldPosition="0" dataOnly="0">
        <references count="1">
          <reference field="0" defaultSubtotal="1" count="0"/>
        </references>
      </pivotArea>
    </format>
    <format dxfId="6">
      <pivotArea outline="0" fieldPosition="0">
        <references count="1">
          <reference field="0" defaultSubtotal="1" count="1">
            <x v="37"/>
          </reference>
        </references>
      </pivotArea>
    </format>
    <format dxfId="6">
      <pivotArea outline="0" fieldPosition="0" dataOnly="0" labelOnly="1">
        <references count="1">
          <reference field="0" defaultSubtotal="1" count="1">
            <x v="37"/>
          </reference>
        </references>
      </pivotArea>
    </format>
    <format dxfId="7">
      <pivotArea outline="0" fieldPosition="0">
        <references count="1">
          <reference field="4294967294" count="1">
            <x v="1"/>
          </reference>
        </references>
      </pivotArea>
    </format>
    <format dxfId="7">
      <pivotArea outline="0" fieldPosition="0" dataOnly="0" labelOnly="1"/>
    </format>
    <format dxfId="7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 dataOnly="0" labelOnly="1"/>
    </format>
    <format dxfId="8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/>
    </format>
    <format dxfId="9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0">
      <pivotArea outline="0" fieldPosition="2" axis="axisRow" dataOnly="0" field="4" labelOnly="1" type="button"/>
    </format>
    <format dxfId="10">
      <pivotArea outline="0" fieldPosition="1" axis="axisRow" dataOnly="0" field="3" labelOnly="1" type="button"/>
    </format>
    <format dxfId="7">
      <pivotArea outline="0" fieldPosition="3" axis="axisRow" dataOnly="0" field="5" labelOnly="1" type="button"/>
    </format>
    <format dxfId="7">
      <pivotArea outline="0" fieldPosition="0" dataOnly="0" grandRow="1" labelOnly="1"/>
    </format>
    <format dxfId="9">
      <pivotArea outline="0" fieldPosition="3" axis="axisRow" dataOnly="0" field="5" labelOnly="1" type="button"/>
    </format>
    <format dxfId="11">
      <pivotArea outline="0" fieldPosition="0"/>
    </format>
    <format dxfId="11">
      <pivotArea outline="0" fieldPosition="3" axis="axisRow" dataOnly="0" field="5" labelOnly="1" type="button"/>
    </format>
    <format dxfId="11">
      <pivotArea outline="0" fieldPosition="0" dataOnly="0" labelOnly="1"/>
    </format>
    <format dxfId="1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2">
      <pivotArea outline="0" fieldPosition="0" dataOnly="0" grandRow="1" labelOnly="1"/>
    </format>
    <format dxfId="13">
      <pivotArea outline="0" fieldPosition="0" dataOnly="0"/>
    </format>
    <format dxfId="14">
      <pivotArea outline="0" fieldPosition="0" dataOnly="0"/>
    </format>
    <format dxfId="15">
      <pivotArea outline="0" fieldPosition="0"/>
    </format>
    <format dxfId="15">
      <pivotArea outline="0" fieldPosition="0" dataOnly="0" labelOnly="1">
        <references count="1">
          <reference field="0" count="0"/>
        </references>
      </pivotArea>
    </format>
    <format dxfId="15">
      <pivotArea outline="0" fieldPosition="0" dataOnly="0" grandRow="1" labelOnly="1"/>
    </format>
    <format dxfId="9">
      <pivotArea outline="0" fieldPosition="0" dataOnly="0" labelOnly="1">
        <references count="1">
          <reference field="0" count="1">
            <x v="38"/>
          </reference>
        </references>
      </pivotArea>
    </format>
    <format dxfId="16">
      <pivotArea outline="0" fieldPosition="0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1">
          <reference field="0" count="29">
            <x v="0"/>
            <x v="2"/>
            <x v="3"/>
            <x v="5"/>
            <x v="6"/>
            <x v="7"/>
            <x v="8"/>
            <x v="9"/>
            <x v="10"/>
            <x v="11"/>
            <x v="13"/>
            <x v="14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5"/>
            <x v="37"/>
            <x v="38"/>
          </reference>
        </references>
      </pivotArea>
    </format>
    <format dxfId="16">
      <pivotArea outline="0" fieldPosition="0" dataOnly="0" labelOnly="1">
        <references count="2">
          <reference field="0" count="1">
            <x v="0"/>
          </reference>
          <reference field="3" count="1">
            <x v="16"/>
          </reference>
        </references>
      </pivotArea>
    </format>
    <format dxfId="16">
      <pivotArea outline="0" fieldPosition="0" dataOnly="0" labelOnly="1">
        <references count="2">
          <reference field="0" count="1">
            <x v="2"/>
          </reference>
          <reference field="3" count="1">
            <x v="0"/>
          </reference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3" count="1">
            <x v="1"/>
          </reference>
        </references>
      </pivotArea>
    </format>
    <format dxfId="16">
      <pivotArea outline="0" fieldPosition="0" dataOnly="0" labelOnly="1">
        <references count="2">
          <reference field="0" count="1">
            <x v="6"/>
          </reference>
          <reference field="3" count="1">
            <x v="2"/>
          </reference>
        </references>
      </pivotArea>
    </format>
    <format dxfId="16">
      <pivotArea outline="0" fieldPosition="0" dataOnly="0" labelOnly="1">
        <references count="2">
          <reference field="0" count="1">
            <x v="8"/>
          </reference>
          <reference field="3" count="1">
            <x v="3"/>
          </reference>
        </references>
      </pivotArea>
    </format>
    <format dxfId="16">
      <pivotArea outline="0" fieldPosition="0" dataOnly="0" labelOnly="1">
        <references count="2">
          <reference field="0" count="1">
            <x v="9"/>
          </reference>
          <reference field="3" count="1">
            <x v="4"/>
          </reference>
        </references>
      </pivotArea>
    </format>
    <format dxfId="16">
      <pivotArea outline="0" fieldPosition="0" dataOnly="0" labelOnly="1">
        <references count="2">
          <reference field="0" count="1">
            <x v="10"/>
          </reference>
          <reference field="3" count="1">
            <x v="5"/>
          </reference>
        </references>
      </pivotArea>
    </format>
    <format dxfId="16">
      <pivotArea outline="0" fieldPosition="0" dataOnly="0" labelOnly="1">
        <references count="2">
          <reference field="0" count="1">
            <x v="11"/>
          </reference>
          <reference field="3" count="1">
            <x v="6"/>
          </reference>
        </references>
      </pivotArea>
    </format>
    <format dxfId="16">
      <pivotArea outline="0" fieldPosition="0" dataOnly="0" labelOnly="1">
        <references count="2">
          <reference field="0" count="1">
            <x v="13"/>
          </reference>
          <reference field="3" count="1">
            <x v="17"/>
          </reference>
        </references>
      </pivotArea>
    </format>
    <format dxfId="16">
      <pivotArea outline="0" fieldPosition="0" dataOnly="0" labelOnly="1">
        <references count="2">
          <reference field="0" count="1">
            <x v="19"/>
          </reference>
          <reference field="3" count="1">
            <x v="19"/>
          </reference>
        </references>
      </pivotArea>
    </format>
    <format dxfId="16">
      <pivotArea outline="0" fieldPosition="0" dataOnly="0" labelOnly="1">
        <references count="2">
          <reference field="0" count="1">
            <x v="22"/>
          </reference>
          <reference field="3" count="1">
            <x v="8"/>
          </reference>
        </references>
      </pivotArea>
    </format>
    <format dxfId="16">
      <pivotArea outline="0" fieldPosition="0" dataOnly="0" labelOnly="1">
        <references count="2">
          <reference field="0" count="1">
            <x v="23"/>
          </reference>
          <reference field="3" count="1">
            <x v="20"/>
          </reference>
        </references>
      </pivotArea>
    </format>
    <format dxfId="16">
      <pivotArea outline="0" fieldPosition="0" dataOnly="0" labelOnly="1">
        <references count="2">
          <reference field="0" count="1">
            <x v="24"/>
          </reference>
          <reference field="3" count="1">
            <x v="9"/>
          </reference>
        </references>
      </pivotArea>
    </format>
    <format dxfId="16">
      <pivotArea outline="0" fieldPosition="0" dataOnly="0" labelOnly="1">
        <references count="2">
          <reference field="0" count="1">
            <x v="25"/>
          </reference>
          <reference field="3" count="1">
            <x v="10"/>
          </reference>
        </references>
      </pivotArea>
    </format>
    <format dxfId="16">
      <pivotArea outline="0" fieldPosition="0" dataOnly="0" labelOnly="1">
        <references count="2">
          <reference field="0" count="1">
            <x v="26"/>
          </reference>
          <reference field="3" count="1">
            <x v="11"/>
          </reference>
        </references>
      </pivotArea>
    </format>
    <format dxfId="16">
      <pivotArea outline="0" fieldPosition="0" dataOnly="0" labelOnly="1">
        <references count="2">
          <reference field="0" count="1">
            <x v="27"/>
          </reference>
          <reference field="3" count="1">
            <x v="21"/>
          </reference>
        </references>
      </pivotArea>
    </format>
    <format dxfId="16">
      <pivotArea outline="0" fieldPosition="0" dataOnly="0" labelOnly="1">
        <references count="2">
          <reference field="0" count="1">
            <x v="28"/>
          </reference>
          <reference field="3" count="1">
            <x v="22"/>
          </reference>
        </references>
      </pivotArea>
    </format>
    <format dxfId="16">
      <pivotArea outline="0" fieldPosition="0" dataOnly="0" labelOnly="1">
        <references count="2">
          <reference field="0" count="1">
            <x v="29"/>
          </reference>
          <reference field="3" count="1">
            <x v="23"/>
          </reference>
        </references>
      </pivotArea>
    </format>
    <format dxfId="16">
      <pivotArea outline="0" fieldPosition="0" dataOnly="0" labelOnly="1">
        <references count="2">
          <reference field="0" count="1">
            <x v="30"/>
          </reference>
          <reference field="3" count="1">
            <x v="24"/>
          </reference>
        </references>
      </pivotArea>
    </format>
    <format dxfId="16">
      <pivotArea outline="0" fieldPosition="0" dataOnly="0" labelOnly="1">
        <references count="2">
          <reference field="0" count="1">
            <x v="35"/>
          </reference>
          <reference field="3" count="1">
            <x v="25"/>
          </reference>
        </references>
      </pivotArea>
    </format>
    <format dxfId="16">
      <pivotArea outline="0" fieldPosition="0" dataOnly="0" labelOnly="1">
        <references count="2">
          <reference field="0" count="1">
            <x v="37"/>
          </reference>
          <reference field="3" count="1">
            <x v="26"/>
          </reference>
        </references>
      </pivotArea>
    </format>
    <format dxfId="16">
      <pivotArea outline="0" fieldPosition="0" dataOnly="0" labelOnly="1">
        <references count="3">
          <reference field="0" count="1">
            <x v="0"/>
          </reference>
          <reference field="3" count="1">
            <x v="16"/>
          </reference>
          <reference field="4" count="1">
            <x v="12"/>
          </reference>
        </references>
      </pivotArea>
    </format>
    <format dxfId="16">
      <pivotArea outline="0" fieldPosition="0" dataOnly="0" labelOnly="1">
        <references count="3">
          <reference field="0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6">
      <pivotArea outline="0" fieldPosition="0" dataOnly="0" labelOnly="1">
        <references count="3">
          <reference field="0" count="1">
            <x v="6"/>
          </reference>
          <reference field="3" count="1">
            <x v="2"/>
          </reference>
          <reference field="4" count="1">
            <x v="1"/>
          </reference>
        </references>
      </pivotArea>
    </format>
    <format dxfId="16">
      <pivotArea outline="0" fieldPosition="0" dataOnly="0" labelOnly="1">
        <references count="3">
          <reference field="0" count="1">
            <x v="8"/>
          </reference>
          <reference field="3" count="1">
            <x v="3"/>
          </reference>
          <reference field="4" count="1">
            <x v="2"/>
          </reference>
        </references>
      </pivotArea>
    </format>
    <format dxfId="16">
      <pivotArea outline="0" fieldPosition="0" dataOnly="0" labelOnly="1">
        <references count="3">
          <reference field="0" count="1">
            <x v="9"/>
          </reference>
          <reference field="3" count="1">
            <x v="4"/>
          </reference>
          <reference field="4" count="1">
            <x v="3"/>
          </reference>
        </references>
      </pivotArea>
    </format>
    <format dxfId="16">
      <pivotArea outline="0" fieldPosition="0" dataOnly="0" labelOnly="1">
        <references count="3">
          <reference field="0" count="1">
            <x v="10"/>
          </reference>
          <reference field="3" count="1">
            <x v="5"/>
          </reference>
          <reference field="4" count="1">
            <x v="4"/>
          </reference>
        </references>
      </pivotArea>
    </format>
    <format dxfId="16">
      <pivotArea outline="0" fieldPosition="0" dataOnly="0" labelOnly="1">
        <references count="3">
          <reference field="0" count="1">
            <x v="11"/>
          </reference>
          <reference field="3" count="1">
            <x v="6"/>
          </reference>
          <reference field="4" count="1">
            <x v="13"/>
          </reference>
        </references>
      </pivotArea>
    </format>
    <format dxfId="16">
      <pivotArea outline="0" fieldPosition="0" dataOnly="0" labelOnly="1">
        <references count="3">
          <reference field="0" count="1">
            <x v="13"/>
          </reference>
          <reference field="3" count="1">
            <x v="17"/>
          </reference>
          <reference field="4" count="1">
            <x v="14"/>
          </reference>
        </references>
      </pivotArea>
    </format>
    <format dxfId="16">
      <pivotArea outline="0" fieldPosition="0" dataOnly="0" labelOnly="1">
        <references count="3">
          <reference field="0" count="1">
            <x v="16"/>
          </reference>
          <reference field="3" count="1">
            <x v="7"/>
          </reference>
          <reference field="4" count="1">
            <x v="6"/>
          </reference>
        </references>
      </pivotArea>
    </format>
    <format dxfId="16">
      <pivotArea outline="0" fieldPosition="0" dataOnly="0" labelOnly="1">
        <references count="3">
          <reference field="0" count="1">
            <x v="19"/>
          </reference>
          <reference field="3" count="1">
            <x v="19"/>
          </reference>
          <reference field="4" count="1">
            <x v="15"/>
          </reference>
        </references>
      </pivotArea>
    </format>
    <format dxfId="16">
      <pivotArea outline="0" fieldPosition="0" dataOnly="0" labelOnly="1">
        <references count="3">
          <reference field="0" count="1">
            <x v="20"/>
          </reference>
          <reference field="3" count="1">
            <x v="19"/>
          </reference>
          <reference field="4" count="1">
            <x v="16"/>
          </reference>
        </references>
      </pivotArea>
    </format>
    <format dxfId="16">
      <pivotArea outline="0" fieldPosition="0" dataOnly="0" labelOnly="1">
        <references count="3">
          <reference field="0" count="1">
            <x v="22"/>
          </reference>
          <reference field="3" count="1">
            <x v="8"/>
          </reference>
          <reference field="4" count="1">
            <x v="7"/>
          </reference>
        </references>
      </pivotArea>
    </format>
    <format dxfId="16">
      <pivotArea outline="0" fieldPosition="0" dataOnly="0" labelOnly="1">
        <references count="3">
          <reference field="0" count="1">
            <x v="23"/>
          </reference>
          <reference field="3" count="1">
            <x v="20"/>
          </reference>
          <reference field="4" count="1">
            <x v="17"/>
          </reference>
        </references>
      </pivotArea>
    </format>
    <format dxfId="16">
      <pivotArea outline="0" fieldPosition="0" dataOnly="0" labelOnly="1">
        <references count="3">
          <reference field="0" count="1">
            <x v="24"/>
          </reference>
          <reference field="3" count="1">
            <x v="9"/>
          </reference>
          <reference field="4" count="1">
            <x v="8"/>
          </reference>
        </references>
      </pivotArea>
    </format>
    <format dxfId="16">
      <pivotArea outline="0" fieldPosition="0" dataOnly="0" labelOnly="1">
        <references count="3">
          <reference field="0" count="1">
            <x v="25"/>
          </reference>
          <reference field="3" count="1">
            <x v="10"/>
          </reference>
          <reference field="4" count="1">
            <x v="18"/>
          </reference>
        </references>
      </pivotArea>
    </format>
    <format dxfId="16">
      <pivotArea outline="0" fieldPosition="0" dataOnly="0" labelOnly="1">
        <references count="3">
          <reference field="0" count="1">
            <x v="26"/>
          </reference>
          <reference field="3" count="1">
            <x v="11"/>
          </reference>
          <reference field="4" count="1">
            <x v="9"/>
          </reference>
        </references>
      </pivotArea>
    </format>
    <format dxfId="16">
      <pivotArea outline="0" fieldPosition="0" dataOnly="0" labelOnly="1">
        <references count="3">
          <reference field="0" count="1">
            <x v="27"/>
          </reference>
          <reference field="3" count="1">
            <x v="21"/>
          </reference>
          <reference field="4" count="1">
            <x v="19"/>
          </reference>
        </references>
      </pivotArea>
    </format>
    <format dxfId="16">
      <pivotArea outline="0" fieldPosition="0" dataOnly="0" labelOnly="1">
        <references count="3">
          <reference field="0" count="1">
            <x v="28"/>
          </reference>
          <reference field="3" count="1">
            <x v="22"/>
          </reference>
          <reference field="4" count="1">
            <x v="20"/>
          </reference>
        </references>
      </pivotArea>
    </format>
    <format dxfId="16">
      <pivotArea outline="0" fieldPosition="0" dataOnly="0" labelOnly="1">
        <references count="3">
          <reference field="0" count="1">
            <x v="29"/>
          </reference>
          <reference field="3" count="1">
            <x v="23"/>
          </reference>
          <reference field="4" count="1">
            <x v="21"/>
          </reference>
        </references>
      </pivotArea>
    </format>
    <format dxfId="16">
      <pivotArea outline="0" fieldPosition="0" dataOnly="0" labelOnly="1">
        <references count="3">
          <reference field="0" count="1">
            <x v="30"/>
          </reference>
          <reference field="3" count="1">
            <x v="24"/>
          </reference>
          <reference field="4" count="1">
            <x v="22"/>
          </reference>
        </references>
      </pivotArea>
    </format>
    <format dxfId="16">
      <pivotArea outline="0" fieldPosition="0" dataOnly="0" labelOnly="1">
        <references count="3">
          <reference field="0" count="1">
            <x v="35"/>
          </reference>
          <reference field="3" count="1">
            <x v="25"/>
          </reference>
          <reference field="4" count="1">
            <x v="24"/>
          </reference>
        </references>
      </pivotArea>
    </format>
    <format dxfId="16">
      <pivotArea outline="0" fieldPosition="0" dataOnly="0" labelOnly="1">
        <references count="3">
          <reference field="0" count="1">
            <x v="37"/>
          </reference>
          <reference field="3" count="1">
            <x v="26"/>
          </reference>
          <reference field="4" count="1">
            <x v="25"/>
          </reference>
        </references>
      </pivotArea>
    </format>
    <format dxfId="16">
      <pivotArea outline="0" fieldPosition="0" dataOnly="0" labelOnly="1">
        <references count="3">
          <reference field="0" count="1">
            <x v="38"/>
          </reference>
          <reference field="3" count="1">
            <x v="26"/>
          </reference>
          <reference field="4" count="1">
            <x v="26"/>
          </reference>
        </references>
      </pivotArea>
    </format>
    <format dxfId="16">
      <pivotArea outline="0" fieldPosition="0" dataOnly="0" labelOnly="1">
        <references count="4">
          <reference field="0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0"/>
          </reference>
        </references>
      </pivotArea>
    </format>
    <format dxfId="17">
      <pivotArea outline="0" fieldPosition="0" dataOnly="0" labelOnly="1">
        <references count="4">
          <reference field="0" count="1">
            <x v="0"/>
          </reference>
          <reference field="3" count="1">
            <x v="16"/>
          </reference>
          <reference field="4" count="1">
            <x v="12"/>
          </reference>
          <reference field="5" count="1">
            <x v="6"/>
          </reference>
        </references>
      </pivotArea>
    </format>
    <format dxfId="17">
      <pivotArea outline="0" fieldPosition="0" dataOnly="0" labelOnly="1">
        <references count="4">
          <reference field="0" count="1">
            <x v="24"/>
          </reference>
          <reference field="3" count="1">
            <x v="9"/>
          </reference>
          <reference field="4" count="1">
            <x v="8"/>
          </reference>
          <reference field="5" count="1">
            <x v="16"/>
          </reference>
        </references>
      </pivotArea>
    </format>
    <format dxfId="17">
      <pivotArea outline="0" fieldPosition="0" dataOnly="0" labelOnly="1">
        <references count="4">
          <reference field="0" count="1">
            <x v="25"/>
          </reference>
          <reference field="3" count="1">
            <x v="10"/>
          </reference>
          <reference field="4" count="1">
            <x v="18"/>
          </reference>
          <reference field="5" count="1">
            <x v="17"/>
          </reference>
        </references>
      </pivotArea>
    </format>
    <format dxfId="17">
      <pivotArea outline="0" fieldPosition="0" dataOnly="0" labelOnly="1">
        <references count="4">
          <reference field="0" count="1">
            <x v="26"/>
          </reference>
          <reference field="3" count="1">
            <x v="11"/>
          </reference>
          <reference field="4" count="1">
            <x v="9"/>
          </reference>
          <reference field="5" count="1">
            <x v="18"/>
          </reference>
        </references>
      </pivotArea>
    </format>
    <format dxfId="17">
      <pivotArea outline="0" fieldPosition="0" dataOnly="0" labelOnly="1">
        <references count="4">
          <reference field="0" count="1">
            <x v="27"/>
          </reference>
          <reference field="3" count="1">
            <x v="21"/>
          </reference>
          <reference field="4" count="1">
            <x v="19"/>
          </reference>
          <reference field="5" count="1">
            <x v="19"/>
          </reference>
        </references>
      </pivotArea>
    </format>
    <format dxfId="17">
      <pivotArea outline="0" fieldPosition="0" dataOnly="0" labelOnly="1">
        <references count="4">
          <reference field="0" count="1">
            <x v="28"/>
          </reference>
          <reference field="3" count="1">
            <x v="22"/>
          </reference>
          <reference field="4" count="1">
            <x v="20"/>
          </reference>
          <reference field="5" count="1">
            <x v="20"/>
          </reference>
        </references>
      </pivotArea>
    </format>
    <format dxfId="17">
      <pivotArea outline="0" fieldPosition="0" dataOnly="0" labelOnly="1">
        <references count="4">
          <reference field="0" count="1">
            <x v="29"/>
          </reference>
          <reference field="3" count="1">
            <x v="23"/>
          </reference>
          <reference field="4" count="1">
            <x v="21"/>
          </reference>
          <reference field="5" count="1">
            <x v="21"/>
          </reference>
        </references>
      </pivotArea>
    </format>
    <format dxfId="17">
      <pivotArea outline="0" fieldPosition="0" dataOnly="0" labelOnly="1">
        <references count="4">
          <reference field="0" count="1">
            <x v="30"/>
          </reference>
          <reference field="3" count="1">
            <x v="24"/>
          </reference>
          <reference field="4" count="1">
            <x v="22"/>
          </reference>
          <reference field="5" count="1">
            <x v="22"/>
          </reference>
        </references>
      </pivotArea>
    </format>
    <format dxfId="17">
      <pivotArea outline="0" fieldPosition="0" dataOnly="0" labelOnly="1">
        <references count="4">
          <reference field="0" count="1">
            <x v="1"/>
          </reference>
          <reference field="3" count="1">
            <x v="27"/>
          </reference>
          <reference field="4" count="1">
            <x v="29"/>
          </reference>
          <reference field="5" count="1">
            <x v="3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990"/>
  <sheetViews>
    <sheetView zoomScale="90" zoomScaleNormal="90" zoomScaleSheetLayoutView="85" workbookViewId="0" topLeftCell="A1">
      <selection activeCell="M22" sqref="M22"/>
    </sheetView>
  </sheetViews>
  <sheetFormatPr defaultColWidth="9.00390625" defaultRowHeight="12.75"/>
  <cols>
    <col min="1" max="2" width="9.125" style="1" customWidth="1"/>
    <col min="3" max="3" width="14.125" style="58" customWidth="1"/>
    <col min="4" max="4" width="68.00390625" style="0" customWidth="1"/>
    <col min="5" max="5" width="41.875" style="0" customWidth="1"/>
    <col min="6" max="6" width="22.00390625" style="64" customWidth="1"/>
    <col min="7" max="7" width="17.125" style="14" hidden="1" customWidth="1"/>
    <col min="8" max="8" width="15.375" style="0" hidden="1" customWidth="1"/>
    <col min="9" max="9" width="9.375" style="0" customWidth="1"/>
    <col min="10" max="10" width="16.625" style="0" customWidth="1"/>
    <col min="14" max="14" width="13.875" style="0" customWidth="1"/>
    <col min="16" max="16" width="13.75390625" style="0" bestFit="1" customWidth="1"/>
  </cols>
  <sheetData>
    <row r="1" ht="20.25">
      <c r="A1" s="55"/>
    </row>
    <row r="2" spans="1:5" ht="26.25">
      <c r="A2" s="251" t="s">
        <v>0</v>
      </c>
      <c r="E2" s="2"/>
    </row>
    <row r="3" spans="1:8" ht="21" thickBot="1">
      <c r="A3" s="55"/>
      <c r="E3" s="1"/>
      <c r="F3" s="65"/>
      <c r="G3" s="9"/>
      <c r="H3" s="27"/>
    </row>
    <row r="4" spans="1:8" ht="12.75">
      <c r="A4" s="37" t="s">
        <v>2</v>
      </c>
      <c r="B4" s="37" t="s">
        <v>1</v>
      </c>
      <c r="C4" s="59" t="s">
        <v>5</v>
      </c>
      <c r="D4" s="38" t="s">
        <v>3</v>
      </c>
      <c r="E4" s="39" t="s">
        <v>4</v>
      </c>
      <c r="F4" s="40" t="s">
        <v>50</v>
      </c>
      <c r="G4" s="40"/>
      <c r="H4" s="40"/>
    </row>
    <row r="5" spans="1:18" ht="12.75" customHeight="1">
      <c r="A5" s="33" t="s">
        <v>179</v>
      </c>
      <c r="B5" s="33" t="s">
        <v>230</v>
      </c>
      <c r="C5" s="52" t="s">
        <v>13</v>
      </c>
      <c r="D5" s="263" t="s">
        <v>183</v>
      </c>
      <c r="E5" s="263" t="s">
        <v>184</v>
      </c>
      <c r="F5" s="66"/>
      <c r="I5" s="27">
        <v>1</v>
      </c>
      <c r="J5" s="27"/>
      <c r="K5" s="42"/>
      <c r="L5" s="3"/>
      <c r="M5" s="3"/>
      <c r="N5" s="45"/>
      <c r="O5" s="43"/>
      <c r="P5" s="27"/>
      <c r="Q5" s="45"/>
      <c r="R5" s="27"/>
    </row>
    <row r="6" spans="1:18" ht="12.75" customHeight="1">
      <c r="A6" s="33" t="s">
        <v>229</v>
      </c>
      <c r="B6" s="33" t="s">
        <v>56</v>
      </c>
      <c r="C6" s="51" t="s">
        <v>13</v>
      </c>
      <c r="D6" s="257" t="s">
        <v>216</v>
      </c>
      <c r="E6" s="257" t="s">
        <v>217</v>
      </c>
      <c r="F6" s="66"/>
      <c r="I6" s="27">
        <v>1</v>
      </c>
      <c r="J6" s="27"/>
      <c r="K6" s="42"/>
      <c r="L6" s="3"/>
      <c r="M6" s="3"/>
      <c r="N6" s="45"/>
      <c r="O6" s="43"/>
      <c r="P6" s="27"/>
      <c r="Q6" s="45"/>
      <c r="R6" s="27"/>
    </row>
    <row r="7" spans="1:18" ht="12.75" customHeight="1">
      <c r="A7" s="33" t="s">
        <v>6</v>
      </c>
      <c r="B7" s="33" t="s">
        <v>220</v>
      </c>
      <c r="C7" s="52" t="s">
        <v>13</v>
      </c>
      <c r="D7" s="263" t="s">
        <v>26</v>
      </c>
      <c r="E7" s="263" t="s">
        <v>54</v>
      </c>
      <c r="F7" s="66"/>
      <c r="I7" s="27">
        <v>1</v>
      </c>
      <c r="J7" s="27"/>
      <c r="K7" s="42"/>
      <c r="L7" s="3"/>
      <c r="M7" s="3"/>
      <c r="N7" s="45"/>
      <c r="O7" s="43"/>
      <c r="P7" s="27"/>
      <c r="Q7" s="45"/>
      <c r="R7" s="27"/>
    </row>
    <row r="8" spans="1:18" ht="12.75" customHeight="1">
      <c r="A8" s="33" t="s">
        <v>7</v>
      </c>
      <c r="B8" s="33" t="s">
        <v>56</v>
      </c>
      <c r="C8" s="51" t="s">
        <v>13</v>
      </c>
      <c r="D8" s="263" t="s">
        <v>60</v>
      </c>
      <c r="E8" s="257" t="s">
        <v>54</v>
      </c>
      <c r="F8" s="66"/>
      <c r="I8" s="27"/>
      <c r="J8" s="27"/>
      <c r="K8" s="42"/>
      <c r="L8" s="3"/>
      <c r="M8" s="3"/>
      <c r="N8" s="45"/>
      <c r="O8" s="43"/>
      <c r="P8" s="27"/>
      <c r="Q8" s="45"/>
      <c r="R8" s="27"/>
    </row>
    <row r="9" spans="1:18" ht="12.75">
      <c r="A9" s="33" t="s">
        <v>58</v>
      </c>
      <c r="B9" s="54" t="s">
        <v>218</v>
      </c>
      <c r="C9" s="51" t="s">
        <v>13</v>
      </c>
      <c r="D9" s="263" t="s">
        <v>26</v>
      </c>
      <c r="E9" s="257" t="s">
        <v>236</v>
      </c>
      <c r="F9" s="66"/>
      <c r="G9" s="19"/>
      <c r="I9" s="27">
        <v>1</v>
      </c>
      <c r="J9" s="27"/>
      <c r="K9" s="3"/>
      <c r="L9" s="3"/>
      <c r="M9" s="3"/>
      <c r="N9" s="45"/>
      <c r="O9" s="43"/>
      <c r="P9" s="27"/>
      <c r="Q9" s="45"/>
      <c r="R9" s="27"/>
    </row>
    <row r="10" spans="1:18" ht="12.75">
      <c r="A10" s="33" t="s">
        <v>58</v>
      </c>
      <c r="B10" s="33" t="s">
        <v>219</v>
      </c>
      <c r="C10" s="51" t="s">
        <v>13</v>
      </c>
      <c r="D10" s="263" t="s">
        <v>26</v>
      </c>
      <c r="E10" s="257" t="s">
        <v>236</v>
      </c>
      <c r="F10" s="66"/>
      <c r="I10" s="27">
        <v>1</v>
      </c>
      <c r="J10" s="27"/>
      <c r="K10" s="3"/>
      <c r="L10" s="3"/>
      <c r="M10" s="3"/>
      <c r="N10" s="45"/>
      <c r="O10" s="43"/>
      <c r="P10" s="27"/>
      <c r="Q10" s="45"/>
      <c r="R10" s="27"/>
    </row>
    <row r="11" spans="1:18" ht="12.75">
      <c r="A11" s="33" t="s">
        <v>181</v>
      </c>
      <c r="B11" s="33" t="s">
        <v>57</v>
      </c>
      <c r="C11" s="51" t="s">
        <v>13</v>
      </c>
      <c r="D11" s="29" t="s">
        <v>234</v>
      </c>
      <c r="E11" s="257" t="s">
        <v>235</v>
      </c>
      <c r="F11" s="66"/>
      <c r="I11" s="27">
        <v>1</v>
      </c>
      <c r="J11" s="27"/>
      <c r="K11" s="3"/>
      <c r="L11" s="3"/>
      <c r="M11" s="42"/>
      <c r="N11" s="45"/>
      <c r="O11" s="43"/>
      <c r="P11" s="27"/>
      <c r="Q11" s="45"/>
      <c r="R11" s="27"/>
    </row>
    <row r="12" spans="1:18" ht="12.75">
      <c r="A12" s="33" t="s">
        <v>8</v>
      </c>
      <c r="B12" s="33" t="s">
        <v>220</v>
      </c>
      <c r="C12" s="53" t="s">
        <v>13</v>
      </c>
      <c r="D12" s="263" t="s">
        <v>61</v>
      </c>
      <c r="E12" s="263" t="s">
        <v>62</v>
      </c>
      <c r="F12" s="66"/>
      <c r="I12" s="27">
        <v>1</v>
      </c>
      <c r="J12" s="27"/>
      <c r="K12" s="3"/>
      <c r="L12" s="3"/>
      <c r="M12" s="3"/>
      <c r="N12" s="45"/>
      <c r="O12" s="43"/>
      <c r="P12" s="27"/>
      <c r="Q12" s="45"/>
      <c r="R12" s="27"/>
    </row>
    <row r="13" spans="1:18" ht="12.75">
      <c r="A13" s="33" t="s">
        <v>23</v>
      </c>
      <c r="B13" s="33" t="s">
        <v>56</v>
      </c>
      <c r="C13" s="53" t="s">
        <v>13</v>
      </c>
      <c r="D13" s="257" t="s">
        <v>61</v>
      </c>
      <c r="E13" s="257" t="s">
        <v>27</v>
      </c>
      <c r="F13" s="66"/>
      <c r="I13" s="27">
        <v>1</v>
      </c>
      <c r="J13" s="27"/>
      <c r="K13" s="3"/>
      <c r="L13" s="3"/>
      <c r="M13" s="3"/>
      <c r="N13" s="45"/>
      <c r="O13" s="43"/>
      <c r="P13" s="27"/>
      <c r="Q13" s="45"/>
      <c r="R13" s="27"/>
    </row>
    <row r="14" spans="1:18" ht="12.75">
      <c r="A14" s="33" t="s">
        <v>19</v>
      </c>
      <c r="B14" s="33" t="s">
        <v>220</v>
      </c>
      <c r="C14" s="52" t="s">
        <v>13</v>
      </c>
      <c r="D14" s="263" t="s">
        <v>63</v>
      </c>
      <c r="E14" s="263" t="s">
        <v>28</v>
      </c>
      <c r="F14" s="66"/>
      <c r="G14" s="19"/>
      <c r="I14" s="27">
        <v>1</v>
      </c>
      <c r="J14" s="27"/>
      <c r="K14" s="3"/>
      <c r="L14" s="3"/>
      <c r="M14" s="3"/>
      <c r="N14" s="45"/>
      <c r="O14" s="43"/>
      <c r="P14" s="27"/>
      <c r="Q14" s="45"/>
      <c r="R14" s="27"/>
    </row>
    <row r="15" spans="1:18" ht="12.75">
      <c r="A15" s="33" t="s">
        <v>24</v>
      </c>
      <c r="B15" s="33" t="s">
        <v>57</v>
      </c>
      <c r="C15" s="53" t="s">
        <v>13</v>
      </c>
      <c r="D15" s="263" t="s">
        <v>29</v>
      </c>
      <c r="E15" s="263" t="s">
        <v>30</v>
      </c>
      <c r="F15" s="66"/>
      <c r="G15" s="19"/>
      <c r="I15" s="27">
        <v>1</v>
      </c>
      <c r="J15" s="27"/>
      <c r="K15" s="3"/>
      <c r="L15" s="3"/>
      <c r="M15" s="3"/>
      <c r="N15" s="45"/>
      <c r="O15" s="43"/>
      <c r="P15" s="27"/>
      <c r="Q15" s="45"/>
      <c r="R15" s="27"/>
    </row>
    <row r="16" spans="1:18" ht="12.75">
      <c r="A16" s="33" t="s">
        <v>24</v>
      </c>
      <c r="B16" s="33" t="s">
        <v>220</v>
      </c>
      <c r="C16" s="51" t="s">
        <v>13</v>
      </c>
      <c r="D16" s="263" t="s">
        <v>29</v>
      </c>
      <c r="E16" s="263" t="s">
        <v>30</v>
      </c>
      <c r="F16" s="66"/>
      <c r="G16" s="19"/>
      <c r="I16" s="27">
        <v>1</v>
      </c>
      <c r="J16" s="27"/>
      <c r="K16" s="3"/>
      <c r="L16" s="3"/>
      <c r="M16" s="3"/>
      <c r="N16" s="45"/>
      <c r="O16" s="43"/>
      <c r="P16" s="27"/>
      <c r="Q16" s="45"/>
      <c r="R16" s="27"/>
    </row>
    <row r="17" spans="1:18" ht="12.75">
      <c r="A17" s="33" t="s">
        <v>9</v>
      </c>
      <c r="B17" s="33" t="s">
        <v>218</v>
      </c>
      <c r="C17" s="53" t="s">
        <v>13</v>
      </c>
      <c r="D17" s="263" t="s">
        <v>64</v>
      </c>
      <c r="E17" s="263" t="s">
        <v>31</v>
      </c>
      <c r="F17" s="66"/>
      <c r="G17" s="19"/>
      <c r="I17" s="27">
        <v>1</v>
      </c>
      <c r="J17" s="27"/>
      <c r="K17" s="3"/>
      <c r="L17" s="3"/>
      <c r="M17" s="44"/>
      <c r="N17" s="45"/>
      <c r="O17" s="43"/>
      <c r="P17" s="27"/>
      <c r="Q17" s="45"/>
      <c r="R17" s="27"/>
    </row>
    <row r="18" spans="1:18" ht="12.75">
      <c r="A18" s="33" t="s">
        <v>9</v>
      </c>
      <c r="B18" s="33" t="s">
        <v>218</v>
      </c>
      <c r="C18" s="51" t="s">
        <v>13</v>
      </c>
      <c r="D18" s="263" t="s">
        <v>64</v>
      </c>
      <c r="E18" s="263" t="s">
        <v>31</v>
      </c>
      <c r="F18" s="66"/>
      <c r="G18" s="19"/>
      <c r="I18" s="27">
        <v>1</v>
      </c>
      <c r="J18" s="27"/>
      <c r="K18" s="3"/>
      <c r="L18" s="3"/>
      <c r="M18" s="3"/>
      <c r="N18" s="45"/>
      <c r="O18" s="43"/>
      <c r="P18" s="27"/>
      <c r="Q18" s="45"/>
      <c r="R18" s="27"/>
    </row>
    <row r="19" spans="1:18" ht="12.75">
      <c r="A19" s="54" t="s">
        <v>9</v>
      </c>
      <c r="B19" s="54" t="s">
        <v>219</v>
      </c>
      <c r="C19" s="52" t="s">
        <v>13</v>
      </c>
      <c r="D19" s="263" t="s">
        <v>64</v>
      </c>
      <c r="E19" s="263" t="s">
        <v>31</v>
      </c>
      <c r="F19" s="66"/>
      <c r="G19" s="19"/>
      <c r="I19" s="27">
        <v>1</v>
      </c>
      <c r="J19" s="27"/>
      <c r="K19" s="3"/>
      <c r="L19" s="3"/>
      <c r="M19" s="3"/>
      <c r="N19" s="45"/>
      <c r="O19" s="43"/>
      <c r="P19" s="27"/>
      <c r="Q19" s="45"/>
      <c r="R19" s="27"/>
    </row>
    <row r="20" spans="1:18" ht="12.75">
      <c r="A20" s="33" t="s">
        <v>9</v>
      </c>
      <c r="B20" s="33" t="s">
        <v>219</v>
      </c>
      <c r="C20" s="51" t="s">
        <v>13</v>
      </c>
      <c r="D20" s="263" t="s">
        <v>64</v>
      </c>
      <c r="E20" s="263" t="s">
        <v>31</v>
      </c>
      <c r="F20" s="66"/>
      <c r="I20" s="27">
        <v>1</v>
      </c>
      <c r="J20" s="27"/>
      <c r="K20" s="3"/>
      <c r="L20" s="3"/>
      <c r="M20" s="3"/>
      <c r="N20" s="45"/>
      <c r="O20" s="43"/>
      <c r="P20" s="27"/>
      <c r="Q20" s="45"/>
      <c r="R20" s="27"/>
    </row>
    <row r="21" spans="1:18" ht="12.75">
      <c r="A21" s="33" t="s">
        <v>9</v>
      </c>
      <c r="B21" s="33" t="s">
        <v>220</v>
      </c>
      <c r="C21" s="53" t="s">
        <v>13</v>
      </c>
      <c r="D21" s="263" t="s">
        <v>64</v>
      </c>
      <c r="E21" s="263" t="s">
        <v>31</v>
      </c>
      <c r="F21" s="66"/>
      <c r="I21" s="27">
        <v>1</v>
      </c>
      <c r="J21" s="27"/>
      <c r="K21" s="3"/>
      <c r="L21" s="15"/>
      <c r="M21" s="3"/>
      <c r="N21" s="45"/>
      <c r="O21" s="43"/>
      <c r="P21" s="27"/>
      <c r="Q21" s="45"/>
      <c r="R21" s="27"/>
    </row>
    <row r="22" spans="1:18" ht="12.75">
      <c r="A22" s="33" t="s">
        <v>9</v>
      </c>
      <c r="B22" s="33" t="s">
        <v>220</v>
      </c>
      <c r="C22" s="51" t="s">
        <v>13</v>
      </c>
      <c r="D22" s="263" t="s">
        <v>64</v>
      </c>
      <c r="E22" s="263" t="s">
        <v>31</v>
      </c>
      <c r="F22" s="66"/>
      <c r="I22" s="27">
        <v>1</v>
      </c>
      <c r="J22" s="27"/>
      <c r="K22" s="3"/>
      <c r="L22" s="3"/>
      <c r="M22" s="3"/>
      <c r="N22" s="45"/>
      <c r="O22" s="43"/>
      <c r="P22" s="27"/>
      <c r="Q22" s="45"/>
      <c r="R22" s="27"/>
    </row>
    <row r="23" spans="1:18" ht="12.75">
      <c r="A23" s="33" t="s">
        <v>9</v>
      </c>
      <c r="B23" s="33" t="s">
        <v>220</v>
      </c>
      <c r="C23" s="53" t="s">
        <v>13</v>
      </c>
      <c r="D23" s="263" t="s">
        <v>64</v>
      </c>
      <c r="E23" s="263" t="s">
        <v>31</v>
      </c>
      <c r="F23" s="66"/>
      <c r="I23" s="27">
        <v>1</v>
      </c>
      <c r="J23" s="27"/>
      <c r="K23" s="3"/>
      <c r="L23" s="3"/>
      <c r="M23" s="3"/>
      <c r="N23" s="45"/>
      <c r="O23" s="43"/>
      <c r="P23" s="27"/>
      <c r="Q23" s="45"/>
      <c r="R23" s="27"/>
    </row>
    <row r="24" spans="1:18" ht="12.75">
      <c r="A24" s="33" t="s">
        <v>18</v>
      </c>
      <c r="B24" s="33" t="s">
        <v>220</v>
      </c>
      <c r="C24" s="51" t="s">
        <v>13</v>
      </c>
      <c r="D24" s="263" t="s">
        <v>53</v>
      </c>
      <c r="E24" s="263" t="s">
        <v>185</v>
      </c>
      <c r="F24" s="66"/>
      <c r="I24" s="27">
        <v>1</v>
      </c>
      <c r="J24" s="27"/>
      <c r="K24" s="3"/>
      <c r="L24" s="3"/>
      <c r="M24" s="3"/>
      <c r="N24" s="45"/>
      <c r="O24" s="43"/>
      <c r="P24" s="27"/>
      <c r="Q24" s="45"/>
      <c r="R24" s="27"/>
    </row>
    <row r="25" spans="1:18" ht="12.75">
      <c r="A25" s="50" t="s">
        <v>18</v>
      </c>
      <c r="B25" s="33" t="s">
        <v>56</v>
      </c>
      <c r="C25" s="51" t="s">
        <v>13</v>
      </c>
      <c r="D25" s="263" t="s">
        <v>53</v>
      </c>
      <c r="E25" s="263" t="s">
        <v>185</v>
      </c>
      <c r="F25" s="66"/>
      <c r="I25" s="27">
        <v>1</v>
      </c>
      <c r="J25" s="27"/>
      <c r="K25" s="3"/>
      <c r="L25" s="3"/>
      <c r="M25" s="3"/>
      <c r="N25" s="45"/>
      <c r="O25" s="43"/>
      <c r="P25" s="27"/>
      <c r="Q25" s="45"/>
      <c r="R25" s="27"/>
    </row>
    <row r="26" spans="1:18" ht="12.75">
      <c r="A26" s="1" t="s">
        <v>18</v>
      </c>
      <c r="B26" s="14" t="s">
        <v>218</v>
      </c>
      <c r="C26" s="51" t="s">
        <v>13</v>
      </c>
      <c r="D26" s="263" t="s">
        <v>53</v>
      </c>
      <c r="E26" s="263" t="s">
        <v>185</v>
      </c>
      <c r="F26" s="66"/>
      <c r="I26" s="27">
        <v>1</v>
      </c>
      <c r="J26" s="27"/>
      <c r="K26" s="3"/>
      <c r="L26" s="3"/>
      <c r="M26" s="3"/>
      <c r="N26" s="45"/>
      <c r="O26" s="43"/>
      <c r="P26" s="27"/>
      <c r="Q26" s="45"/>
      <c r="R26" s="27"/>
    </row>
    <row r="27" spans="1:18" ht="12.75">
      <c r="A27" s="33" t="s">
        <v>18</v>
      </c>
      <c r="B27" s="33" t="s">
        <v>219</v>
      </c>
      <c r="C27" s="52" t="s">
        <v>13</v>
      </c>
      <c r="D27" s="263" t="s">
        <v>53</v>
      </c>
      <c r="E27" s="263" t="s">
        <v>185</v>
      </c>
      <c r="F27" s="66"/>
      <c r="I27" s="27">
        <v>1</v>
      </c>
      <c r="J27" s="27"/>
      <c r="K27" s="3"/>
      <c r="L27" s="3"/>
      <c r="M27" s="3"/>
      <c r="N27" s="45"/>
      <c r="O27" s="43"/>
      <c r="P27" s="27"/>
      <c r="Q27" s="45"/>
      <c r="R27" s="27"/>
    </row>
    <row r="28" spans="1:18" ht="12.75">
      <c r="A28" s="33" t="s">
        <v>226</v>
      </c>
      <c r="B28" s="33" t="s">
        <v>227</v>
      </c>
      <c r="C28" s="53" t="s">
        <v>13</v>
      </c>
      <c r="D28" s="263" t="s">
        <v>237</v>
      </c>
      <c r="E28" s="32"/>
      <c r="F28" s="66"/>
      <c r="I28" s="27">
        <v>1</v>
      </c>
      <c r="J28" s="27"/>
      <c r="K28" s="3"/>
      <c r="L28" s="3"/>
      <c r="M28" s="3"/>
      <c r="N28" s="45"/>
      <c r="O28" s="43"/>
      <c r="P28" s="27"/>
      <c r="Q28" s="45"/>
      <c r="R28" s="27"/>
    </row>
    <row r="29" spans="1:18" ht="12.75">
      <c r="A29" s="33" t="s">
        <v>226</v>
      </c>
      <c r="B29" s="33" t="s">
        <v>228</v>
      </c>
      <c r="C29" s="51" t="s">
        <v>13</v>
      </c>
      <c r="D29" s="263" t="s">
        <v>237</v>
      </c>
      <c r="E29" s="32"/>
      <c r="F29" s="66"/>
      <c r="I29" s="27">
        <v>1</v>
      </c>
      <c r="J29" s="27"/>
      <c r="K29" s="3"/>
      <c r="L29" s="3"/>
      <c r="M29" s="3"/>
      <c r="N29" s="45"/>
      <c r="O29" s="43"/>
      <c r="P29" s="27"/>
      <c r="Q29" s="45"/>
      <c r="R29" s="27"/>
    </row>
    <row r="30" spans="1:18" ht="12.75">
      <c r="A30" s="33" t="s">
        <v>174</v>
      </c>
      <c r="B30" s="33" t="s">
        <v>220</v>
      </c>
      <c r="C30" s="52" t="s">
        <v>13</v>
      </c>
      <c r="D30" s="263" t="s">
        <v>186</v>
      </c>
      <c r="E30" s="263" t="s">
        <v>187</v>
      </c>
      <c r="F30" s="66"/>
      <c r="I30" s="27">
        <v>1</v>
      </c>
      <c r="J30" s="27"/>
      <c r="K30" s="3"/>
      <c r="L30" s="3"/>
      <c r="M30" s="3"/>
      <c r="N30" s="45"/>
      <c r="O30" s="43"/>
      <c r="P30" s="27"/>
      <c r="Q30" s="45"/>
      <c r="R30" s="27"/>
    </row>
    <row r="31" spans="1:18" ht="12.75">
      <c r="A31" s="33" t="s">
        <v>174</v>
      </c>
      <c r="B31" s="33" t="s">
        <v>219</v>
      </c>
      <c r="C31" s="53" t="s">
        <v>13</v>
      </c>
      <c r="D31" s="263" t="s">
        <v>186</v>
      </c>
      <c r="E31" s="263" t="s">
        <v>187</v>
      </c>
      <c r="F31" s="66"/>
      <c r="I31" s="27">
        <v>1</v>
      </c>
      <c r="J31" s="27"/>
      <c r="K31" s="3"/>
      <c r="L31" s="3"/>
      <c r="M31" s="3"/>
      <c r="N31" s="45"/>
      <c r="O31" s="43"/>
      <c r="P31" s="27"/>
      <c r="Q31" s="45"/>
      <c r="R31" s="27"/>
    </row>
    <row r="32" spans="1:18" ht="12.75">
      <c r="A32" s="33" t="s">
        <v>174</v>
      </c>
      <c r="B32" s="33" t="s">
        <v>218</v>
      </c>
      <c r="C32" s="51" t="s">
        <v>13</v>
      </c>
      <c r="D32" s="263" t="s">
        <v>186</v>
      </c>
      <c r="E32" s="263" t="s">
        <v>187</v>
      </c>
      <c r="F32" s="66"/>
      <c r="I32" s="27">
        <v>1</v>
      </c>
      <c r="J32" s="27"/>
      <c r="K32" s="3"/>
      <c r="L32" s="3"/>
      <c r="M32" s="3"/>
      <c r="N32" s="45"/>
      <c r="O32" s="43"/>
      <c r="P32" s="27"/>
      <c r="Q32" s="45"/>
      <c r="R32" s="27"/>
    </row>
    <row r="33" spans="1:18" ht="12.75">
      <c r="A33" s="33" t="s">
        <v>16</v>
      </c>
      <c r="B33" s="33" t="s">
        <v>220</v>
      </c>
      <c r="C33" s="51" t="s">
        <v>13</v>
      </c>
      <c r="D33" s="263" t="s">
        <v>238</v>
      </c>
      <c r="E33" s="263" t="s">
        <v>66</v>
      </c>
      <c r="F33" s="66"/>
      <c r="G33" s="19"/>
      <c r="I33" s="27">
        <v>1</v>
      </c>
      <c r="J33" s="27"/>
      <c r="K33" s="3"/>
      <c r="L33" s="3"/>
      <c r="M33" s="17"/>
      <c r="N33" s="45"/>
      <c r="O33" s="43"/>
      <c r="P33" s="27"/>
      <c r="Q33" s="45"/>
      <c r="R33" s="27"/>
    </row>
    <row r="34" spans="1:18" ht="12.75">
      <c r="A34" s="33" t="s">
        <v>221</v>
      </c>
      <c r="B34" s="33" t="s">
        <v>57</v>
      </c>
      <c r="C34" s="52" t="s">
        <v>13</v>
      </c>
      <c r="D34" s="263" t="s">
        <v>188</v>
      </c>
      <c r="E34" s="263" t="s">
        <v>239</v>
      </c>
      <c r="F34" s="66"/>
      <c r="I34" s="27">
        <v>1</v>
      </c>
      <c r="J34" s="27"/>
      <c r="K34" s="3"/>
      <c r="L34" s="3"/>
      <c r="M34" s="44"/>
      <c r="N34" s="45"/>
      <c r="O34" s="43"/>
      <c r="P34" s="27"/>
      <c r="Q34" s="45"/>
      <c r="R34" s="27"/>
    </row>
    <row r="35" spans="1:18" ht="12.75">
      <c r="A35" s="33" t="s">
        <v>20</v>
      </c>
      <c r="B35" s="54" t="s">
        <v>220</v>
      </c>
      <c r="C35" s="51" t="s">
        <v>13</v>
      </c>
      <c r="D35" s="257" t="s">
        <v>65</v>
      </c>
      <c r="E35" s="263" t="s">
        <v>67</v>
      </c>
      <c r="F35" s="66"/>
      <c r="I35" s="27">
        <v>1</v>
      </c>
      <c r="J35" s="27"/>
      <c r="K35" s="3"/>
      <c r="L35" s="3"/>
      <c r="M35" s="44"/>
      <c r="N35" s="45"/>
      <c r="O35" s="43"/>
      <c r="P35" s="27"/>
      <c r="Q35" s="45"/>
      <c r="R35" s="27"/>
    </row>
    <row r="36" spans="1:18" ht="12.75">
      <c r="A36" s="33" t="s">
        <v>180</v>
      </c>
      <c r="B36" s="33" t="s">
        <v>57</v>
      </c>
      <c r="C36" s="51" t="s">
        <v>13</v>
      </c>
      <c r="D36" s="257" t="s">
        <v>65</v>
      </c>
      <c r="E36" s="263" t="s">
        <v>240</v>
      </c>
      <c r="F36" s="66"/>
      <c r="I36" s="27">
        <v>1</v>
      </c>
      <c r="J36" s="27"/>
      <c r="K36" s="3"/>
      <c r="L36" s="3"/>
      <c r="M36" s="44"/>
      <c r="N36" s="45"/>
      <c r="O36" s="43"/>
      <c r="P36" s="27"/>
      <c r="Q36" s="45"/>
      <c r="R36" s="27"/>
    </row>
    <row r="37" spans="1:18" ht="12.75">
      <c r="A37" s="54" t="s">
        <v>225</v>
      </c>
      <c r="B37" s="33" t="s">
        <v>219</v>
      </c>
      <c r="C37" s="51" t="s">
        <v>13</v>
      </c>
      <c r="D37" s="257" t="s">
        <v>65</v>
      </c>
      <c r="E37" s="263" t="s">
        <v>240</v>
      </c>
      <c r="F37" s="66"/>
      <c r="I37" s="27">
        <v>1</v>
      </c>
      <c r="J37" s="27"/>
      <c r="K37" s="3"/>
      <c r="L37" s="3"/>
      <c r="M37" s="44"/>
      <c r="N37" s="45"/>
      <c r="O37" s="43"/>
      <c r="P37" s="27"/>
      <c r="Q37" s="45"/>
      <c r="R37" s="27"/>
    </row>
    <row r="38" spans="1:18" ht="12.75">
      <c r="A38" s="33" t="s">
        <v>225</v>
      </c>
      <c r="B38" s="33" t="s">
        <v>218</v>
      </c>
      <c r="C38" s="52" t="s">
        <v>13</v>
      </c>
      <c r="D38" s="257" t="s">
        <v>65</v>
      </c>
      <c r="E38" s="263" t="s">
        <v>240</v>
      </c>
      <c r="F38" s="66"/>
      <c r="I38" s="27">
        <v>1</v>
      </c>
      <c r="J38" s="27"/>
      <c r="K38" s="3"/>
      <c r="L38" s="3"/>
      <c r="M38" s="3"/>
      <c r="N38" s="45"/>
      <c r="O38" s="43"/>
      <c r="P38" s="27"/>
      <c r="Q38" s="45"/>
      <c r="R38" s="27"/>
    </row>
    <row r="39" spans="1:18" ht="12.75">
      <c r="A39" s="33" t="s">
        <v>171</v>
      </c>
      <c r="B39" s="33" t="s">
        <v>219</v>
      </c>
      <c r="C39" s="53" t="s">
        <v>13</v>
      </c>
      <c r="D39" s="263" t="s">
        <v>189</v>
      </c>
      <c r="E39" s="263" t="s">
        <v>190</v>
      </c>
      <c r="F39" s="66"/>
      <c r="I39" s="27">
        <v>1</v>
      </c>
      <c r="J39" s="27"/>
      <c r="K39" s="3"/>
      <c r="L39" s="3"/>
      <c r="M39" s="3"/>
      <c r="N39" s="45"/>
      <c r="O39" s="43"/>
      <c r="P39" s="27"/>
      <c r="Q39" s="45"/>
      <c r="R39" s="27"/>
    </row>
    <row r="40" spans="1:18" ht="12.75">
      <c r="A40" s="33" t="s">
        <v>171</v>
      </c>
      <c r="B40" s="33" t="s">
        <v>218</v>
      </c>
      <c r="C40" s="53" t="s">
        <v>13</v>
      </c>
      <c r="D40" s="263" t="s">
        <v>189</v>
      </c>
      <c r="E40" s="263" t="s">
        <v>190</v>
      </c>
      <c r="F40" s="66"/>
      <c r="I40" s="27">
        <v>1</v>
      </c>
      <c r="J40" s="27"/>
      <c r="K40" s="3"/>
      <c r="L40" s="3"/>
      <c r="M40" s="3"/>
      <c r="N40" s="45"/>
      <c r="O40" s="43"/>
      <c r="P40" s="27"/>
      <c r="Q40" s="45"/>
      <c r="R40" s="27"/>
    </row>
    <row r="41" spans="1:18" ht="12.75">
      <c r="A41" s="33" t="s">
        <v>173</v>
      </c>
      <c r="B41" s="33" t="s">
        <v>219</v>
      </c>
      <c r="C41" s="53" t="s">
        <v>13</v>
      </c>
      <c r="D41" s="257" t="s">
        <v>189</v>
      </c>
      <c r="E41" s="263" t="s">
        <v>191</v>
      </c>
      <c r="F41" s="66"/>
      <c r="I41" s="27">
        <v>1</v>
      </c>
      <c r="J41" s="27"/>
      <c r="K41" s="3"/>
      <c r="L41" s="3"/>
      <c r="M41" s="3"/>
      <c r="N41" s="45"/>
      <c r="O41" s="43"/>
      <c r="P41" s="27"/>
      <c r="Q41" s="45"/>
      <c r="R41" s="27"/>
    </row>
    <row r="42" spans="1:18" ht="12.75">
      <c r="A42" s="33" t="s">
        <v>173</v>
      </c>
      <c r="B42" s="33" t="s">
        <v>218</v>
      </c>
      <c r="C42" s="53" t="s">
        <v>13</v>
      </c>
      <c r="D42" s="257" t="s">
        <v>189</v>
      </c>
      <c r="E42" s="263" t="s">
        <v>191</v>
      </c>
      <c r="F42" s="66"/>
      <c r="I42" s="27">
        <v>1</v>
      </c>
      <c r="J42" s="27"/>
      <c r="K42" s="3"/>
      <c r="L42" s="3"/>
      <c r="M42" s="3"/>
      <c r="N42" s="45"/>
      <c r="O42" s="43"/>
      <c r="P42" s="27"/>
      <c r="Q42" s="45"/>
      <c r="R42" s="27"/>
    </row>
    <row r="43" spans="1:18" ht="12.75">
      <c r="A43" s="33" t="s">
        <v>176</v>
      </c>
      <c r="B43" s="33" t="s">
        <v>56</v>
      </c>
      <c r="C43" s="51" t="s">
        <v>13</v>
      </c>
      <c r="D43" s="263" t="s">
        <v>242</v>
      </c>
      <c r="E43" s="263" t="s">
        <v>241</v>
      </c>
      <c r="F43" s="66"/>
      <c r="I43" s="27">
        <v>1</v>
      </c>
      <c r="J43" s="27"/>
      <c r="K43" s="3"/>
      <c r="L43" s="3"/>
      <c r="M43" s="3"/>
      <c r="N43" s="45"/>
      <c r="O43" s="43"/>
      <c r="P43" s="27"/>
      <c r="Q43" s="45"/>
      <c r="R43" s="27"/>
    </row>
    <row r="44" spans="1:18" ht="12.75">
      <c r="A44" s="33" t="s">
        <v>22</v>
      </c>
      <c r="B44" s="33" t="s">
        <v>56</v>
      </c>
      <c r="C44" s="53" t="s">
        <v>13</v>
      </c>
      <c r="D44" s="263" t="s">
        <v>32</v>
      </c>
      <c r="E44" s="263" t="s">
        <v>68</v>
      </c>
      <c r="F44" s="66"/>
      <c r="G44" s="19"/>
      <c r="I44" s="27">
        <v>1</v>
      </c>
      <c r="J44" s="27"/>
      <c r="K44" s="3"/>
      <c r="L44" s="3"/>
      <c r="M44" s="3"/>
      <c r="N44" s="45"/>
      <c r="O44" s="43"/>
      <c r="P44" s="27"/>
      <c r="Q44" s="45"/>
      <c r="R44" s="27"/>
    </row>
    <row r="45" spans="1:18" ht="12.75">
      <c r="A45" s="33" t="s">
        <v>172</v>
      </c>
      <c r="B45" s="33" t="s">
        <v>218</v>
      </c>
      <c r="C45" s="53" t="s">
        <v>13</v>
      </c>
      <c r="D45" s="263" t="s">
        <v>192</v>
      </c>
      <c r="E45" s="263" t="s">
        <v>193</v>
      </c>
      <c r="F45" s="66"/>
      <c r="I45" s="27">
        <v>1</v>
      </c>
      <c r="J45" s="27"/>
      <c r="K45" s="3"/>
      <c r="L45" s="3"/>
      <c r="M45" s="3"/>
      <c r="N45" s="45"/>
      <c r="O45" s="43"/>
      <c r="P45" s="27"/>
      <c r="Q45" s="45"/>
      <c r="R45" s="27"/>
    </row>
    <row r="46" spans="1:18" ht="12.75">
      <c r="A46" s="33" t="s">
        <v>172</v>
      </c>
      <c r="B46" s="33" t="s">
        <v>219</v>
      </c>
      <c r="C46" s="52" t="s">
        <v>13</v>
      </c>
      <c r="D46" s="263" t="s">
        <v>192</v>
      </c>
      <c r="E46" s="263" t="s">
        <v>193</v>
      </c>
      <c r="F46" s="66"/>
      <c r="I46" s="27">
        <v>1</v>
      </c>
      <c r="J46" s="27"/>
      <c r="K46" s="3"/>
      <c r="L46" s="3"/>
      <c r="M46" s="3"/>
      <c r="N46" s="45"/>
      <c r="O46" s="43"/>
      <c r="P46" s="27"/>
      <c r="Q46" s="45"/>
      <c r="R46" s="27"/>
    </row>
    <row r="47" spans="1:18" ht="12.75">
      <c r="A47" s="33" t="s">
        <v>10</v>
      </c>
      <c r="B47" s="33" t="s">
        <v>218</v>
      </c>
      <c r="C47" s="53" t="s">
        <v>13</v>
      </c>
      <c r="D47" s="263" t="s">
        <v>33</v>
      </c>
      <c r="E47" s="263" t="s">
        <v>69</v>
      </c>
      <c r="F47" s="66"/>
      <c r="I47" s="27">
        <v>1</v>
      </c>
      <c r="J47" s="27"/>
      <c r="K47" s="3"/>
      <c r="L47" s="3"/>
      <c r="M47" s="3"/>
      <c r="N47" s="45"/>
      <c r="O47" s="43"/>
      <c r="P47" s="27"/>
      <c r="Q47" s="45"/>
      <c r="R47" s="27"/>
    </row>
    <row r="48" spans="1:18" ht="12.75">
      <c r="A48" s="33" t="s">
        <v>10</v>
      </c>
      <c r="B48" s="33" t="s">
        <v>219</v>
      </c>
      <c r="C48" s="51" t="s">
        <v>13</v>
      </c>
      <c r="D48" s="263" t="s">
        <v>33</v>
      </c>
      <c r="E48" s="263" t="s">
        <v>69</v>
      </c>
      <c r="F48" s="66"/>
      <c r="I48" s="27">
        <v>1</v>
      </c>
      <c r="J48" s="27"/>
      <c r="K48" s="3"/>
      <c r="L48" s="3"/>
      <c r="M48" s="3"/>
      <c r="N48" s="45"/>
      <c r="O48" s="43"/>
      <c r="P48" s="27"/>
      <c r="Q48" s="45"/>
      <c r="R48" s="27"/>
    </row>
    <row r="49" spans="1:18" ht="12.75">
      <c r="A49" s="33" t="s">
        <v>10</v>
      </c>
      <c r="B49" s="33" t="s">
        <v>220</v>
      </c>
      <c r="C49" s="51" t="s">
        <v>13</v>
      </c>
      <c r="D49" s="263" t="s">
        <v>33</v>
      </c>
      <c r="E49" s="263" t="s">
        <v>69</v>
      </c>
      <c r="F49" s="66"/>
      <c r="I49" s="27">
        <v>1</v>
      </c>
      <c r="J49" s="27"/>
      <c r="K49" s="3"/>
      <c r="L49" s="3"/>
      <c r="M49" s="3"/>
      <c r="N49" s="45"/>
      <c r="O49" s="43"/>
      <c r="P49" s="27"/>
      <c r="Q49" s="45"/>
      <c r="R49" s="27"/>
    </row>
    <row r="50" spans="1:18" ht="12.75">
      <c r="A50" s="33" t="s">
        <v>37</v>
      </c>
      <c r="B50" s="33" t="s">
        <v>56</v>
      </c>
      <c r="C50" s="53" t="s">
        <v>13</v>
      </c>
      <c r="D50" s="263" t="s">
        <v>70</v>
      </c>
      <c r="E50" s="263" t="s">
        <v>194</v>
      </c>
      <c r="F50" s="66"/>
      <c r="I50" s="27">
        <v>1</v>
      </c>
      <c r="J50" s="27"/>
      <c r="K50" s="3"/>
      <c r="L50" s="3"/>
      <c r="M50" s="3"/>
      <c r="N50" s="45"/>
      <c r="O50" s="43"/>
      <c r="P50" s="27"/>
      <c r="Q50" s="45"/>
      <c r="R50" s="27"/>
    </row>
    <row r="51" spans="1:18" ht="12.75">
      <c r="A51" s="33" t="s">
        <v>11</v>
      </c>
      <c r="B51" s="33" t="s">
        <v>218</v>
      </c>
      <c r="C51" s="51" t="s">
        <v>13</v>
      </c>
      <c r="D51" s="263" t="s">
        <v>34</v>
      </c>
      <c r="E51" s="263" t="s">
        <v>71</v>
      </c>
      <c r="F51" s="66"/>
      <c r="I51" s="27">
        <v>1</v>
      </c>
      <c r="J51" s="27"/>
      <c r="K51" s="3"/>
      <c r="L51" s="3"/>
      <c r="M51" s="3"/>
      <c r="N51" s="45"/>
      <c r="O51" s="43"/>
      <c r="P51" s="27"/>
      <c r="Q51" s="45"/>
      <c r="R51" s="27"/>
    </row>
    <row r="52" spans="1:18" ht="12.75">
      <c r="A52" s="33" t="s">
        <v>11</v>
      </c>
      <c r="B52" s="54" t="s">
        <v>219</v>
      </c>
      <c r="C52" s="51" t="s">
        <v>13</v>
      </c>
      <c r="D52" s="263" t="s">
        <v>34</v>
      </c>
      <c r="E52" s="263" t="s">
        <v>71</v>
      </c>
      <c r="F52" s="66"/>
      <c r="I52" s="27">
        <v>1</v>
      </c>
      <c r="J52" s="27"/>
      <c r="K52" s="3"/>
      <c r="L52" s="3"/>
      <c r="M52" s="3"/>
      <c r="N52" s="45"/>
      <c r="O52" s="43"/>
      <c r="P52" s="27"/>
      <c r="Q52" s="45"/>
      <c r="R52" s="27"/>
    </row>
    <row r="53" spans="1:18" ht="12.75">
      <c r="A53" s="33" t="s">
        <v>11</v>
      </c>
      <c r="B53" s="33" t="s">
        <v>220</v>
      </c>
      <c r="C53" s="51" t="s">
        <v>13</v>
      </c>
      <c r="D53" s="263" t="s">
        <v>34</v>
      </c>
      <c r="E53" s="263" t="s">
        <v>71</v>
      </c>
      <c r="F53" s="66"/>
      <c r="I53" s="27">
        <v>1</v>
      </c>
      <c r="J53" s="27"/>
      <c r="K53" s="3"/>
      <c r="L53" s="3"/>
      <c r="M53" s="3"/>
      <c r="N53" s="45"/>
      <c r="O53" s="43"/>
      <c r="P53" s="27"/>
      <c r="Q53" s="45"/>
      <c r="R53" s="27"/>
    </row>
    <row r="54" spans="1:18" ht="12.75">
      <c r="A54" s="54" t="s">
        <v>178</v>
      </c>
      <c r="B54" s="54" t="s">
        <v>56</v>
      </c>
      <c r="C54" s="51" t="s">
        <v>13</v>
      </c>
      <c r="D54" s="263" t="s">
        <v>195</v>
      </c>
      <c r="E54" s="263" t="s">
        <v>196</v>
      </c>
      <c r="F54" s="66"/>
      <c r="I54" s="27">
        <v>1</v>
      </c>
      <c r="J54" s="27"/>
      <c r="K54" s="3"/>
      <c r="L54" s="3"/>
      <c r="M54" s="3"/>
      <c r="N54" s="45"/>
      <c r="O54" s="43"/>
      <c r="P54" s="27"/>
      <c r="Q54" s="45"/>
      <c r="R54" s="27"/>
    </row>
    <row r="55" spans="1:18" ht="12.75">
      <c r="A55" s="33" t="s">
        <v>177</v>
      </c>
      <c r="B55" s="33" t="s">
        <v>56</v>
      </c>
      <c r="C55" s="51" t="s">
        <v>13</v>
      </c>
      <c r="D55" s="263" t="s">
        <v>197</v>
      </c>
      <c r="E55" s="263" t="s">
        <v>198</v>
      </c>
      <c r="F55" s="66"/>
      <c r="I55" s="27">
        <v>1</v>
      </c>
      <c r="J55" s="27"/>
      <c r="K55" s="3"/>
      <c r="L55" s="3"/>
      <c r="M55" s="3"/>
      <c r="N55" s="45"/>
      <c r="O55" s="43"/>
      <c r="P55" s="27"/>
      <c r="Q55" s="45"/>
      <c r="R55" s="27"/>
    </row>
    <row r="56" spans="1:18" ht="12.75">
      <c r="A56" s="33" t="s">
        <v>177</v>
      </c>
      <c r="B56" s="33" t="s">
        <v>56</v>
      </c>
      <c r="C56" s="53" t="s">
        <v>13</v>
      </c>
      <c r="D56" s="263" t="s">
        <v>197</v>
      </c>
      <c r="E56" s="263" t="s">
        <v>198</v>
      </c>
      <c r="F56" s="66"/>
      <c r="I56" s="27">
        <v>1</v>
      </c>
      <c r="J56" s="27"/>
      <c r="K56" s="3"/>
      <c r="L56" s="3"/>
      <c r="M56" s="3"/>
      <c r="N56" s="45"/>
      <c r="O56" s="43"/>
      <c r="P56" s="27"/>
      <c r="Q56" s="45"/>
      <c r="R56" s="27"/>
    </row>
    <row r="57" spans="1:18" ht="12.75">
      <c r="A57" s="70" t="s">
        <v>177</v>
      </c>
      <c r="B57" s="33" t="s">
        <v>56</v>
      </c>
      <c r="C57" s="53" t="s">
        <v>13</v>
      </c>
      <c r="D57" s="263" t="s">
        <v>197</v>
      </c>
      <c r="E57" s="263" t="s">
        <v>198</v>
      </c>
      <c r="F57" s="66"/>
      <c r="I57" s="27">
        <v>1</v>
      </c>
      <c r="J57" s="27"/>
      <c r="K57" s="3"/>
      <c r="L57" s="3"/>
      <c r="M57" s="3"/>
      <c r="N57" s="45"/>
      <c r="O57" s="43"/>
      <c r="P57" s="27"/>
      <c r="Q57" s="45"/>
      <c r="R57" s="27"/>
    </row>
    <row r="58" spans="1:18" ht="12.75">
      <c r="A58" s="33" t="s">
        <v>170</v>
      </c>
      <c r="B58" s="33" t="s">
        <v>57</v>
      </c>
      <c r="C58" s="53" t="s">
        <v>13</v>
      </c>
      <c r="D58" s="263" t="s">
        <v>199</v>
      </c>
      <c r="E58" s="263" t="s">
        <v>200</v>
      </c>
      <c r="F58" s="66"/>
      <c r="I58" s="27">
        <v>1</v>
      </c>
      <c r="J58" s="27"/>
      <c r="K58" s="3"/>
      <c r="L58" s="3"/>
      <c r="M58" s="3"/>
      <c r="N58" s="45"/>
      <c r="O58" s="45"/>
      <c r="P58" s="27"/>
      <c r="Q58" s="45"/>
      <c r="R58" s="27"/>
    </row>
    <row r="59" spans="1:18" ht="12.75">
      <c r="A59" s="33" t="s">
        <v>175</v>
      </c>
      <c r="B59" s="33" t="s">
        <v>223</v>
      </c>
      <c r="C59" s="51" t="s">
        <v>13</v>
      </c>
      <c r="D59" s="263" t="s">
        <v>201</v>
      </c>
      <c r="E59" s="263" t="s">
        <v>202</v>
      </c>
      <c r="F59" s="66"/>
      <c r="G59" s="19"/>
      <c r="I59" s="27">
        <v>1</v>
      </c>
      <c r="J59" s="27"/>
      <c r="K59" s="3"/>
      <c r="L59" s="3"/>
      <c r="M59" s="3"/>
      <c r="N59" s="45"/>
      <c r="O59" s="45"/>
      <c r="P59" s="27"/>
      <c r="Q59" s="45"/>
      <c r="R59" s="27"/>
    </row>
    <row r="60" spans="1:18" ht="12.75">
      <c r="A60" s="33" t="s">
        <v>175</v>
      </c>
      <c r="B60" s="33" t="s">
        <v>224</v>
      </c>
      <c r="C60" s="51" t="s">
        <v>13</v>
      </c>
      <c r="D60" s="263" t="s">
        <v>201</v>
      </c>
      <c r="E60" s="263" t="s">
        <v>202</v>
      </c>
      <c r="F60" s="66"/>
      <c r="G60" s="19"/>
      <c r="I60" s="27">
        <v>1</v>
      </c>
      <c r="J60" s="27"/>
      <c r="K60" s="3"/>
      <c r="L60" s="3"/>
      <c r="M60" s="44"/>
      <c r="N60" s="45"/>
      <c r="O60" s="45"/>
      <c r="P60" s="27"/>
      <c r="Q60" s="45"/>
      <c r="R60" s="27"/>
    </row>
    <row r="61" spans="1:18" ht="12.75">
      <c r="A61" s="54" t="s">
        <v>12</v>
      </c>
      <c r="B61" s="54" t="s">
        <v>57</v>
      </c>
      <c r="C61" s="51" t="s">
        <v>13</v>
      </c>
      <c r="D61" s="257" t="s">
        <v>35</v>
      </c>
      <c r="E61" s="258" t="s">
        <v>72</v>
      </c>
      <c r="F61" s="66"/>
      <c r="I61" s="27">
        <v>1</v>
      </c>
      <c r="J61" s="27"/>
      <c r="K61" s="3"/>
      <c r="L61" s="3"/>
      <c r="M61" s="44"/>
      <c r="N61" s="45"/>
      <c r="O61" s="45"/>
      <c r="P61" s="27"/>
      <c r="Q61" s="45"/>
      <c r="R61" s="27"/>
    </row>
    <row r="62" spans="1:18" ht="12.75">
      <c r="A62" s="33" t="s">
        <v>12</v>
      </c>
      <c r="B62" s="33" t="s">
        <v>218</v>
      </c>
      <c r="C62" s="51" t="s">
        <v>13</v>
      </c>
      <c r="D62" s="257" t="s">
        <v>35</v>
      </c>
      <c r="E62" s="258" t="s">
        <v>72</v>
      </c>
      <c r="F62" s="66"/>
      <c r="G62" s="19"/>
      <c r="I62" s="27">
        <v>1</v>
      </c>
      <c r="J62" s="27"/>
      <c r="K62" s="3"/>
      <c r="L62" s="3"/>
      <c r="M62" s="44"/>
      <c r="N62" s="45"/>
      <c r="O62" s="43"/>
      <c r="P62" s="27"/>
      <c r="Q62" s="45"/>
      <c r="R62" s="27"/>
    </row>
    <row r="63" spans="1:18" ht="12.75">
      <c r="A63" s="33" t="s">
        <v>12</v>
      </c>
      <c r="B63" s="33" t="s">
        <v>219</v>
      </c>
      <c r="C63" s="53" t="s">
        <v>13</v>
      </c>
      <c r="D63" s="257" t="s">
        <v>35</v>
      </c>
      <c r="E63" s="258" t="s">
        <v>72</v>
      </c>
      <c r="F63" s="66"/>
      <c r="I63" s="27">
        <v>1</v>
      </c>
      <c r="J63" s="27"/>
      <c r="K63" s="3"/>
      <c r="L63" s="3"/>
      <c r="M63" s="3"/>
      <c r="N63" s="45"/>
      <c r="O63" s="45"/>
      <c r="P63" s="27"/>
      <c r="Q63" s="45"/>
      <c r="R63" s="27"/>
    </row>
    <row r="64" spans="1:18" ht="12.75">
      <c r="A64" s="33" t="s">
        <v>12</v>
      </c>
      <c r="B64" s="54" t="s">
        <v>220</v>
      </c>
      <c r="C64" s="51" t="s">
        <v>13</v>
      </c>
      <c r="D64" s="257" t="s">
        <v>35</v>
      </c>
      <c r="E64" s="258" t="s">
        <v>72</v>
      </c>
      <c r="F64" s="66"/>
      <c r="I64" s="27">
        <v>1</v>
      </c>
      <c r="J64" s="27"/>
      <c r="K64" s="3"/>
      <c r="L64" s="3"/>
      <c r="M64" s="44"/>
      <c r="N64" s="45"/>
      <c r="O64" s="45"/>
      <c r="P64" s="27"/>
      <c r="Q64" s="45"/>
      <c r="R64" s="27"/>
    </row>
    <row r="65" spans="1:18" ht="12.75">
      <c r="A65" s="33" t="s">
        <v>55</v>
      </c>
      <c r="B65" s="54" t="s">
        <v>220</v>
      </c>
      <c r="C65" s="51" t="s">
        <v>13</v>
      </c>
      <c r="D65" s="257" t="s">
        <v>73</v>
      </c>
      <c r="E65" s="258" t="s">
        <v>36</v>
      </c>
      <c r="F65" s="66"/>
      <c r="I65" s="27">
        <v>1</v>
      </c>
      <c r="J65" s="27"/>
      <c r="K65" s="3"/>
      <c r="L65" s="3"/>
      <c r="M65" s="3"/>
      <c r="N65" s="45"/>
      <c r="O65" s="45"/>
      <c r="P65" s="27"/>
      <c r="Q65" s="45"/>
      <c r="R65" s="27"/>
    </row>
    <row r="66" spans="1:18" ht="12.75">
      <c r="A66" s="33" t="s">
        <v>55</v>
      </c>
      <c r="B66" s="33" t="s">
        <v>220</v>
      </c>
      <c r="C66" s="53" t="s">
        <v>13</v>
      </c>
      <c r="D66" s="257" t="s">
        <v>73</v>
      </c>
      <c r="E66" s="258" t="s">
        <v>36</v>
      </c>
      <c r="F66" s="66"/>
      <c r="I66" s="27">
        <v>1</v>
      </c>
      <c r="J66" s="27"/>
      <c r="K66" s="3"/>
      <c r="L66" s="3"/>
      <c r="M66" s="3"/>
      <c r="N66" s="45"/>
      <c r="O66" s="45"/>
      <c r="P66" s="27"/>
      <c r="Q66" s="45"/>
      <c r="R66" s="27"/>
    </row>
    <row r="67" spans="1:18" ht="12.75">
      <c r="A67" s="33" t="s">
        <v>55</v>
      </c>
      <c r="B67" s="33" t="s">
        <v>56</v>
      </c>
      <c r="C67" s="51" t="s">
        <v>13</v>
      </c>
      <c r="D67" s="257" t="s">
        <v>73</v>
      </c>
      <c r="E67" s="258" t="s">
        <v>36</v>
      </c>
      <c r="F67" s="66"/>
      <c r="I67" s="27">
        <v>1</v>
      </c>
      <c r="J67" s="27"/>
      <c r="K67" s="3"/>
      <c r="L67" s="3"/>
      <c r="M67" s="3"/>
      <c r="N67" s="45"/>
      <c r="O67" s="45"/>
      <c r="P67" s="27"/>
      <c r="Q67" s="45"/>
      <c r="R67" s="27"/>
    </row>
    <row r="68" spans="1:18" ht="12.75">
      <c r="A68" s="33" t="s">
        <v>55</v>
      </c>
      <c r="B68" s="33" t="s">
        <v>56</v>
      </c>
      <c r="C68" s="53" t="s">
        <v>13</v>
      </c>
      <c r="D68" s="257" t="s">
        <v>73</v>
      </c>
      <c r="E68" s="258" t="s">
        <v>36</v>
      </c>
      <c r="F68" s="66"/>
      <c r="I68" s="27">
        <v>1</v>
      </c>
      <c r="J68" s="27"/>
      <c r="K68" s="3"/>
      <c r="L68" s="3"/>
      <c r="M68" s="3"/>
      <c r="N68" s="45"/>
      <c r="O68" s="45"/>
      <c r="P68" s="27"/>
      <c r="Q68" s="45"/>
      <c r="R68" s="27"/>
    </row>
    <row r="69" spans="1:18" ht="12.75">
      <c r="A69" s="54" t="s">
        <v>55</v>
      </c>
      <c r="B69" s="54" t="s">
        <v>56</v>
      </c>
      <c r="C69" s="51" t="s">
        <v>13</v>
      </c>
      <c r="D69" s="257" t="s">
        <v>73</v>
      </c>
      <c r="E69" s="258" t="s">
        <v>36</v>
      </c>
      <c r="F69" s="66"/>
      <c r="G69" s="19"/>
      <c r="I69" s="27">
        <v>1</v>
      </c>
      <c r="J69" s="27"/>
      <c r="K69" s="3"/>
      <c r="L69" s="3"/>
      <c r="M69" s="3"/>
      <c r="N69" s="45"/>
      <c r="O69" s="45"/>
      <c r="P69" s="27"/>
      <c r="Q69" s="45"/>
      <c r="R69" s="27"/>
    </row>
    <row r="70" spans="1:18" ht="12.75">
      <c r="A70" s="33" t="s">
        <v>55</v>
      </c>
      <c r="B70" s="33" t="s">
        <v>56</v>
      </c>
      <c r="C70" s="51" t="s">
        <v>13</v>
      </c>
      <c r="D70" s="257" t="s">
        <v>73</v>
      </c>
      <c r="E70" s="258" t="s">
        <v>36</v>
      </c>
      <c r="F70" s="66"/>
      <c r="I70" s="27">
        <v>1</v>
      </c>
      <c r="J70" s="27"/>
      <c r="K70" s="3"/>
      <c r="L70" s="3"/>
      <c r="M70" s="3"/>
      <c r="N70" s="45"/>
      <c r="O70" s="45"/>
      <c r="P70" s="27"/>
      <c r="Q70" s="45"/>
      <c r="R70" s="27"/>
    </row>
    <row r="71" spans="1:18" ht="12.75">
      <c r="A71" s="33" t="s">
        <v>43</v>
      </c>
      <c r="B71" s="33" t="s">
        <v>56</v>
      </c>
      <c r="C71" s="53" t="s">
        <v>13</v>
      </c>
      <c r="D71" s="257" t="s">
        <v>74</v>
      </c>
      <c r="E71" s="4" t="s">
        <v>203</v>
      </c>
      <c r="F71" s="66"/>
      <c r="I71" s="27">
        <v>1</v>
      </c>
      <c r="J71" s="27"/>
      <c r="K71" s="3"/>
      <c r="L71" s="3"/>
      <c r="M71" s="3"/>
      <c r="N71" s="45"/>
      <c r="O71" s="45"/>
      <c r="P71" s="27"/>
      <c r="Q71" s="45"/>
      <c r="R71" s="27"/>
    </row>
    <row r="72" spans="1:18" ht="12.75">
      <c r="A72" s="33" t="s">
        <v>43</v>
      </c>
      <c r="B72" s="33" t="s">
        <v>56</v>
      </c>
      <c r="C72" s="52" t="s">
        <v>13</v>
      </c>
      <c r="D72" s="257" t="s">
        <v>74</v>
      </c>
      <c r="E72" s="4" t="s">
        <v>203</v>
      </c>
      <c r="F72" s="66"/>
      <c r="I72" s="27">
        <v>1</v>
      </c>
      <c r="J72" s="27"/>
      <c r="K72" s="3"/>
      <c r="L72" s="3"/>
      <c r="M72" s="3"/>
      <c r="N72" s="45"/>
      <c r="O72" s="45"/>
      <c r="P72" s="27"/>
      <c r="Q72" s="45"/>
      <c r="R72" s="27"/>
    </row>
    <row r="73" spans="1:18" ht="12.75">
      <c r="A73" s="14" t="s">
        <v>44</v>
      </c>
      <c r="B73" s="14" t="s">
        <v>56</v>
      </c>
      <c r="C73" s="51" t="s">
        <v>13</v>
      </c>
      <c r="D73" s="257" t="s">
        <v>75</v>
      </c>
      <c r="E73" s="4" t="s">
        <v>243</v>
      </c>
      <c r="F73" s="66"/>
      <c r="G73" s="19"/>
      <c r="I73" s="27">
        <v>1</v>
      </c>
      <c r="J73" s="27"/>
      <c r="K73" s="3"/>
      <c r="L73" s="3"/>
      <c r="M73" s="3"/>
      <c r="N73" s="45"/>
      <c r="O73" s="45"/>
      <c r="P73" s="27"/>
      <c r="Q73" s="45"/>
      <c r="R73" s="27"/>
    </row>
    <row r="74" spans="1:18" ht="12.75">
      <c r="A74" s="33" t="s">
        <v>25</v>
      </c>
      <c r="B74" s="33" t="s">
        <v>223</v>
      </c>
      <c r="C74" s="51" t="s">
        <v>13</v>
      </c>
      <c r="D74" s="263" t="s">
        <v>204</v>
      </c>
      <c r="E74" s="263" t="s">
        <v>205</v>
      </c>
      <c r="F74" s="66"/>
      <c r="I74" s="27">
        <v>1</v>
      </c>
      <c r="J74" s="27"/>
      <c r="K74" s="3"/>
      <c r="L74" s="3"/>
      <c r="M74" s="3"/>
      <c r="N74" s="45"/>
      <c r="O74" s="45"/>
      <c r="P74" s="27"/>
      <c r="Q74" s="45"/>
      <c r="R74" s="27"/>
    </row>
    <row r="75" spans="1:18" ht="12.75">
      <c r="A75" s="33" t="s">
        <v>25</v>
      </c>
      <c r="B75" s="33" t="s">
        <v>223</v>
      </c>
      <c r="C75" s="53" t="s">
        <v>13</v>
      </c>
      <c r="D75" s="263" t="s">
        <v>204</v>
      </c>
      <c r="E75" s="263" t="s">
        <v>205</v>
      </c>
      <c r="F75" s="66"/>
      <c r="I75" s="27">
        <v>1</v>
      </c>
      <c r="J75" s="27"/>
      <c r="K75" s="3"/>
      <c r="L75" s="3"/>
      <c r="M75" s="3"/>
      <c r="N75" s="45"/>
      <c r="O75" s="45"/>
      <c r="P75" s="27"/>
      <c r="Q75" s="45"/>
      <c r="R75" s="27"/>
    </row>
    <row r="76" spans="1:18" ht="12.75">
      <c r="A76" s="33" t="s">
        <v>25</v>
      </c>
      <c r="B76" s="33" t="s">
        <v>223</v>
      </c>
      <c r="C76" s="51" t="s">
        <v>13</v>
      </c>
      <c r="D76" s="263" t="s">
        <v>204</v>
      </c>
      <c r="E76" s="263" t="s">
        <v>205</v>
      </c>
      <c r="F76" s="66"/>
      <c r="I76" s="27">
        <v>1</v>
      </c>
      <c r="J76" s="27"/>
      <c r="K76" s="3"/>
      <c r="L76" s="3"/>
      <c r="M76" s="3"/>
      <c r="N76" s="45"/>
      <c r="O76" s="45"/>
      <c r="P76" s="27"/>
      <c r="Q76" s="45"/>
      <c r="R76" s="27"/>
    </row>
    <row r="77" spans="1:18" ht="12.75">
      <c r="A77" s="33" t="s">
        <v>25</v>
      </c>
      <c r="B77" s="33" t="s">
        <v>223</v>
      </c>
      <c r="C77" s="53" t="s">
        <v>13</v>
      </c>
      <c r="D77" s="263" t="s">
        <v>204</v>
      </c>
      <c r="E77" s="263" t="s">
        <v>205</v>
      </c>
      <c r="F77" s="66"/>
      <c r="I77" s="27">
        <v>1</v>
      </c>
      <c r="J77" s="27"/>
      <c r="K77" s="3"/>
      <c r="L77" s="3"/>
      <c r="M77" s="3"/>
      <c r="N77" s="45"/>
      <c r="O77" s="45"/>
      <c r="P77" s="27"/>
      <c r="Q77" s="45"/>
      <c r="R77" s="27"/>
    </row>
    <row r="78" spans="1:18" ht="12.75">
      <c r="A78" s="33" t="s">
        <v>25</v>
      </c>
      <c r="B78" s="33" t="s">
        <v>223</v>
      </c>
      <c r="C78" s="52" t="s">
        <v>13</v>
      </c>
      <c r="D78" s="263" t="s">
        <v>204</v>
      </c>
      <c r="E78" s="263" t="s">
        <v>205</v>
      </c>
      <c r="F78" s="66"/>
      <c r="I78" s="27">
        <v>1</v>
      </c>
      <c r="J78" s="27"/>
      <c r="K78" s="3"/>
      <c r="L78" s="3"/>
      <c r="M78" s="3"/>
      <c r="N78" s="45"/>
      <c r="O78" s="45"/>
      <c r="P78" s="27"/>
      <c r="Q78" s="45"/>
      <c r="R78" s="27"/>
    </row>
    <row r="79" spans="1:18" ht="12.75">
      <c r="A79" s="33" t="s">
        <v>25</v>
      </c>
      <c r="B79" s="33" t="s">
        <v>224</v>
      </c>
      <c r="C79" s="51" t="s">
        <v>13</v>
      </c>
      <c r="D79" s="263" t="s">
        <v>204</v>
      </c>
      <c r="E79" s="263" t="s">
        <v>205</v>
      </c>
      <c r="F79" s="66"/>
      <c r="I79" s="27">
        <v>1</v>
      </c>
      <c r="J79" s="27"/>
      <c r="K79" s="3"/>
      <c r="L79" s="3"/>
      <c r="M79" s="42"/>
      <c r="N79" s="45"/>
      <c r="O79" s="45"/>
      <c r="P79" s="27"/>
      <c r="Q79" s="45"/>
      <c r="R79" s="27"/>
    </row>
    <row r="80" spans="1:18" ht="12.75">
      <c r="A80" s="33" t="s">
        <v>25</v>
      </c>
      <c r="B80" s="54" t="s">
        <v>224</v>
      </c>
      <c r="C80" s="51" t="s">
        <v>13</v>
      </c>
      <c r="D80" s="263" t="s">
        <v>204</v>
      </c>
      <c r="E80" s="263" t="s">
        <v>205</v>
      </c>
      <c r="F80" s="66"/>
      <c r="I80" s="27">
        <v>1</v>
      </c>
      <c r="J80" s="27"/>
      <c r="K80" s="3"/>
      <c r="L80" s="3"/>
      <c r="M80" s="3"/>
      <c r="N80" s="45"/>
      <c r="O80" s="45"/>
      <c r="P80" s="27"/>
      <c r="Q80" s="45"/>
      <c r="R80" s="27"/>
    </row>
    <row r="81" spans="1:18" ht="12.75">
      <c r="A81" s="33" t="s">
        <v>25</v>
      </c>
      <c r="B81" s="33" t="s">
        <v>224</v>
      </c>
      <c r="C81" s="53" t="s">
        <v>13</v>
      </c>
      <c r="D81" s="263" t="s">
        <v>204</v>
      </c>
      <c r="E81" s="263" t="s">
        <v>205</v>
      </c>
      <c r="F81" s="66"/>
      <c r="I81" s="27">
        <v>1</v>
      </c>
      <c r="J81" s="27"/>
      <c r="K81" s="3"/>
      <c r="L81" s="3"/>
      <c r="M81" s="3"/>
      <c r="N81" s="45"/>
      <c r="O81" s="45"/>
      <c r="P81" s="27"/>
      <c r="Q81" s="45"/>
      <c r="R81" s="27"/>
    </row>
    <row r="82" spans="1:18" ht="12.75">
      <c r="A82" s="33" t="s">
        <v>25</v>
      </c>
      <c r="B82" s="33" t="s">
        <v>224</v>
      </c>
      <c r="C82" s="51" t="s">
        <v>13</v>
      </c>
      <c r="D82" s="263" t="s">
        <v>204</v>
      </c>
      <c r="E82" s="263" t="s">
        <v>205</v>
      </c>
      <c r="F82" s="66"/>
      <c r="I82" s="27">
        <v>1</v>
      </c>
      <c r="J82" s="27"/>
      <c r="K82" s="3"/>
      <c r="L82" s="3"/>
      <c r="M82" s="3"/>
      <c r="N82" s="45"/>
      <c r="O82" s="45"/>
      <c r="P82" s="27"/>
      <c r="Q82" s="45"/>
      <c r="R82" s="27"/>
    </row>
    <row r="83" spans="1:18" ht="12.75">
      <c r="A83" s="33" t="s">
        <v>25</v>
      </c>
      <c r="B83" s="33" t="s">
        <v>224</v>
      </c>
      <c r="C83" s="51" t="s">
        <v>13</v>
      </c>
      <c r="D83" s="263" t="s">
        <v>204</v>
      </c>
      <c r="E83" s="263" t="s">
        <v>205</v>
      </c>
      <c r="F83" s="66"/>
      <c r="I83" s="27">
        <v>1</v>
      </c>
      <c r="J83" s="27"/>
      <c r="K83" s="3"/>
      <c r="L83" s="3"/>
      <c r="M83" s="17"/>
      <c r="N83" s="45"/>
      <c r="O83" s="45"/>
      <c r="P83" s="27"/>
      <c r="Q83" s="45"/>
      <c r="R83" s="27"/>
    </row>
    <row r="84" spans="1:18" ht="12.75">
      <c r="A84" s="33" t="s">
        <v>222</v>
      </c>
      <c r="B84" s="33" t="s">
        <v>57</v>
      </c>
      <c r="C84" s="53" t="s">
        <v>13</v>
      </c>
      <c r="D84" s="263" t="s">
        <v>245</v>
      </c>
      <c r="E84" s="263" t="s">
        <v>244</v>
      </c>
      <c r="F84" s="66"/>
      <c r="G84" s="19"/>
      <c r="I84" s="27">
        <v>1</v>
      </c>
      <c r="J84" s="27"/>
      <c r="K84" s="3"/>
      <c r="L84" s="3"/>
      <c r="M84" s="17"/>
      <c r="N84" s="45"/>
      <c r="O84" s="45"/>
      <c r="P84" s="27"/>
      <c r="Q84" s="45"/>
      <c r="R84" s="27"/>
    </row>
    <row r="85" spans="1:18" ht="12.75">
      <c r="A85" s="33" t="s">
        <v>17</v>
      </c>
      <c r="B85" s="54" t="s">
        <v>230</v>
      </c>
      <c r="C85" s="51" t="s">
        <v>13</v>
      </c>
      <c r="D85" s="263" t="s">
        <v>206</v>
      </c>
      <c r="E85" s="263" t="s">
        <v>207</v>
      </c>
      <c r="F85" s="66"/>
      <c r="I85" s="27">
        <v>1</v>
      </c>
      <c r="J85" s="27"/>
      <c r="K85" s="3"/>
      <c r="L85" s="3"/>
      <c r="M85" s="44"/>
      <c r="N85" s="45"/>
      <c r="O85" s="45"/>
      <c r="P85" s="27"/>
      <c r="Q85" s="45"/>
      <c r="R85" s="27"/>
    </row>
    <row r="86" spans="1:18" ht="12.75">
      <c r="A86" s="33" t="s">
        <v>17</v>
      </c>
      <c r="B86" s="33" t="s">
        <v>59</v>
      </c>
      <c r="C86" s="53" t="s">
        <v>13</v>
      </c>
      <c r="D86" s="263" t="s">
        <v>206</v>
      </c>
      <c r="E86" s="263" t="s">
        <v>207</v>
      </c>
      <c r="F86" s="66"/>
      <c r="I86" s="27">
        <v>1</v>
      </c>
      <c r="J86" s="27"/>
      <c r="K86" s="3"/>
      <c r="L86" s="3"/>
      <c r="M86" s="44"/>
      <c r="N86" s="45"/>
      <c r="O86" s="45"/>
      <c r="P86" s="27"/>
      <c r="Q86" s="45"/>
      <c r="R86" s="27"/>
    </row>
    <row r="87" spans="1:18" ht="12.75">
      <c r="A87" s="33" t="s">
        <v>17</v>
      </c>
      <c r="B87" s="33" t="s">
        <v>59</v>
      </c>
      <c r="C87" s="51" t="s">
        <v>13</v>
      </c>
      <c r="D87" s="263" t="s">
        <v>206</v>
      </c>
      <c r="E87" s="263" t="s">
        <v>207</v>
      </c>
      <c r="F87" s="66"/>
      <c r="I87" s="27">
        <v>1</v>
      </c>
      <c r="J87" s="27"/>
      <c r="K87" s="3"/>
      <c r="L87" s="3"/>
      <c r="M87" s="44"/>
      <c r="N87" s="45"/>
      <c r="O87" s="45"/>
      <c r="P87" s="27"/>
      <c r="Q87" s="45"/>
      <c r="R87" s="27"/>
    </row>
    <row r="88" spans="1:18" ht="12.75">
      <c r="A88" s="33" t="s">
        <v>21</v>
      </c>
      <c r="B88" s="33" t="s">
        <v>230</v>
      </c>
      <c r="C88" s="53" t="s">
        <v>13</v>
      </c>
      <c r="D88" s="257" t="s">
        <v>206</v>
      </c>
      <c r="E88" s="263" t="s">
        <v>208</v>
      </c>
      <c r="F88" s="66"/>
      <c r="I88" s="27">
        <v>1</v>
      </c>
      <c r="J88" s="27"/>
      <c r="K88" s="3"/>
      <c r="L88" s="3"/>
      <c r="M88" s="44"/>
      <c r="N88" s="45"/>
      <c r="O88" s="45"/>
      <c r="P88" s="27"/>
      <c r="Q88" s="45"/>
      <c r="R88" s="27"/>
    </row>
    <row r="89" spans="1:18" ht="12.75">
      <c r="A89" s="33" t="s">
        <v>21</v>
      </c>
      <c r="B89" s="33" t="s">
        <v>230</v>
      </c>
      <c r="C89" s="53" t="s">
        <v>13</v>
      </c>
      <c r="D89" s="257" t="s">
        <v>206</v>
      </c>
      <c r="E89" s="263" t="s">
        <v>208</v>
      </c>
      <c r="F89" s="66"/>
      <c r="I89" s="27">
        <v>1</v>
      </c>
      <c r="J89" s="27"/>
      <c r="K89" s="3"/>
      <c r="L89" s="3"/>
      <c r="M89" s="44"/>
      <c r="N89" s="45"/>
      <c r="O89" s="45"/>
      <c r="P89" s="27"/>
      <c r="Q89" s="45"/>
      <c r="R89" s="27"/>
    </row>
    <row r="90" spans="1:18" ht="12.75">
      <c r="A90" s="14" t="s">
        <v>21</v>
      </c>
      <c r="B90" s="14" t="s">
        <v>230</v>
      </c>
      <c r="C90" s="51" t="s">
        <v>13</v>
      </c>
      <c r="D90" s="257" t="s">
        <v>206</v>
      </c>
      <c r="E90" s="263" t="s">
        <v>208</v>
      </c>
      <c r="F90" s="66"/>
      <c r="I90" s="27">
        <v>1</v>
      </c>
      <c r="J90" s="27"/>
      <c r="K90" s="3"/>
      <c r="L90" s="3"/>
      <c r="M90" s="44"/>
      <c r="N90" s="45"/>
      <c r="O90" s="45"/>
      <c r="P90" s="27"/>
      <c r="Q90" s="45"/>
      <c r="R90" s="27"/>
    </row>
    <row r="91" spans="1:18" ht="12.75">
      <c r="A91" s="33" t="s">
        <v>21</v>
      </c>
      <c r="B91" s="33" t="s">
        <v>230</v>
      </c>
      <c r="C91" s="51" t="s">
        <v>13</v>
      </c>
      <c r="D91" s="257" t="s">
        <v>206</v>
      </c>
      <c r="E91" s="263" t="s">
        <v>208</v>
      </c>
      <c r="F91" s="66"/>
      <c r="I91" s="27">
        <v>1</v>
      </c>
      <c r="J91" s="27"/>
      <c r="K91" s="3"/>
      <c r="L91" s="3"/>
      <c r="M91" s="44"/>
      <c r="N91" s="45"/>
      <c r="O91" s="45"/>
      <c r="P91" s="27"/>
      <c r="Q91" s="45"/>
      <c r="R91" s="27"/>
    </row>
    <row r="92" spans="1:18" ht="12.75">
      <c r="A92" s="33" t="s">
        <v>21</v>
      </c>
      <c r="B92" s="33" t="s">
        <v>230</v>
      </c>
      <c r="C92" s="51" t="s">
        <v>13</v>
      </c>
      <c r="D92" s="257" t="s">
        <v>206</v>
      </c>
      <c r="E92" s="263" t="s">
        <v>208</v>
      </c>
      <c r="F92" s="66"/>
      <c r="I92" s="27">
        <v>1</v>
      </c>
      <c r="J92" s="27"/>
      <c r="K92" s="3"/>
      <c r="L92" s="3"/>
      <c r="M92" s="44"/>
      <c r="N92" s="45"/>
      <c r="O92" s="45"/>
      <c r="P92" s="27"/>
      <c r="Q92" s="45"/>
      <c r="R92" s="27"/>
    </row>
    <row r="93" spans="1:18" ht="12.75">
      <c r="A93" s="33" t="s">
        <v>21</v>
      </c>
      <c r="B93" s="33" t="s">
        <v>59</v>
      </c>
      <c r="C93" s="52" t="s">
        <v>13</v>
      </c>
      <c r="D93" s="257" t="s">
        <v>206</v>
      </c>
      <c r="E93" s="263" t="s">
        <v>208</v>
      </c>
      <c r="F93" s="66"/>
      <c r="I93" s="27">
        <v>1</v>
      </c>
      <c r="J93" s="27"/>
      <c r="K93" s="3"/>
      <c r="L93" s="3"/>
      <c r="M93" s="3"/>
      <c r="N93" s="45"/>
      <c r="O93" s="45"/>
      <c r="P93" s="27"/>
      <c r="Q93" s="45"/>
      <c r="R93" s="27"/>
    </row>
    <row r="94" spans="1:18" ht="12.75">
      <c r="A94" s="33" t="s">
        <v>21</v>
      </c>
      <c r="B94" s="33" t="s">
        <v>59</v>
      </c>
      <c r="C94" s="51" t="s">
        <v>13</v>
      </c>
      <c r="D94" s="257" t="s">
        <v>206</v>
      </c>
      <c r="E94" s="263" t="s">
        <v>208</v>
      </c>
      <c r="F94" s="66"/>
      <c r="I94" s="27">
        <v>1</v>
      </c>
      <c r="J94" s="27"/>
      <c r="K94" s="3"/>
      <c r="L94" s="3"/>
      <c r="M94" s="3"/>
      <c r="N94" s="45"/>
      <c r="O94" s="45"/>
      <c r="P94" s="27"/>
      <c r="Q94" s="45"/>
      <c r="R94" s="27"/>
    </row>
    <row r="95" spans="1:18" ht="12.75">
      <c r="A95" s="33" t="s">
        <v>21</v>
      </c>
      <c r="B95" s="33" t="s">
        <v>59</v>
      </c>
      <c r="C95" s="51" t="s">
        <v>13</v>
      </c>
      <c r="D95" s="257" t="s">
        <v>206</v>
      </c>
      <c r="E95" s="263" t="s">
        <v>208</v>
      </c>
      <c r="F95" s="66"/>
      <c r="I95" s="27">
        <v>1</v>
      </c>
      <c r="J95" s="27"/>
      <c r="K95" s="3"/>
      <c r="L95" s="3"/>
      <c r="M95" s="3"/>
      <c r="N95" s="45"/>
      <c r="O95" s="45"/>
      <c r="P95" s="27"/>
      <c r="Q95" s="45"/>
      <c r="R95" s="27"/>
    </row>
    <row r="96" spans="1:18" ht="12.75">
      <c r="A96" s="33" t="s">
        <v>21</v>
      </c>
      <c r="B96" s="54" t="s">
        <v>59</v>
      </c>
      <c r="C96" s="51" t="s">
        <v>13</v>
      </c>
      <c r="D96" s="257" t="s">
        <v>206</v>
      </c>
      <c r="E96" s="263" t="s">
        <v>208</v>
      </c>
      <c r="F96" s="66"/>
      <c r="I96" s="27">
        <v>1</v>
      </c>
      <c r="J96" s="27"/>
      <c r="K96" s="3"/>
      <c r="L96" s="3"/>
      <c r="M96" s="3"/>
      <c r="N96" s="45"/>
      <c r="O96" s="45"/>
      <c r="P96" s="27"/>
      <c r="Q96" s="45"/>
      <c r="R96" s="27"/>
    </row>
    <row r="97" spans="1:18" ht="12.75">
      <c r="A97" s="33" t="s">
        <v>209</v>
      </c>
      <c r="B97" s="33" t="s">
        <v>231</v>
      </c>
      <c r="C97" s="52" t="s">
        <v>13</v>
      </c>
      <c r="D97" s="36" t="s">
        <v>233</v>
      </c>
      <c r="E97" s="257" t="s">
        <v>211</v>
      </c>
      <c r="F97" s="66"/>
      <c r="I97" s="27">
        <v>1</v>
      </c>
      <c r="J97" s="27"/>
      <c r="K97" s="3"/>
      <c r="L97" s="3"/>
      <c r="M97" s="3"/>
      <c r="N97" s="45"/>
      <c r="O97" s="45"/>
      <c r="P97" s="27"/>
      <c r="Q97" s="45"/>
      <c r="R97" s="27"/>
    </row>
    <row r="98" spans="1:18" ht="12.75">
      <c r="A98" s="33" t="s">
        <v>182</v>
      </c>
      <c r="B98" s="33" t="s">
        <v>231</v>
      </c>
      <c r="C98" s="51" t="s">
        <v>13</v>
      </c>
      <c r="D98" s="253" t="s">
        <v>232</v>
      </c>
      <c r="E98" s="257" t="s">
        <v>210</v>
      </c>
      <c r="F98" s="66"/>
      <c r="I98" s="27">
        <v>1</v>
      </c>
      <c r="J98" s="27"/>
      <c r="K98" s="3"/>
      <c r="L98" s="3"/>
      <c r="M98" s="3"/>
      <c r="N98" s="45"/>
      <c r="O98" s="45"/>
      <c r="P98" s="27"/>
      <c r="Q98" s="45"/>
      <c r="R98" s="27"/>
    </row>
    <row r="99" spans="1:18" ht="12.75">
      <c r="A99" s="33" t="s">
        <v>182</v>
      </c>
      <c r="B99" s="33" t="s">
        <v>231</v>
      </c>
      <c r="C99" s="53" t="s">
        <v>13</v>
      </c>
      <c r="D99" s="254" t="s">
        <v>232</v>
      </c>
      <c r="E99" s="257" t="s">
        <v>210</v>
      </c>
      <c r="F99" s="66"/>
      <c r="I99" s="27">
        <v>1</v>
      </c>
      <c r="J99" s="27"/>
      <c r="K99" s="3"/>
      <c r="L99" s="3"/>
      <c r="M99" s="42"/>
      <c r="N99" s="45"/>
      <c r="O99" s="45"/>
      <c r="P99" s="27"/>
      <c r="Q99" s="45"/>
      <c r="R99" s="27"/>
    </row>
    <row r="100" spans="1:18" s="5" customFormat="1" ht="12.75">
      <c r="A100" s="33" t="s">
        <v>182</v>
      </c>
      <c r="B100" s="33" t="s">
        <v>231</v>
      </c>
      <c r="C100" s="51" t="s">
        <v>13</v>
      </c>
      <c r="D100" s="249" t="s">
        <v>232</v>
      </c>
      <c r="E100" s="257" t="s">
        <v>210</v>
      </c>
      <c r="F100" s="66"/>
      <c r="G100" s="14"/>
      <c r="H100"/>
      <c r="I100" s="27">
        <v>1</v>
      </c>
      <c r="J100" s="27"/>
      <c r="K100" s="3"/>
      <c r="L100" s="3"/>
      <c r="M100" s="3"/>
      <c r="N100" s="45"/>
      <c r="O100" s="45"/>
      <c r="P100" s="27"/>
      <c r="Q100" s="45"/>
      <c r="R100" s="27"/>
    </row>
    <row r="101" spans="1:18" ht="12.75">
      <c r="A101" s="33" t="s">
        <v>182</v>
      </c>
      <c r="B101" s="33" t="s">
        <v>231</v>
      </c>
      <c r="C101" s="51" t="s">
        <v>13</v>
      </c>
      <c r="D101" s="4" t="s">
        <v>232</v>
      </c>
      <c r="E101" s="257" t="s">
        <v>210</v>
      </c>
      <c r="F101" s="66"/>
      <c r="I101" s="27">
        <v>1</v>
      </c>
      <c r="J101" s="27"/>
      <c r="K101" s="3"/>
      <c r="L101" s="3"/>
      <c r="M101" s="3"/>
      <c r="N101" s="45"/>
      <c r="O101" s="45"/>
      <c r="P101" s="27"/>
      <c r="Q101" s="45"/>
      <c r="R101" s="27"/>
    </row>
    <row r="102" spans="1:18" ht="12.75">
      <c r="A102" s="33"/>
      <c r="B102" s="33"/>
      <c r="C102" s="53"/>
      <c r="D102" s="4"/>
      <c r="E102" s="4"/>
      <c r="F102" s="265"/>
      <c r="I102" s="27">
        <v>1</v>
      </c>
      <c r="J102" s="27"/>
      <c r="K102" s="3"/>
      <c r="L102" s="3"/>
      <c r="M102" s="3"/>
      <c r="N102" s="45"/>
      <c r="O102" s="45"/>
      <c r="P102" s="3"/>
      <c r="Q102" s="45"/>
      <c r="R102" s="27"/>
    </row>
    <row r="103" spans="1:18" ht="12.75">
      <c r="A103" s="33"/>
      <c r="B103" s="33"/>
      <c r="C103" s="51"/>
      <c r="D103" s="4"/>
      <c r="E103" s="4"/>
      <c r="F103" s="66"/>
      <c r="I103" s="27">
        <v>1</v>
      </c>
      <c r="J103" s="27"/>
      <c r="K103" s="3"/>
      <c r="L103" s="3"/>
      <c r="M103" s="3"/>
      <c r="N103" s="45"/>
      <c r="O103" s="45"/>
      <c r="P103" s="3"/>
      <c r="Q103" s="45"/>
      <c r="R103" s="27"/>
    </row>
    <row r="104" spans="1:18" ht="12.75">
      <c r="A104" s="14"/>
      <c r="B104" s="14"/>
      <c r="C104" s="51"/>
      <c r="D104" s="4"/>
      <c r="E104" s="4"/>
      <c r="F104" s="66"/>
      <c r="I104" s="27">
        <v>1</v>
      </c>
      <c r="J104" s="27"/>
      <c r="K104" s="3"/>
      <c r="L104" s="3"/>
      <c r="M104" s="3"/>
      <c r="N104" s="45"/>
      <c r="O104" s="45"/>
      <c r="P104" s="3"/>
      <c r="Q104" s="45"/>
      <c r="R104" s="27"/>
    </row>
    <row r="105" spans="1:18" ht="12.75">
      <c r="A105" s="33"/>
      <c r="B105" s="33"/>
      <c r="C105" s="51"/>
      <c r="D105" s="4"/>
      <c r="E105" s="4"/>
      <c r="F105" s="66"/>
      <c r="I105" s="27">
        <v>1</v>
      </c>
      <c r="J105" s="27"/>
      <c r="K105" s="3"/>
      <c r="L105" s="3"/>
      <c r="M105" s="3"/>
      <c r="N105" s="45"/>
      <c r="O105" s="45"/>
      <c r="P105" s="3"/>
      <c r="Q105" s="45"/>
      <c r="R105" s="27"/>
    </row>
    <row r="106" spans="1:18" ht="12.75">
      <c r="A106" s="33"/>
      <c r="B106" s="33"/>
      <c r="C106" s="51"/>
      <c r="D106" s="4"/>
      <c r="E106" s="4"/>
      <c r="F106" s="66"/>
      <c r="I106" s="27">
        <v>1</v>
      </c>
      <c r="J106" s="27"/>
      <c r="K106" s="3"/>
      <c r="L106" s="3"/>
      <c r="M106" s="3"/>
      <c r="N106" s="45"/>
      <c r="O106" s="45"/>
      <c r="P106" s="27"/>
      <c r="Q106" s="45"/>
      <c r="R106" s="27"/>
    </row>
    <row r="107" spans="1:18" ht="12.75">
      <c r="A107" s="33"/>
      <c r="B107" s="33"/>
      <c r="C107" s="51"/>
      <c r="D107" s="4"/>
      <c r="E107" s="4"/>
      <c r="F107" s="66"/>
      <c r="I107" s="27">
        <v>1</v>
      </c>
      <c r="J107" s="27"/>
      <c r="K107" s="3"/>
      <c r="L107" s="3"/>
      <c r="M107" s="3"/>
      <c r="N107" s="45"/>
      <c r="O107" s="45"/>
      <c r="P107" s="27"/>
      <c r="Q107" s="45"/>
      <c r="R107" s="27"/>
    </row>
    <row r="108" spans="1:18" ht="12.75">
      <c r="A108" s="33"/>
      <c r="B108" s="54"/>
      <c r="C108" s="51"/>
      <c r="D108" s="249"/>
      <c r="E108" s="250"/>
      <c r="F108" s="66"/>
      <c r="G108" s="11"/>
      <c r="H108" s="11"/>
      <c r="I108" s="27">
        <v>1</v>
      </c>
      <c r="J108" s="27"/>
      <c r="K108" s="3"/>
      <c r="L108" s="3"/>
      <c r="M108" s="3"/>
      <c r="N108" s="45"/>
      <c r="O108" s="45"/>
      <c r="P108" s="27"/>
      <c r="Q108" s="45"/>
      <c r="R108" s="27"/>
    </row>
    <row r="109" spans="1:18" ht="12.75">
      <c r="A109" s="33"/>
      <c r="B109" s="33"/>
      <c r="C109" s="53"/>
      <c r="D109" s="249"/>
      <c r="E109" s="250"/>
      <c r="F109" s="66"/>
      <c r="I109" s="27">
        <v>1</v>
      </c>
      <c r="J109" s="27"/>
      <c r="K109" s="3"/>
      <c r="L109" s="3"/>
      <c r="M109" s="3"/>
      <c r="N109" s="45"/>
      <c r="O109" s="45"/>
      <c r="P109" s="27"/>
      <c r="Q109" s="45"/>
      <c r="R109" s="27"/>
    </row>
    <row r="110" spans="1:18" ht="12.75">
      <c r="A110" s="33"/>
      <c r="B110" s="33"/>
      <c r="C110" s="51"/>
      <c r="D110" s="249"/>
      <c r="E110" s="250"/>
      <c r="F110" s="66"/>
      <c r="I110" s="27">
        <v>1</v>
      </c>
      <c r="J110" s="27"/>
      <c r="K110" s="3"/>
      <c r="L110" s="3"/>
      <c r="M110" s="42"/>
      <c r="N110" s="45"/>
      <c r="O110" s="45"/>
      <c r="P110" s="27"/>
      <c r="Q110" s="45"/>
      <c r="R110" s="27"/>
    </row>
    <row r="111" spans="1:18" ht="12.75">
      <c r="A111" s="33"/>
      <c r="B111" s="33"/>
      <c r="C111" s="53"/>
      <c r="D111" s="249"/>
      <c r="E111" s="250"/>
      <c r="F111" s="66"/>
      <c r="I111" s="27">
        <v>1</v>
      </c>
      <c r="J111" s="27"/>
      <c r="K111" s="3"/>
      <c r="L111" s="3"/>
      <c r="M111" s="3"/>
      <c r="N111" s="45"/>
      <c r="O111" s="45"/>
      <c r="P111" s="27"/>
      <c r="Q111" s="45"/>
      <c r="R111" s="27"/>
    </row>
    <row r="112" spans="1:18" ht="12.75">
      <c r="A112" s="33"/>
      <c r="B112" s="33"/>
      <c r="C112" s="51"/>
      <c r="D112" s="249"/>
      <c r="E112" s="250"/>
      <c r="F112" s="66"/>
      <c r="I112" s="27">
        <v>1</v>
      </c>
      <c r="J112" s="27"/>
      <c r="K112" s="3"/>
      <c r="L112" s="3"/>
      <c r="M112" s="3"/>
      <c r="N112" s="45"/>
      <c r="O112" s="45"/>
      <c r="P112" s="27"/>
      <c r="Q112" s="45"/>
      <c r="R112" s="27"/>
    </row>
    <row r="113" spans="1:18" ht="12.75">
      <c r="A113" s="33"/>
      <c r="B113" s="54"/>
      <c r="C113" s="51"/>
      <c r="D113" s="249"/>
      <c r="E113" s="250"/>
      <c r="F113" s="66"/>
      <c r="I113" s="27">
        <v>1</v>
      </c>
      <c r="J113" s="27"/>
      <c r="K113" s="3"/>
      <c r="L113" s="3"/>
      <c r="M113" s="3"/>
      <c r="N113" s="45"/>
      <c r="O113" s="45"/>
      <c r="P113" s="27"/>
      <c r="Q113" s="45"/>
      <c r="R113" s="27"/>
    </row>
    <row r="114" spans="1:18" ht="12.75">
      <c r="A114" s="33"/>
      <c r="B114" s="33"/>
      <c r="C114" s="53"/>
      <c r="D114" s="249"/>
      <c r="E114" s="250"/>
      <c r="F114" s="66"/>
      <c r="I114" s="27">
        <v>1</v>
      </c>
      <c r="J114" s="27"/>
      <c r="K114" s="3"/>
      <c r="L114" s="3"/>
      <c r="M114" s="3"/>
      <c r="N114" s="45"/>
      <c r="O114" s="45"/>
      <c r="P114" s="27"/>
      <c r="Q114" s="45"/>
      <c r="R114" s="27"/>
    </row>
    <row r="115" spans="1:18" ht="12.75">
      <c r="A115" s="33"/>
      <c r="B115" s="33"/>
      <c r="C115" s="53"/>
      <c r="D115" s="249"/>
      <c r="E115" s="250"/>
      <c r="F115" s="66"/>
      <c r="I115" s="27">
        <v>1</v>
      </c>
      <c r="J115" s="27"/>
      <c r="K115" s="3"/>
      <c r="L115" s="3"/>
      <c r="M115" s="3"/>
      <c r="N115" s="45"/>
      <c r="O115" s="45"/>
      <c r="P115" s="27"/>
      <c r="Q115" s="45"/>
      <c r="R115" s="27"/>
    </row>
    <row r="116" spans="1:18" ht="12.75">
      <c r="A116" s="33"/>
      <c r="B116" s="33"/>
      <c r="C116" s="51"/>
      <c r="D116" s="249"/>
      <c r="E116" s="250"/>
      <c r="F116" s="66"/>
      <c r="I116" s="27">
        <v>1</v>
      </c>
      <c r="J116" s="27"/>
      <c r="K116" s="3"/>
      <c r="L116" s="3"/>
      <c r="M116" s="3"/>
      <c r="N116" s="45"/>
      <c r="O116" s="45"/>
      <c r="P116" s="27"/>
      <c r="Q116" s="45"/>
      <c r="R116" s="27"/>
    </row>
    <row r="117" spans="1:18" ht="12.75">
      <c r="A117" s="33"/>
      <c r="B117" s="33"/>
      <c r="C117" s="51"/>
      <c r="D117" s="249"/>
      <c r="E117" s="250"/>
      <c r="F117" s="66"/>
      <c r="I117" s="27">
        <v>1</v>
      </c>
      <c r="J117" s="27"/>
      <c r="K117" s="3"/>
      <c r="L117" s="3"/>
      <c r="M117" s="3"/>
      <c r="N117" s="45"/>
      <c r="O117" s="45"/>
      <c r="P117" s="27"/>
      <c r="Q117" s="45"/>
      <c r="R117" s="27"/>
    </row>
    <row r="118" spans="1:18" ht="12.75">
      <c r="A118" s="33"/>
      <c r="B118" s="33"/>
      <c r="C118" s="52"/>
      <c r="D118" s="249"/>
      <c r="E118" s="250"/>
      <c r="F118" s="66"/>
      <c r="I118" s="27">
        <v>1</v>
      </c>
      <c r="J118" s="27"/>
      <c r="K118" s="3"/>
      <c r="L118" s="3"/>
      <c r="M118" s="3"/>
      <c r="N118" s="45"/>
      <c r="O118" s="45"/>
      <c r="P118" s="27"/>
      <c r="Q118" s="45"/>
      <c r="R118" s="27"/>
    </row>
    <row r="119" spans="1:18" ht="12.75">
      <c r="A119" s="33"/>
      <c r="B119" s="33"/>
      <c r="C119" s="51"/>
      <c r="D119" s="249"/>
      <c r="E119" s="250"/>
      <c r="F119" s="66"/>
      <c r="I119" s="27">
        <v>1</v>
      </c>
      <c r="J119" s="27"/>
      <c r="K119" s="3"/>
      <c r="L119" s="3"/>
      <c r="M119" s="3"/>
      <c r="N119" s="45"/>
      <c r="O119" s="45"/>
      <c r="P119" s="27"/>
      <c r="Q119" s="45"/>
      <c r="R119" s="27"/>
    </row>
    <row r="120" spans="1:18" ht="12.75">
      <c r="A120" s="33"/>
      <c r="B120" s="33"/>
      <c r="C120" s="51"/>
      <c r="D120" s="249"/>
      <c r="E120" s="250"/>
      <c r="F120" s="66"/>
      <c r="I120" s="27">
        <v>1</v>
      </c>
      <c r="J120" s="27"/>
      <c r="K120" s="3"/>
      <c r="L120" s="3"/>
      <c r="M120" s="3"/>
      <c r="N120" s="45"/>
      <c r="O120" s="45"/>
      <c r="P120" s="27"/>
      <c r="Q120" s="45"/>
      <c r="R120" s="27"/>
    </row>
    <row r="121" spans="1:18" ht="12.75">
      <c r="A121" s="33"/>
      <c r="B121" s="33"/>
      <c r="C121" s="51"/>
      <c r="D121" s="249"/>
      <c r="E121" s="250"/>
      <c r="F121" s="66"/>
      <c r="I121" s="27">
        <v>1</v>
      </c>
      <c r="J121" s="27"/>
      <c r="K121" s="3"/>
      <c r="L121" s="3"/>
      <c r="M121" s="3"/>
      <c r="N121" s="45"/>
      <c r="O121" s="45"/>
      <c r="P121" s="27"/>
      <c r="Q121" s="45"/>
      <c r="R121" s="27"/>
    </row>
    <row r="122" spans="1:18" ht="12.75">
      <c r="A122" s="14"/>
      <c r="B122" s="14"/>
      <c r="C122" s="51"/>
      <c r="D122" s="249"/>
      <c r="E122" s="250"/>
      <c r="F122" s="66"/>
      <c r="I122" s="27">
        <v>1</v>
      </c>
      <c r="J122" s="27"/>
      <c r="K122" s="3"/>
      <c r="L122" s="3"/>
      <c r="M122" s="3"/>
      <c r="N122" s="45"/>
      <c r="O122" s="45"/>
      <c r="P122" s="27"/>
      <c r="Q122" s="45"/>
      <c r="R122" s="27"/>
    </row>
    <row r="123" spans="1:18" ht="12.75">
      <c r="A123" s="33"/>
      <c r="B123" s="33"/>
      <c r="C123" s="51"/>
      <c r="D123" s="249"/>
      <c r="E123" s="250"/>
      <c r="F123" s="66"/>
      <c r="I123" s="27">
        <v>1</v>
      </c>
      <c r="J123" s="27"/>
      <c r="K123" s="3"/>
      <c r="L123" s="3"/>
      <c r="M123" s="3"/>
      <c r="N123" s="45"/>
      <c r="O123" s="45"/>
      <c r="P123" s="27"/>
      <c r="Q123" s="45"/>
      <c r="R123" s="27"/>
    </row>
    <row r="124" spans="1:18" ht="12.75">
      <c r="A124" s="33"/>
      <c r="B124" s="33"/>
      <c r="C124" s="53"/>
      <c r="D124" s="4"/>
      <c r="E124" s="4"/>
      <c r="F124" s="67"/>
      <c r="I124" s="27">
        <v>1</v>
      </c>
      <c r="J124" s="27"/>
      <c r="K124" s="3"/>
      <c r="L124" s="3"/>
      <c r="M124" s="3"/>
      <c r="N124" s="45"/>
      <c r="O124" s="45"/>
      <c r="P124" s="27"/>
      <c r="Q124" s="45"/>
      <c r="R124" s="27"/>
    </row>
    <row r="125" spans="1:18" ht="12.75">
      <c r="A125" s="33"/>
      <c r="B125" s="33"/>
      <c r="C125" s="53"/>
      <c r="D125" s="4"/>
      <c r="E125" s="4"/>
      <c r="F125" s="67"/>
      <c r="I125" s="27">
        <v>1</v>
      </c>
      <c r="J125" s="27"/>
      <c r="K125" s="3"/>
      <c r="L125" s="3"/>
      <c r="M125" s="3"/>
      <c r="N125" s="45"/>
      <c r="O125" s="45"/>
      <c r="P125" s="27"/>
      <c r="Q125" s="45"/>
      <c r="R125" s="27"/>
    </row>
    <row r="126" spans="1:18" ht="12.75">
      <c r="A126" s="33"/>
      <c r="B126" s="33"/>
      <c r="C126" s="51"/>
      <c r="D126" s="249"/>
      <c r="E126" s="256"/>
      <c r="F126" s="67"/>
      <c r="I126" s="27">
        <v>1</v>
      </c>
      <c r="J126" s="27"/>
      <c r="K126" s="3"/>
      <c r="L126" s="3"/>
      <c r="M126" s="3"/>
      <c r="N126" s="45"/>
      <c r="O126" s="45"/>
      <c r="P126" s="27"/>
      <c r="Q126" s="45"/>
      <c r="R126" s="27"/>
    </row>
    <row r="127" spans="1:18" ht="12.75">
      <c r="A127" s="54"/>
      <c r="B127" s="54"/>
      <c r="C127" s="52"/>
      <c r="D127" s="4"/>
      <c r="E127" s="4"/>
      <c r="F127" s="66"/>
      <c r="G127" s="19"/>
      <c r="I127" s="27">
        <v>1</v>
      </c>
      <c r="J127" s="27"/>
      <c r="K127" s="3"/>
      <c r="L127" s="3"/>
      <c r="M127" s="3"/>
      <c r="N127" s="45"/>
      <c r="O127" s="45"/>
      <c r="P127" s="27"/>
      <c r="Q127" s="45"/>
      <c r="R127" s="27"/>
    </row>
    <row r="128" spans="1:18" ht="12.75">
      <c r="A128" s="14"/>
      <c r="B128" s="33"/>
      <c r="C128" s="51"/>
      <c r="D128" s="4"/>
      <c r="E128" s="4"/>
      <c r="F128" s="66"/>
      <c r="G128" s="19"/>
      <c r="I128" s="27">
        <v>1</v>
      </c>
      <c r="J128" s="27"/>
      <c r="K128" s="3"/>
      <c r="L128" s="3"/>
      <c r="M128" s="3"/>
      <c r="N128" s="45"/>
      <c r="O128" s="45"/>
      <c r="P128" s="27"/>
      <c r="Q128" s="45"/>
      <c r="R128" s="27"/>
    </row>
    <row r="129" spans="1:18" ht="12.75">
      <c r="A129" s="33"/>
      <c r="B129" s="33"/>
      <c r="C129" s="53"/>
      <c r="D129" s="4"/>
      <c r="E129" s="4"/>
      <c r="F129" s="66"/>
      <c r="I129" s="27">
        <v>1</v>
      </c>
      <c r="J129" s="27"/>
      <c r="K129" s="3"/>
      <c r="L129" s="3"/>
      <c r="M129" s="3"/>
      <c r="N129" s="45"/>
      <c r="O129" s="45"/>
      <c r="P129" s="27"/>
      <c r="Q129" s="45"/>
      <c r="R129" s="27"/>
    </row>
    <row r="130" spans="1:18" ht="12.75">
      <c r="A130" s="33"/>
      <c r="B130" s="33"/>
      <c r="C130" s="51"/>
      <c r="D130" s="4"/>
      <c r="E130" s="4"/>
      <c r="F130" s="66"/>
      <c r="I130" s="27">
        <v>1</v>
      </c>
      <c r="J130" s="27"/>
      <c r="K130" s="3"/>
      <c r="L130" s="3"/>
      <c r="M130" s="3"/>
      <c r="N130" s="45"/>
      <c r="O130" s="45"/>
      <c r="P130" s="27"/>
      <c r="Q130" s="45"/>
      <c r="R130" s="27"/>
    </row>
    <row r="131" spans="1:18" ht="12.75">
      <c r="A131" s="33"/>
      <c r="B131" s="33"/>
      <c r="C131" s="52"/>
      <c r="D131" s="4"/>
      <c r="E131" s="4"/>
      <c r="F131" s="66"/>
      <c r="I131" s="27">
        <v>1</v>
      </c>
      <c r="J131" s="27"/>
      <c r="K131" s="3"/>
      <c r="L131" s="3"/>
      <c r="M131" s="3"/>
      <c r="N131" s="45"/>
      <c r="O131" s="45"/>
      <c r="P131" s="27"/>
      <c r="Q131" s="45"/>
      <c r="R131" s="27"/>
    </row>
    <row r="132" spans="1:18" ht="12.75">
      <c r="A132" s="14"/>
      <c r="B132" s="14"/>
      <c r="C132" s="51"/>
      <c r="D132" s="4"/>
      <c r="E132" s="4"/>
      <c r="F132" s="66"/>
      <c r="I132" s="27">
        <v>1</v>
      </c>
      <c r="J132" s="27"/>
      <c r="K132" s="3"/>
      <c r="L132" s="3"/>
      <c r="M132" s="3"/>
      <c r="N132" s="45"/>
      <c r="O132" s="45"/>
      <c r="P132" s="27"/>
      <c r="Q132" s="45"/>
      <c r="R132" s="27"/>
    </row>
    <row r="133" spans="1:18" ht="12.75">
      <c r="A133" s="33"/>
      <c r="B133" s="33"/>
      <c r="C133" s="52"/>
      <c r="D133" s="4"/>
      <c r="E133" s="4"/>
      <c r="F133" s="66"/>
      <c r="I133" s="27">
        <v>1</v>
      </c>
      <c r="J133" s="27"/>
      <c r="K133" s="3"/>
      <c r="L133" s="3"/>
      <c r="M133" s="3"/>
      <c r="N133" s="45"/>
      <c r="O133" s="45"/>
      <c r="P133" s="27"/>
      <c r="Q133" s="45"/>
      <c r="R133" s="27"/>
    </row>
    <row r="134" spans="1:18" ht="12.75">
      <c r="A134" s="33"/>
      <c r="B134" s="33"/>
      <c r="C134" s="53"/>
      <c r="D134" s="4"/>
      <c r="E134" s="4"/>
      <c r="F134" s="66"/>
      <c r="I134" s="27">
        <v>1</v>
      </c>
      <c r="J134" s="27"/>
      <c r="K134" s="3"/>
      <c r="L134" s="3"/>
      <c r="M134" s="3"/>
      <c r="N134" s="45"/>
      <c r="O134" s="45"/>
      <c r="P134" s="27"/>
      <c r="Q134" s="45"/>
      <c r="R134" s="27"/>
    </row>
    <row r="135" spans="1:18" ht="12.75">
      <c r="A135" s="33"/>
      <c r="B135" s="33"/>
      <c r="C135" s="53"/>
      <c r="D135" s="4"/>
      <c r="E135" s="4"/>
      <c r="F135" s="66"/>
      <c r="I135" s="27">
        <v>1</v>
      </c>
      <c r="J135" s="27"/>
      <c r="K135" s="3"/>
      <c r="L135" s="3"/>
      <c r="M135" s="3"/>
      <c r="N135" s="45"/>
      <c r="O135" s="45"/>
      <c r="P135" s="27"/>
      <c r="Q135" s="45"/>
      <c r="R135" s="27"/>
    </row>
    <row r="136" spans="1:18" ht="12.75">
      <c r="A136" s="54"/>
      <c r="B136" s="54"/>
      <c r="C136" s="51"/>
      <c r="D136" s="4"/>
      <c r="E136" s="4"/>
      <c r="F136" s="66"/>
      <c r="I136" s="27">
        <v>1</v>
      </c>
      <c r="J136" s="27"/>
      <c r="K136" s="3"/>
      <c r="L136" s="3"/>
      <c r="M136" s="3"/>
      <c r="N136" s="45"/>
      <c r="O136" s="45"/>
      <c r="P136" s="27"/>
      <c r="Q136" s="45"/>
      <c r="R136" s="27"/>
    </row>
    <row r="137" spans="1:18" ht="12.75">
      <c r="A137" s="33"/>
      <c r="B137" s="33"/>
      <c r="C137" s="51"/>
      <c r="D137" s="4"/>
      <c r="E137" s="4"/>
      <c r="F137" s="66"/>
      <c r="I137" s="27">
        <v>1</v>
      </c>
      <c r="J137" s="27"/>
      <c r="K137" s="3"/>
      <c r="L137" s="3"/>
      <c r="M137" s="3"/>
      <c r="N137" s="45"/>
      <c r="O137" s="45"/>
      <c r="P137" s="27"/>
      <c r="Q137" s="45"/>
      <c r="R137" s="27"/>
    </row>
    <row r="138" spans="1:18" ht="12.75">
      <c r="A138" s="33"/>
      <c r="B138" s="33"/>
      <c r="C138" s="51"/>
      <c r="D138" s="4"/>
      <c r="E138" s="4"/>
      <c r="F138" s="66"/>
      <c r="I138" s="27">
        <v>1</v>
      </c>
      <c r="J138" s="27"/>
      <c r="K138" s="3"/>
      <c r="L138" s="3"/>
      <c r="M138" s="3"/>
      <c r="N138" s="45"/>
      <c r="O138" s="45"/>
      <c r="P138" s="27"/>
      <c r="Q138" s="45"/>
      <c r="R138" s="27"/>
    </row>
    <row r="139" spans="1:18" ht="12.75">
      <c r="A139" s="33"/>
      <c r="B139" s="33"/>
      <c r="C139" s="51"/>
      <c r="D139" s="4"/>
      <c r="E139" s="4"/>
      <c r="F139" s="66"/>
      <c r="I139" s="27">
        <v>1</v>
      </c>
      <c r="J139" s="27"/>
      <c r="K139" s="3"/>
      <c r="L139" s="3"/>
      <c r="M139" s="3"/>
      <c r="N139" s="45"/>
      <c r="O139" s="45"/>
      <c r="P139" s="27"/>
      <c r="Q139" s="45"/>
      <c r="R139" s="27"/>
    </row>
    <row r="140" spans="1:18" ht="12.75">
      <c r="A140" s="33"/>
      <c r="B140" s="33"/>
      <c r="C140" s="53"/>
      <c r="D140" s="4"/>
      <c r="E140" s="4"/>
      <c r="F140" s="66"/>
      <c r="I140" s="27">
        <v>1</v>
      </c>
      <c r="J140" s="27"/>
      <c r="K140" s="3"/>
      <c r="L140" s="3"/>
      <c r="M140" s="3"/>
      <c r="N140" s="45"/>
      <c r="O140" s="45"/>
      <c r="P140" s="27"/>
      <c r="Q140" s="45"/>
      <c r="R140" s="27"/>
    </row>
    <row r="141" spans="1:18" ht="12.75">
      <c r="A141" s="33"/>
      <c r="B141" s="33"/>
      <c r="C141" s="53"/>
      <c r="D141" s="4"/>
      <c r="E141" s="4"/>
      <c r="F141" s="66"/>
      <c r="I141" s="27">
        <v>1</v>
      </c>
      <c r="J141" s="27"/>
      <c r="K141" s="3"/>
      <c r="L141" s="3"/>
      <c r="M141" s="3"/>
      <c r="N141" s="45"/>
      <c r="O141" s="45"/>
      <c r="P141" s="27"/>
      <c r="Q141" s="45"/>
      <c r="R141" s="27"/>
    </row>
    <row r="142" spans="1:18" ht="12.75">
      <c r="A142" s="33"/>
      <c r="B142" s="33"/>
      <c r="C142" s="51"/>
      <c r="D142" s="4"/>
      <c r="E142" s="4"/>
      <c r="F142" s="66"/>
      <c r="I142" s="27">
        <v>1</v>
      </c>
      <c r="J142" s="27"/>
      <c r="K142" s="3"/>
      <c r="L142" s="3"/>
      <c r="M142" s="3"/>
      <c r="N142" s="45"/>
      <c r="O142" s="45"/>
      <c r="P142" s="27"/>
      <c r="Q142" s="45"/>
      <c r="R142" s="27"/>
    </row>
    <row r="143" spans="1:18" ht="12.75">
      <c r="A143" s="33"/>
      <c r="B143" s="33"/>
      <c r="C143" s="51"/>
      <c r="D143" s="4"/>
      <c r="E143" s="4"/>
      <c r="F143" s="66"/>
      <c r="I143" s="27">
        <v>1</v>
      </c>
      <c r="J143" s="27"/>
      <c r="K143" s="3"/>
      <c r="L143" s="3"/>
      <c r="M143" s="3"/>
      <c r="N143" s="45"/>
      <c r="O143" s="45"/>
      <c r="P143" s="27"/>
      <c r="Q143" s="45"/>
      <c r="R143" s="27"/>
    </row>
    <row r="144" spans="1:18" ht="12.75">
      <c r="A144" s="54"/>
      <c r="B144" s="54"/>
      <c r="C144" s="51"/>
      <c r="D144" s="4"/>
      <c r="E144" s="4"/>
      <c r="F144" s="66"/>
      <c r="I144" s="27">
        <v>1</v>
      </c>
      <c r="J144" s="27"/>
      <c r="K144" s="3"/>
      <c r="L144" s="3"/>
      <c r="M144" s="3"/>
      <c r="N144" s="45"/>
      <c r="O144" s="45"/>
      <c r="P144" s="27"/>
      <c r="Q144" s="45"/>
      <c r="R144" s="27"/>
    </row>
    <row r="145" spans="1:18" ht="12.75">
      <c r="A145" s="33"/>
      <c r="B145" s="33"/>
      <c r="C145" s="51"/>
      <c r="D145" s="4"/>
      <c r="E145" s="4"/>
      <c r="F145" s="66"/>
      <c r="I145" s="27">
        <v>1</v>
      </c>
      <c r="J145" s="27"/>
      <c r="K145" s="3"/>
      <c r="L145" s="3"/>
      <c r="M145" s="3"/>
      <c r="N145" s="45"/>
      <c r="O145" s="45"/>
      <c r="P145" s="27"/>
      <c r="Q145" s="45"/>
      <c r="R145" s="27"/>
    </row>
    <row r="146" spans="1:18" s="5" customFormat="1" ht="12.75">
      <c r="A146" s="33"/>
      <c r="B146" s="33"/>
      <c r="C146" s="52"/>
      <c r="D146" s="4"/>
      <c r="E146" s="4"/>
      <c r="F146" s="66"/>
      <c r="G146" s="14"/>
      <c r="H146"/>
      <c r="I146" s="27">
        <v>1</v>
      </c>
      <c r="J146" s="27"/>
      <c r="K146" s="3"/>
      <c r="L146" s="3"/>
      <c r="M146" s="3"/>
      <c r="N146" s="45"/>
      <c r="O146" s="45"/>
      <c r="P146" s="27"/>
      <c r="Q146" s="45"/>
      <c r="R146" s="27"/>
    </row>
    <row r="147" spans="1:18" s="5" customFormat="1" ht="12.75">
      <c r="A147" s="33"/>
      <c r="B147" s="33"/>
      <c r="C147" s="52"/>
      <c r="D147" s="4"/>
      <c r="E147" s="4"/>
      <c r="F147" s="66"/>
      <c r="G147" s="14"/>
      <c r="H147"/>
      <c r="I147" s="27">
        <v>1</v>
      </c>
      <c r="J147" s="27"/>
      <c r="K147" s="3"/>
      <c r="L147" s="3"/>
      <c r="M147" s="3"/>
      <c r="N147" s="45"/>
      <c r="O147" s="45"/>
      <c r="P147" s="27"/>
      <c r="Q147" s="45"/>
      <c r="R147" s="27"/>
    </row>
    <row r="148" spans="1:18" s="5" customFormat="1" ht="12.75">
      <c r="A148" s="33"/>
      <c r="B148" s="33"/>
      <c r="C148" s="52"/>
      <c r="D148" s="4"/>
      <c r="E148" s="4"/>
      <c r="F148" s="66"/>
      <c r="G148" s="14"/>
      <c r="H148"/>
      <c r="I148" s="27">
        <v>1</v>
      </c>
      <c r="J148" s="27"/>
      <c r="K148" s="3"/>
      <c r="L148" s="3"/>
      <c r="M148" s="3"/>
      <c r="N148" s="45"/>
      <c r="O148" s="45"/>
      <c r="P148" s="27"/>
      <c r="Q148" s="45"/>
      <c r="R148" s="27"/>
    </row>
    <row r="149" spans="1:18" s="5" customFormat="1" ht="12.75">
      <c r="A149" s="33"/>
      <c r="B149" s="33"/>
      <c r="C149" s="52"/>
      <c r="D149" s="4"/>
      <c r="E149" s="4"/>
      <c r="F149" s="66"/>
      <c r="G149" s="14"/>
      <c r="H149"/>
      <c r="I149" s="27">
        <v>1</v>
      </c>
      <c r="J149" s="27"/>
      <c r="K149" s="3"/>
      <c r="L149" s="3"/>
      <c r="M149" s="3"/>
      <c r="N149" s="45"/>
      <c r="O149" s="45"/>
      <c r="P149" s="27"/>
      <c r="Q149" s="45"/>
      <c r="R149" s="27"/>
    </row>
    <row r="150" spans="1:18" s="5" customFormat="1" ht="12.75">
      <c r="A150" s="33"/>
      <c r="B150" s="33"/>
      <c r="C150" s="51"/>
      <c r="D150" s="4"/>
      <c r="E150" s="4"/>
      <c r="F150" s="66"/>
      <c r="G150" s="14"/>
      <c r="H150"/>
      <c r="I150" s="27">
        <v>1</v>
      </c>
      <c r="J150" s="27"/>
      <c r="K150" s="3"/>
      <c r="L150" s="3"/>
      <c r="M150" s="3"/>
      <c r="N150" s="45"/>
      <c r="O150" s="45"/>
      <c r="P150" s="27"/>
      <c r="Q150" s="45"/>
      <c r="R150" s="27"/>
    </row>
    <row r="151" spans="1:18" s="5" customFormat="1" ht="12.75">
      <c r="A151" s="33"/>
      <c r="B151" s="33"/>
      <c r="C151" s="51"/>
      <c r="D151" s="4"/>
      <c r="E151" s="4"/>
      <c r="F151" s="66"/>
      <c r="G151" s="14"/>
      <c r="H151"/>
      <c r="I151" s="27">
        <v>1</v>
      </c>
      <c r="J151" s="27"/>
      <c r="K151" s="3"/>
      <c r="L151" s="3"/>
      <c r="M151" s="3"/>
      <c r="N151" s="45"/>
      <c r="O151" s="45"/>
      <c r="P151" s="27"/>
      <c r="Q151" s="45"/>
      <c r="R151" s="27"/>
    </row>
    <row r="152" spans="1:18" s="5" customFormat="1" ht="12.75">
      <c r="A152" s="14"/>
      <c r="B152" s="14"/>
      <c r="C152" s="51"/>
      <c r="D152" s="4"/>
      <c r="E152" s="4"/>
      <c r="F152" s="66"/>
      <c r="G152" s="14"/>
      <c r="H152"/>
      <c r="I152" s="27">
        <v>1</v>
      </c>
      <c r="J152" s="27"/>
      <c r="K152" s="3"/>
      <c r="L152" s="3"/>
      <c r="M152" s="3"/>
      <c r="N152" s="45"/>
      <c r="O152" s="45"/>
      <c r="P152" s="27"/>
      <c r="Q152" s="45"/>
      <c r="R152" s="27"/>
    </row>
    <row r="153" spans="1:18" s="5" customFormat="1" ht="12.75">
      <c r="A153" s="14"/>
      <c r="B153" s="14"/>
      <c r="C153" s="51"/>
      <c r="D153" s="4"/>
      <c r="E153" s="4"/>
      <c r="F153" s="66"/>
      <c r="G153" s="14"/>
      <c r="H153"/>
      <c r="I153" s="27">
        <v>1</v>
      </c>
      <c r="J153" s="27"/>
      <c r="K153" s="3"/>
      <c r="L153" s="3"/>
      <c r="M153" s="3"/>
      <c r="N153" s="45"/>
      <c r="O153" s="45"/>
      <c r="P153" s="27"/>
      <c r="Q153" s="45"/>
      <c r="R153" s="27"/>
    </row>
    <row r="154" spans="1:18" s="5" customFormat="1" ht="12.75">
      <c r="A154" s="33"/>
      <c r="B154" s="33"/>
      <c r="C154" s="51"/>
      <c r="D154" s="4"/>
      <c r="E154" s="4"/>
      <c r="F154" s="66"/>
      <c r="G154" s="14"/>
      <c r="H154"/>
      <c r="I154" s="27">
        <v>1</v>
      </c>
      <c r="J154" s="27"/>
      <c r="K154" s="3"/>
      <c r="L154" s="3"/>
      <c r="M154" s="3"/>
      <c r="N154" s="45"/>
      <c r="O154" s="45"/>
      <c r="P154" s="27"/>
      <c r="Q154" s="45"/>
      <c r="R154" s="27"/>
    </row>
    <row r="155" spans="1:18" s="5" customFormat="1" ht="12.75">
      <c r="A155" s="14"/>
      <c r="B155" s="14"/>
      <c r="C155" s="51"/>
      <c r="D155" s="4"/>
      <c r="E155" s="4"/>
      <c r="F155" s="66"/>
      <c r="G155" s="14"/>
      <c r="H155"/>
      <c r="I155" s="27">
        <v>1</v>
      </c>
      <c r="J155" s="27"/>
      <c r="K155" s="3"/>
      <c r="L155" s="3"/>
      <c r="M155" s="3"/>
      <c r="N155" s="45"/>
      <c r="O155" s="45"/>
      <c r="P155" s="27"/>
      <c r="Q155" s="45"/>
      <c r="R155" s="27"/>
    </row>
    <row r="156" spans="1:18" s="5" customFormat="1" ht="12.75">
      <c r="A156" s="33"/>
      <c r="B156" s="33"/>
      <c r="C156" s="51"/>
      <c r="D156" s="4"/>
      <c r="E156" s="4"/>
      <c r="F156" s="66"/>
      <c r="G156" s="14"/>
      <c r="H156"/>
      <c r="I156" s="27">
        <v>1</v>
      </c>
      <c r="J156" s="27"/>
      <c r="K156" s="3"/>
      <c r="L156" s="3"/>
      <c r="M156" s="3"/>
      <c r="N156" s="45"/>
      <c r="O156" s="45"/>
      <c r="P156" s="27"/>
      <c r="Q156" s="45"/>
      <c r="R156" s="27"/>
    </row>
    <row r="157" spans="1:18" s="5" customFormat="1" ht="12.75">
      <c r="A157" s="33"/>
      <c r="B157" s="33"/>
      <c r="C157" s="51"/>
      <c r="D157" s="4"/>
      <c r="E157" s="4"/>
      <c r="F157" s="66"/>
      <c r="G157" s="14"/>
      <c r="H157"/>
      <c r="I157" s="27">
        <v>1</v>
      </c>
      <c r="J157" s="27"/>
      <c r="K157" s="3"/>
      <c r="L157" s="3"/>
      <c r="M157" s="3"/>
      <c r="N157" s="45"/>
      <c r="O157" s="45"/>
      <c r="P157" s="27"/>
      <c r="Q157" s="45"/>
      <c r="R157" s="27"/>
    </row>
    <row r="158" spans="1:18" ht="12.75">
      <c r="A158" s="33"/>
      <c r="B158" s="33"/>
      <c r="C158" s="53"/>
      <c r="D158" s="4"/>
      <c r="E158" s="4"/>
      <c r="F158" s="66"/>
      <c r="I158" s="27">
        <v>1</v>
      </c>
      <c r="J158" s="27"/>
      <c r="K158" s="3"/>
      <c r="L158" s="3"/>
      <c r="M158" s="3"/>
      <c r="N158" s="45"/>
      <c r="O158" s="45"/>
      <c r="P158" s="27"/>
      <c r="Q158" s="45"/>
      <c r="R158" s="27"/>
    </row>
    <row r="159" spans="1:18" ht="12.75">
      <c r="A159" s="33"/>
      <c r="B159" s="33"/>
      <c r="C159" s="53"/>
      <c r="D159" s="4"/>
      <c r="E159" s="4"/>
      <c r="F159" s="66"/>
      <c r="I159" s="27">
        <v>1</v>
      </c>
      <c r="J159" s="27"/>
      <c r="K159" s="3"/>
      <c r="L159" s="3"/>
      <c r="M159" s="3"/>
      <c r="N159" s="45"/>
      <c r="O159" s="45"/>
      <c r="P159" s="27"/>
      <c r="Q159" s="45"/>
      <c r="R159" s="27"/>
    </row>
    <row r="160" spans="1:18" ht="12.75">
      <c r="A160" s="33"/>
      <c r="B160" s="33"/>
      <c r="C160" s="51"/>
      <c r="D160" s="4"/>
      <c r="E160" s="4"/>
      <c r="F160" s="66"/>
      <c r="I160" s="27">
        <v>1</v>
      </c>
      <c r="J160" s="27"/>
      <c r="K160" s="3"/>
      <c r="L160" s="3"/>
      <c r="M160" s="3"/>
      <c r="N160" s="45"/>
      <c r="O160" s="45"/>
      <c r="P160" s="27"/>
      <c r="Q160" s="45"/>
      <c r="R160" s="27"/>
    </row>
    <row r="161" spans="1:18" ht="12.75">
      <c r="A161" s="33"/>
      <c r="B161" s="33"/>
      <c r="C161" s="51"/>
      <c r="D161" s="4"/>
      <c r="E161" s="4"/>
      <c r="F161" s="66"/>
      <c r="I161" s="27">
        <v>1</v>
      </c>
      <c r="J161" s="27"/>
      <c r="K161" s="44"/>
      <c r="L161" s="3"/>
      <c r="M161" s="3"/>
      <c r="N161" s="45"/>
      <c r="O161" s="45"/>
      <c r="P161" s="27"/>
      <c r="Q161" s="45"/>
      <c r="R161" s="27"/>
    </row>
    <row r="162" spans="1:18" ht="12.75">
      <c r="A162" s="33"/>
      <c r="B162" s="33"/>
      <c r="C162" s="52"/>
      <c r="D162" s="4"/>
      <c r="E162" s="4"/>
      <c r="F162" s="66"/>
      <c r="I162" s="27">
        <v>1</v>
      </c>
      <c r="J162" s="27"/>
      <c r="K162" s="3"/>
      <c r="L162" s="3"/>
      <c r="M162" s="3"/>
      <c r="N162" s="45"/>
      <c r="O162" s="45"/>
      <c r="P162" s="27"/>
      <c r="Q162" s="45"/>
      <c r="R162" s="27"/>
    </row>
    <row r="163" spans="1:18" ht="12.75">
      <c r="A163" s="33"/>
      <c r="B163" s="33"/>
      <c r="C163" s="51"/>
      <c r="D163" s="4"/>
      <c r="E163" s="4"/>
      <c r="F163" s="66"/>
      <c r="I163" s="27">
        <v>1</v>
      </c>
      <c r="J163" s="27"/>
      <c r="K163" s="3"/>
      <c r="L163" s="3"/>
      <c r="M163" s="3"/>
      <c r="N163" s="45"/>
      <c r="O163" s="45"/>
      <c r="P163" s="27"/>
      <c r="Q163" s="45"/>
      <c r="R163" s="27"/>
    </row>
    <row r="164" spans="1:18" ht="12.75">
      <c r="A164" s="33"/>
      <c r="B164" s="33"/>
      <c r="C164" s="51"/>
      <c r="D164" s="4"/>
      <c r="E164" s="4"/>
      <c r="F164" s="66"/>
      <c r="I164" s="27">
        <v>1</v>
      </c>
      <c r="J164" s="27"/>
      <c r="K164" s="3"/>
      <c r="L164" s="3"/>
      <c r="M164" s="3"/>
      <c r="N164" s="45"/>
      <c r="O164" s="45"/>
      <c r="P164" s="27"/>
      <c r="Q164" s="45"/>
      <c r="R164" s="27"/>
    </row>
    <row r="165" spans="1:18" ht="12.75">
      <c r="A165" s="14"/>
      <c r="B165" s="14"/>
      <c r="C165" s="51"/>
      <c r="D165" s="4"/>
      <c r="E165" s="4"/>
      <c r="F165" s="66"/>
      <c r="I165" s="27">
        <v>1</v>
      </c>
      <c r="J165" s="27"/>
      <c r="K165" s="3"/>
      <c r="L165" s="3"/>
      <c r="M165" s="3"/>
      <c r="N165" s="45"/>
      <c r="O165" s="45"/>
      <c r="P165" s="27"/>
      <c r="Q165" s="45"/>
      <c r="R165" s="27"/>
    </row>
    <row r="166" spans="1:18" ht="12.75">
      <c r="A166" s="33"/>
      <c r="B166" s="33"/>
      <c r="C166" s="51"/>
      <c r="D166" s="4"/>
      <c r="E166" s="4"/>
      <c r="F166" s="68"/>
      <c r="I166" s="27">
        <v>1</v>
      </c>
      <c r="J166" s="27"/>
      <c r="K166" s="3"/>
      <c r="L166" s="3"/>
      <c r="M166" s="3"/>
      <c r="N166" s="45"/>
      <c r="O166" s="45"/>
      <c r="P166" s="27"/>
      <c r="Q166" s="45"/>
      <c r="R166" s="27"/>
    </row>
    <row r="167" spans="1:18" ht="12.75">
      <c r="A167" s="33"/>
      <c r="B167" s="33"/>
      <c r="C167" s="51"/>
      <c r="D167" s="4"/>
      <c r="E167" s="4"/>
      <c r="F167" s="68"/>
      <c r="I167" s="27">
        <v>1</v>
      </c>
      <c r="J167" s="27"/>
      <c r="K167" s="3"/>
      <c r="L167" s="3"/>
      <c r="M167" s="3"/>
      <c r="N167" s="45"/>
      <c r="O167" s="45"/>
      <c r="P167" s="27"/>
      <c r="Q167" s="45"/>
      <c r="R167" s="27"/>
    </row>
    <row r="168" spans="1:18" ht="12.75">
      <c r="A168" s="33"/>
      <c r="B168" s="33"/>
      <c r="C168" s="52"/>
      <c r="D168" s="4"/>
      <c r="E168" s="4"/>
      <c r="F168" s="67"/>
      <c r="I168" s="27">
        <v>1</v>
      </c>
      <c r="J168" s="27"/>
      <c r="K168" s="3"/>
      <c r="L168" s="3"/>
      <c r="M168" s="3"/>
      <c r="N168" s="45"/>
      <c r="O168" s="45"/>
      <c r="P168" s="27"/>
      <c r="Q168" s="45"/>
      <c r="R168" s="27"/>
    </row>
    <row r="169" spans="1:18" ht="12.75">
      <c r="A169" s="33"/>
      <c r="B169" s="33"/>
      <c r="C169" s="52"/>
      <c r="D169" s="4"/>
      <c r="E169" s="4"/>
      <c r="F169" s="67"/>
      <c r="I169" s="27">
        <v>1</v>
      </c>
      <c r="J169" s="27"/>
      <c r="K169" s="3"/>
      <c r="L169" s="3"/>
      <c r="M169" s="3"/>
      <c r="N169" s="45"/>
      <c r="O169" s="45"/>
      <c r="P169" s="27"/>
      <c r="Q169" s="45"/>
      <c r="R169" s="27"/>
    </row>
    <row r="170" spans="1:18" ht="12.75">
      <c r="A170" s="54"/>
      <c r="B170" s="54"/>
      <c r="C170" s="51"/>
      <c r="D170" s="4"/>
      <c r="E170" s="4"/>
      <c r="F170" s="67"/>
      <c r="I170" s="27">
        <v>1</v>
      </c>
      <c r="J170" s="27"/>
      <c r="K170" s="3"/>
      <c r="L170" s="3"/>
      <c r="M170" s="42"/>
      <c r="N170" s="45"/>
      <c r="O170" s="45"/>
      <c r="P170" s="27"/>
      <c r="Q170" s="45"/>
      <c r="R170" s="27"/>
    </row>
    <row r="171" spans="1:18" ht="12.75">
      <c r="A171" s="33"/>
      <c r="B171" s="33"/>
      <c r="C171" s="52"/>
      <c r="D171" s="4"/>
      <c r="E171" s="4"/>
      <c r="F171" s="67"/>
      <c r="I171" s="27">
        <v>1</v>
      </c>
      <c r="J171" s="27"/>
      <c r="K171" s="3"/>
      <c r="L171" s="3"/>
      <c r="M171" s="3"/>
      <c r="N171" s="45"/>
      <c r="O171" s="45"/>
      <c r="P171" s="27"/>
      <c r="Q171" s="45"/>
      <c r="R171" s="27"/>
    </row>
    <row r="172" spans="1:18" ht="12.75">
      <c r="A172" s="33"/>
      <c r="B172" s="33"/>
      <c r="C172" s="51"/>
      <c r="D172" s="4"/>
      <c r="E172" s="4"/>
      <c r="F172" s="67"/>
      <c r="I172" s="27">
        <v>1</v>
      </c>
      <c r="J172" s="27"/>
      <c r="K172" s="3"/>
      <c r="L172" s="3"/>
      <c r="M172" s="3"/>
      <c r="N172" s="45"/>
      <c r="O172" s="45"/>
      <c r="P172" s="27"/>
      <c r="Q172" s="45"/>
      <c r="R172" s="27"/>
    </row>
    <row r="173" spans="1:18" ht="12.75">
      <c r="A173" s="33"/>
      <c r="B173" s="33"/>
      <c r="C173" s="51"/>
      <c r="D173" s="4"/>
      <c r="E173" s="4"/>
      <c r="F173" s="67"/>
      <c r="I173" s="27">
        <v>1</v>
      </c>
      <c r="J173" s="27"/>
      <c r="K173" s="3"/>
      <c r="L173" s="3"/>
      <c r="M173" s="3"/>
      <c r="N173" s="45"/>
      <c r="O173" s="45"/>
      <c r="P173" s="27"/>
      <c r="Q173" s="45"/>
      <c r="R173" s="27"/>
    </row>
    <row r="174" spans="1:18" ht="12.75">
      <c r="A174" s="33"/>
      <c r="B174" s="33"/>
      <c r="C174" s="51"/>
      <c r="D174" s="4"/>
      <c r="E174" s="4"/>
      <c r="F174" s="67"/>
      <c r="I174" s="27">
        <v>1</v>
      </c>
      <c r="J174" s="27"/>
      <c r="K174" s="3"/>
      <c r="L174" s="3"/>
      <c r="M174" s="3"/>
      <c r="N174" s="45"/>
      <c r="O174" s="45"/>
      <c r="P174" s="27"/>
      <c r="Q174" s="45"/>
      <c r="R174" s="27"/>
    </row>
    <row r="175" spans="1:18" ht="12.75">
      <c r="A175" s="33"/>
      <c r="B175" s="33"/>
      <c r="C175" s="51"/>
      <c r="D175" s="4"/>
      <c r="E175" s="4"/>
      <c r="F175" s="67"/>
      <c r="I175" s="27">
        <v>1</v>
      </c>
      <c r="J175" s="27"/>
      <c r="K175" s="3"/>
      <c r="L175" s="3"/>
      <c r="M175" s="3"/>
      <c r="N175" s="45"/>
      <c r="O175" s="45"/>
      <c r="P175" s="27"/>
      <c r="Q175" s="45"/>
      <c r="R175" s="27"/>
    </row>
    <row r="176" spans="1:18" ht="12.75">
      <c r="A176" s="33"/>
      <c r="B176" s="33"/>
      <c r="C176" s="52"/>
      <c r="D176" s="4"/>
      <c r="E176" s="4"/>
      <c r="F176" s="67"/>
      <c r="G176" s="19"/>
      <c r="I176" s="27">
        <v>1</v>
      </c>
      <c r="J176" s="27"/>
      <c r="K176" s="3"/>
      <c r="L176" s="3"/>
      <c r="M176" s="3"/>
      <c r="N176" s="45"/>
      <c r="O176" s="45"/>
      <c r="P176" s="27"/>
      <c r="Q176" s="45"/>
      <c r="R176" s="27"/>
    </row>
    <row r="177" spans="1:18" ht="12.75">
      <c r="A177" s="33"/>
      <c r="B177" s="33"/>
      <c r="C177" s="52"/>
      <c r="D177" s="4"/>
      <c r="E177" s="4"/>
      <c r="F177" s="67"/>
      <c r="I177" s="27">
        <v>1</v>
      </c>
      <c r="J177" s="27"/>
      <c r="K177" s="3"/>
      <c r="L177" s="3"/>
      <c r="M177" s="3"/>
      <c r="N177" s="45"/>
      <c r="O177" s="45"/>
      <c r="P177" s="27"/>
      <c r="Q177" s="45"/>
      <c r="R177" s="27"/>
    </row>
    <row r="178" spans="1:18" ht="12.75">
      <c r="A178" s="33"/>
      <c r="B178" s="33"/>
      <c r="C178" s="51"/>
      <c r="D178" s="4"/>
      <c r="E178" s="4"/>
      <c r="F178" s="67"/>
      <c r="I178" s="27">
        <v>1</v>
      </c>
      <c r="J178" s="27"/>
      <c r="K178" s="3"/>
      <c r="L178" s="3"/>
      <c r="M178" s="3"/>
      <c r="N178" s="45"/>
      <c r="O178" s="45"/>
      <c r="P178" s="27"/>
      <c r="Q178" s="45"/>
      <c r="R178" s="27"/>
    </row>
    <row r="179" spans="1:18" ht="12.75">
      <c r="A179" s="33"/>
      <c r="B179" s="33"/>
      <c r="C179" s="51"/>
      <c r="D179" s="4"/>
      <c r="E179" s="4"/>
      <c r="F179" s="67"/>
      <c r="I179" s="27">
        <v>1</v>
      </c>
      <c r="J179" s="27"/>
      <c r="K179" s="3"/>
      <c r="L179" s="3"/>
      <c r="M179" s="3"/>
      <c r="N179" s="45"/>
      <c r="O179" s="45"/>
      <c r="P179" s="27"/>
      <c r="Q179" s="45"/>
      <c r="R179" s="27"/>
    </row>
    <row r="180" spans="1:18" ht="12.75">
      <c r="A180" s="33"/>
      <c r="B180" s="33"/>
      <c r="C180" s="51"/>
      <c r="D180" s="4"/>
      <c r="E180" s="4"/>
      <c r="F180" s="67"/>
      <c r="I180" s="27">
        <v>1</v>
      </c>
      <c r="J180" s="27"/>
      <c r="K180" s="3"/>
      <c r="L180" s="3"/>
      <c r="M180" s="3"/>
      <c r="N180" s="45"/>
      <c r="O180" s="45"/>
      <c r="P180" s="27"/>
      <c r="Q180" s="45"/>
      <c r="R180" s="27"/>
    </row>
    <row r="181" spans="1:18" ht="12.75">
      <c r="A181" s="33"/>
      <c r="B181" s="33"/>
      <c r="C181" s="51"/>
      <c r="D181" s="4"/>
      <c r="E181" s="4"/>
      <c r="F181" s="67"/>
      <c r="G181" s="19"/>
      <c r="I181" s="27">
        <v>1</v>
      </c>
      <c r="J181" s="27"/>
      <c r="K181" s="3"/>
      <c r="L181" s="3"/>
      <c r="M181" s="3"/>
      <c r="N181" s="45"/>
      <c r="O181" s="45"/>
      <c r="P181" s="27"/>
      <c r="Q181" s="45"/>
      <c r="R181" s="27"/>
    </row>
    <row r="182" spans="1:18" ht="12.75" customHeight="1">
      <c r="A182" s="33"/>
      <c r="B182" s="33"/>
      <c r="C182" s="51"/>
      <c r="D182" s="4"/>
      <c r="E182" s="4"/>
      <c r="F182" s="67"/>
      <c r="G182" s="19"/>
      <c r="I182" s="27">
        <v>1</v>
      </c>
      <c r="J182" s="27"/>
      <c r="K182" s="17"/>
      <c r="L182" s="3"/>
      <c r="M182" s="3"/>
      <c r="N182" s="45"/>
      <c r="O182" s="45"/>
      <c r="P182" s="27"/>
      <c r="Q182" s="45"/>
      <c r="R182" s="27"/>
    </row>
    <row r="183" spans="1:18" ht="12.75" customHeight="1">
      <c r="A183" s="33"/>
      <c r="B183" s="33"/>
      <c r="C183" s="53"/>
      <c r="D183" s="4"/>
      <c r="E183" s="4"/>
      <c r="F183" s="67"/>
      <c r="G183" s="19"/>
      <c r="I183" s="27">
        <v>1</v>
      </c>
      <c r="J183" s="27"/>
      <c r="K183" s="17"/>
      <c r="L183" s="3"/>
      <c r="M183" s="3"/>
      <c r="N183" s="45"/>
      <c r="O183" s="45"/>
      <c r="P183" s="27"/>
      <c r="Q183" s="45"/>
      <c r="R183" s="27"/>
    </row>
    <row r="184" spans="1:18" ht="12.75" customHeight="1">
      <c r="A184" s="33"/>
      <c r="B184" s="33"/>
      <c r="C184" s="53"/>
      <c r="D184" s="4"/>
      <c r="E184" s="4"/>
      <c r="F184" s="67"/>
      <c r="G184" s="19"/>
      <c r="I184" s="27">
        <v>1</v>
      </c>
      <c r="J184" s="27"/>
      <c r="K184" s="17"/>
      <c r="L184" s="3"/>
      <c r="M184" s="3"/>
      <c r="N184" s="45"/>
      <c r="O184" s="45"/>
      <c r="P184" s="27"/>
      <c r="Q184" s="45"/>
      <c r="R184" s="27"/>
    </row>
    <row r="185" spans="1:18" ht="12.75" customHeight="1">
      <c r="A185" s="33"/>
      <c r="B185" s="33"/>
      <c r="C185" s="53"/>
      <c r="D185" s="4"/>
      <c r="E185" s="4"/>
      <c r="F185" s="67"/>
      <c r="G185" s="19"/>
      <c r="I185" s="27">
        <v>1</v>
      </c>
      <c r="J185" s="27"/>
      <c r="K185" s="17"/>
      <c r="L185" s="3"/>
      <c r="M185" s="3"/>
      <c r="N185" s="45"/>
      <c r="O185" s="45"/>
      <c r="P185" s="27"/>
      <c r="Q185" s="45"/>
      <c r="R185" s="27"/>
    </row>
    <row r="186" spans="1:18" ht="12.75" customHeight="1">
      <c r="A186" s="33"/>
      <c r="B186" s="33"/>
      <c r="C186" s="53"/>
      <c r="D186" s="4"/>
      <c r="E186" s="4"/>
      <c r="F186" s="67"/>
      <c r="G186" s="19"/>
      <c r="I186" s="27">
        <v>1</v>
      </c>
      <c r="J186" s="27"/>
      <c r="K186" s="17"/>
      <c r="L186" s="3"/>
      <c r="M186" s="44"/>
      <c r="N186" s="45"/>
      <c r="O186" s="45"/>
      <c r="P186" s="27"/>
      <c r="Q186" s="45"/>
      <c r="R186" s="27"/>
    </row>
    <row r="187" spans="1:18" ht="12.75" customHeight="1">
      <c r="A187" s="33"/>
      <c r="B187" s="33"/>
      <c r="C187" s="52"/>
      <c r="D187" s="4"/>
      <c r="E187" s="4"/>
      <c r="F187" s="66"/>
      <c r="G187" s="19"/>
      <c r="I187" s="27">
        <v>1</v>
      </c>
      <c r="J187" s="27"/>
      <c r="K187" s="17"/>
      <c r="L187" s="3"/>
      <c r="M187" s="44"/>
      <c r="N187" s="45"/>
      <c r="O187" s="45"/>
      <c r="P187" s="27"/>
      <c r="Q187" s="45"/>
      <c r="R187" s="27"/>
    </row>
    <row r="188" spans="1:18" ht="12.75" customHeight="1">
      <c r="A188" s="33"/>
      <c r="B188" s="33"/>
      <c r="C188" s="51"/>
      <c r="D188" s="4"/>
      <c r="E188" s="4"/>
      <c r="F188" s="66"/>
      <c r="I188" s="27">
        <v>1</v>
      </c>
      <c r="J188" s="27"/>
      <c r="K188" s="17"/>
      <c r="L188" s="3"/>
      <c r="M188" s="3"/>
      <c r="N188" s="45"/>
      <c r="O188" s="45"/>
      <c r="P188" s="27"/>
      <c r="Q188" s="45"/>
      <c r="R188" s="27"/>
    </row>
    <row r="189" spans="1:18" ht="12.75" customHeight="1">
      <c r="A189" s="33"/>
      <c r="B189" s="33"/>
      <c r="C189" s="52"/>
      <c r="D189" s="4"/>
      <c r="E189" s="4"/>
      <c r="F189" s="66"/>
      <c r="I189" s="27">
        <v>1</v>
      </c>
      <c r="J189" s="27"/>
      <c r="K189" s="17"/>
      <c r="L189" s="3"/>
      <c r="M189" s="3"/>
      <c r="N189" s="45"/>
      <c r="O189" s="45"/>
      <c r="P189" s="27"/>
      <c r="Q189" s="45"/>
      <c r="R189" s="27"/>
    </row>
    <row r="190" spans="1:18" ht="12.75" customHeight="1">
      <c r="A190" s="33"/>
      <c r="B190" s="33"/>
      <c r="C190" s="52"/>
      <c r="D190" s="29"/>
      <c r="E190" s="4"/>
      <c r="F190" s="66"/>
      <c r="I190" s="27">
        <v>1</v>
      </c>
      <c r="J190" s="27"/>
      <c r="K190" s="17"/>
      <c r="L190" s="3"/>
      <c r="M190" s="3"/>
      <c r="N190" s="45"/>
      <c r="O190" s="45"/>
      <c r="P190" s="27"/>
      <c r="Q190" s="45"/>
      <c r="R190" s="27"/>
    </row>
    <row r="191" spans="1:18" ht="12.75" customHeight="1">
      <c r="A191" s="33"/>
      <c r="B191" s="33"/>
      <c r="C191" s="53"/>
      <c r="D191" s="29"/>
      <c r="E191" s="4"/>
      <c r="F191" s="66"/>
      <c r="I191" s="27">
        <v>1</v>
      </c>
      <c r="J191" s="27"/>
      <c r="K191" s="17"/>
      <c r="L191" s="3"/>
      <c r="M191" s="3"/>
      <c r="N191" s="45"/>
      <c r="O191" s="45"/>
      <c r="P191" s="27"/>
      <c r="Q191" s="45"/>
      <c r="R191" s="27"/>
    </row>
    <row r="192" spans="1:18" ht="12.75" customHeight="1">
      <c r="A192" s="33"/>
      <c r="B192" s="33"/>
      <c r="C192" s="52"/>
      <c r="D192" s="29"/>
      <c r="E192" s="4"/>
      <c r="F192" s="66"/>
      <c r="I192" s="27">
        <v>1</v>
      </c>
      <c r="J192" s="27"/>
      <c r="K192" s="17"/>
      <c r="L192" s="3"/>
      <c r="M192" s="3"/>
      <c r="N192" s="45"/>
      <c r="O192" s="45"/>
      <c r="P192" s="27"/>
      <c r="Q192" s="45"/>
      <c r="R192" s="27"/>
    </row>
    <row r="193" spans="1:18" ht="12.75" customHeight="1">
      <c r="A193" s="33"/>
      <c r="B193" s="33"/>
      <c r="C193" s="52"/>
      <c r="D193" s="29"/>
      <c r="E193" s="4"/>
      <c r="F193" s="66"/>
      <c r="I193" s="27">
        <v>1</v>
      </c>
      <c r="J193" s="27"/>
      <c r="K193" s="17"/>
      <c r="L193" s="3"/>
      <c r="M193" s="3"/>
      <c r="N193" s="45"/>
      <c r="O193" s="45"/>
      <c r="P193" s="27"/>
      <c r="Q193" s="45"/>
      <c r="R193" s="27"/>
    </row>
    <row r="194" spans="1:18" ht="12.75" customHeight="1">
      <c r="A194" s="33"/>
      <c r="B194" s="33"/>
      <c r="C194" s="51"/>
      <c r="D194" s="29"/>
      <c r="E194" s="4"/>
      <c r="F194" s="66"/>
      <c r="I194" s="27">
        <v>1</v>
      </c>
      <c r="J194" s="27"/>
      <c r="K194" s="27"/>
      <c r="L194" s="15"/>
      <c r="M194" s="3"/>
      <c r="N194" s="45"/>
      <c r="O194" s="45"/>
      <c r="P194" s="48"/>
      <c r="Q194" s="45"/>
      <c r="R194" s="27"/>
    </row>
    <row r="195" spans="1:18" ht="12.75" customHeight="1">
      <c r="A195" s="33"/>
      <c r="B195" s="33"/>
      <c r="C195" s="52"/>
      <c r="D195" s="29"/>
      <c r="E195" s="4"/>
      <c r="F195" s="66"/>
      <c r="I195" s="27">
        <v>1</v>
      </c>
      <c r="J195" s="27"/>
      <c r="K195" s="3"/>
      <c r="L195" s="3"/>
      <c r="M195" s="3"/>
      <c r="N195" s="45"/>
      <c r="O195" s="45"/>
      <c r="P195" s="27"/>
      <c r="Q195" s="45"/>
      <c r="R195" s="27"/>
    </row>
    <row r="196" spans="1:18" ht="12.75" customHeight="1">
      <c r="A196" s="33"/>
      <c r="B196" s="33"/>
      <c r="C196" s="53"/>
      <c r="D196" s="252"/>
      <c r="E196" s="4"/>
      <c r="F196" s="67"/>
      <c r="I196" s="27">
        <v>1</v>
      </c>
      <c r="J196" s="27"/>
      <c r="K196" s="44"/>
      <c r="L196" s="7"/>
      <c r="M196" s="3"/>
      <c r="N196" s="45"/>
      <c r="O196" s="45"/>
      <c r="P196" s="27"/>
      <c r="Q196" s="45"/>
      <c r="R196" s="27"/>
    </row>
    <row r="197" spans="1:18" ht="12.75" customHeight="1">
      <c r="A197" s="33"/>
      <c r="B197" s="33"/>
      <c r="C197" s="53"/>
      <c r="D197" s="252"/>
      <c r="E197" s="4"/>
      <c r="F197" s="67"/>
      <c r="I197" s="27">
        <v>1</v>
      </c>
      <c r="J197" s="27"/>
      <c r="K197" s="3"/>
      <c r="L197" s="3"/>
      <c r="M197" s="42"/>
      <c r="N197" s="45"/>
      <c r="O197" s="45"/>
      <c r="P197" s="27"/>
      <c r="Q197" s="45"/>
      <c r="R197" s="27"/>
    </row>
    <row r="198" spans="1:18" s="11" customFormat="1" ht="12.75" customHeight="1">
      <c r="A198" s="33"/>
      <c r="B198" s="33"/>
      <c r="C198" s="53"/>
      <c r="D198" s="252"/>
      <c r="E198" s="4"/>
      <c r="F198" s="67"/>
      <c r="G198" s="14"/>
      <c r="H198"/>
      <c r="I198" s="27">
        <v>1</v>
      </c>
      <c r="J198" s="46"/>
      <c r="K198" s="17"/>
      <c r="L198" s="48"/>
      <c r="M198" s="47"/>
      <c r="N198" s="49"/>
      <c r="O198" s="49"/>
      <c r="P198" s="46"/>
      <c r="Q198" s="49"/>
      <c r="R198" s="46"/>
    </row>
    <row r="199" spans="1:18" ht="12.75" customHeight="1">
      <c r="A199" s="33"/>
      <c r="B199" s="33"/>
      <c r="C199" s="53"/>
      <c r="D199" s="252"/>
      <c r="E199" s="4"/>
      <c r="F199" s="67"/>
      <c r="I199" s="27">
        <v>1</v>
      </c>
      <c r="J199" s="27"/>
      <c r="K199" s="17"/>
      <c r="L199" s="48"/>
      <c r="M199" s="3"/>
      <c r="N199" s="45"/>
      <c r="O199" s="45"/>
      <c r="P199" s="27"/>
      <c r="Q199" s="45"/>
      <c r="R199" s="27"/>
    </row>
    <row r="200" spans="1:18" ht="12.75" customHeight="1">
      <c r="A200" s="33"/>
      <c r="B200" s="33"/>
      <c r="C200" s="51"/>
      <c r="D200" s="30"/>
      <c r="E200" s="41"/>
      <c r="F200" s="67"/>
      <c r="I200" s="27">
        <f>SUM(I5:I199)</f>
        <v>194</v>
      </c>
      <c r="J200" s="27"/>
      <c r="K200" s="17"/>
      <c r="L200" s="48"/>
      <c r="M200" s="3"/>
      <c r="N200" s="45"/>
      <c r="O200" s="45"/>
      <c r="P200" s="27"/>
      <c r="Q200" s="45"/>
      <c r="R200" s="27"/>
    </row>
    <row r="201" spans="1:7" ht="12.75">
      <c r="A201" s="14"/>
      <c r="B201" s="14"/>
      <c r="C201" s="60"/>
      <c r="D201" s="6"/>
      <c r="E201" s="3"/>
      <c r="F201" s="69"/>
      <c r="G201" s="19"/>
    </row>
    <row r="202" spans="1:7" ht="12.75">
      <c r="A202" s="14"/>
      <c r="B202" s="14"/>
      <c r="C202" s="60"/>
      <c r="D202" s="6"/>
      <c r="E202" s="18"/>
      <c r="F202" s="69"/>
      <c r="G202" s="19"/>
    </row>
    <row r="203" spans="1:7" ht="12.75">
      <c r="A203" s="14"/>
      <c r="B203" s="14"/>
      <c r="C203" s="60"/>
      <c r="D203" s="6"/>
      <c r="E203" s="18"/>
      <c r="F203" s="69"/>
      <c r="G203" s="19"/>
    </row>
    <row r="204" spans="1:7" ht="12.75">
      <c r="A204" s="14"/>
      <c r="B204" s="14"/>
      <c r="C204" s="60"/>
      <c r="D204" s="6"/>
      <c r="E204" s="18"/>
      <c r="F204" s="69"/>
      <c r="G204" s="19"/>
    </row>
    <row r="205" spans="1:7" ht="12.75">
      <c r="A205" s="14"/>
      <c r="B205" s="14"/>
      <c r="C205" s="60"/>
      <c r="D205" s="6"/>
      <c r="E205" s="18"/>
      <c r="F205" s="69"/>
      <c r="G205" s="19"/>
    </row>
    <row r="206" spans="1:7" ht="12.75">
      <c r="A206" s="14"/>
      <c r="B206" s="14"/>
      <c r="C206" s="60"/>
      <c r="D206" s="6"/>
      <c r="E206" s="18"/>
      <c r="F206" s="69"/>
      <c r="G206" s="19"/>
    </row>
    <row r="207" spans="1:7" ht="12.75">
      <c r="A207" s="14"/>
      <c r="B207" s="14"/>
      <c r="C207" s="60"/>
      <c r="D207" s="6"/>
      <c r="E207" s="18"/>
      <c r="F207" s="69"/>
      <c r="G207" s="19"/>
    </row>
    <row r="208" spans="1:7" ht="12.75">
      <c r="A208" s="14"/>
      <c r="B208" s="14"/>
      <c r="C208" s="60"/>
      <c r="D208" s="6"/>
      <c r="E208" s="18"/>
      <c r="F208" s="69"/>
      <c r="G208" s="19"/>
    </row>
    <row r="209" spans="1:7" ht="12.75">
      <c r="A209" s="14"/>
      <c r="B209" s="14"/>
      <c r="C209" s="60"/>
      <c r="D209" s="6"/>
      <c r="E209" s="18"/>
      <c r="F209" s="69"/>
      <c r="G209" s="19"/>
    </row>
    <row r="210" spans="1:7" ht="12.75">
      <c r="A210" s="14"/>
      <c r="B210" s="14"/>
      <c r="C210" s="60"/>
      <c r="D210" s="6"/>
      <c r="E210" s="18"/>
      <c r="F210" s="69"/>
      <c r="G210" s="19"/>
    </row>
    <row r="211" spans="1:7" ht="12.75">
      <c r="A211" s="14"/>
      <c r="B211" s="14"/>
      <c r="C211" s="60"/>
      <c r="D211" s="6"/>
      <c r="E211" s="18"/>
      <c r="F211" s="69"/>
      <c r="G211" s="19"/>
    </row>
    <row r="212" spans="1:7" ht="12.75">
      <c r="A212" s="14"/>
      <c r="B212" s="14"/>
      <c r="C212" s="60"/>
      <c r="D212" s="6"/>
      <c r="E212" s="18"/>
      <c r="F212" s="69"/>
      <c r="G212" s="19"/>
    </row>
    <row r="213" spans="1:7" ht="12.75">
      <c r="A213" s="14"/>
      <c r="B213" s="14"/>
      <c r="C213" s="60"/>
      <c r="D213" s="6"/>
      <c r="E213" s="18"/>
      <c r="F213" s="69"/>
      <c r="G213" s="19"/>
    </row>
    <row r="214" spans="1:7" ht="12.75">
      <c r="A214" s="14"/>
      <c r="B214" s="14"/>
      <c r="C214" s="60"/>
      <c r="D214" s="6"/>
      <c r="E214" s="18"/>
      <c r="F214" s="69"/>
      <c r="G214" s="19"/>
    </row>
    <row r="215" spans="1:7" ht="12.75">
      <c r="A215" s="14"/>
      <c r="B215" s="14"/>
      <c r="C215" s="60"/>
      <c r="D215" s="6"/>
      <c r="E215" s="18"/>
      <c r="F215" s="69"/>
      <c r="G215" s="19"/>
    </row>
    <row r="216" spans="1:7" ht="12.75">
      <c r="A216" s="14"/>
      <c r="B216" s="14"/>
      <c r="C216" s="60"/>
      <c r="D216" s="6"/>
      <c r="E216" s="18"/>
      <c r="F216" s="69"/>
      <c r="G216" s="19"/>
    </row>
    <row r="217" spans="1:7" ht="12.75">
      <c r="A217" s="14"/>
      <c r="B217" s="14"/>
      <c r="C217" s="60"/>
      <c r="D217" s="6"/>
      <c r="E217" s="18"/>
      <c r="F217" s="69"/>
      <c r="G217" s="19"/>
    </row>
    <row r="218" spans="1:7" ht="12.75">
      <c r="A218" s="14"/>
      <c r="B218" s="14"/>
      <c r="C218" s="60"/>
      <c r="D218" s="6"/>
      <c r="E218" s="3"/>
      <c r="F218" s="69"/>
      <c r="G218" s="19"/>
    </row>
    <row r="219" spans="1:7" ht="12.75">
      <c r="A219" s="14"/>
      <c r="B219" s="14"/>
      <c r="C219" s="60"/>
      <c r="D219" s="16"/>
      <c r="E219" s="3"/>
      <c r="F219" s="69"/>
      <c r="G219" s="19"/>
    </row>
    <row r="220" spans="1:7" ht="12.75">
      <c r="A220" s="14"/>
      <c r="B220" s="14"/>
      <c r="C220" s="60"/>
      <c r="D220" s="16"/>
      <c r="E220" s="3"/>
      <c r="F220" s="69"/>
      <c r="G220" s="19"/>
    </row>
    <row r="221" spans="1:7" ht="12.75">
      <c r="A221" s="14"/>
      <c r="B221" s="14"/>
      <c r="C221" s="60"/>
      <c r="D221" s="16"/>
      <c r="E221" s="3"/>
      <c r="F221" s="69"/>
      <c r="G221" s="19"/>
    </row>
    <row r="222" spans="1:7" ht="12.75">
      <c r="A222" s="19"/>
      <c r="B222" s="19"/>
      <c r="C222" s="61"/>
      <c r="D222" s="16"/>
      <c r="E222" s="3"/>
      <c r="F222" s="69"/>
      <c r="G222" s="19"/>
    </row>
    <row r="223" spans="1:7" ht="12.75">
      <c r="A223" s="19"/>
      <c r="B223" s="19"/>
      <c r="C223" s="61"/>
      <c r="D223" s="16"/>
      <c r="E223" s="3"/>
      <c r="F223" s="69"/>
      <c r="G223" s="19"/>
    </row>
    <row r="224" spans="1:7" ht="12.75">
      <c r="A224" s="19"/>
      <c r="B224" s="19"/>
      <c r="C224" s="61"/>
      <c r="D224" s="16"/>
      <c r="E224" s="3"/>
      <c r="F224" s="69"/>
      <c r="G224" s="19"/>
    </row>
    <row r="225" spans="1:7" ht="12.75">
      <c r="A225" s="19"/>
      <c r="B225" s="19"/>
      <c r="C225" s="61"/>
      <c r="D225" s="16"/>
      <c r="E225" s="3"/>
      <c r="F225" s="69"/>
      <c r="G225" s="19"/>
    </row>
    <row r="226" spans="1:7" ht="12.75">
      <c r="A226" s="19"/>
      <c r="B226" s="19"/>
      <c r="C226" s="61"/>
      <c r="D226" s="16"/>
      <c r="E226" s="3"/>
      <c r="F226" s="69"/>
      <c r="G226" s="19"/>
    </row>
    <row r="227" spans="1:7" ht="12.75">
      <c r="A227" s="19"/>
      <c r="B227" s="19"/>
      <c r="C227" s="61"/>
      <c r="D227" s="16"/>
      <c r="E227" s="3"/>
      <c r="F227" s="69"/>
      <c r="G227" s="19"/>
    </row>
    <row r="228" spans="1:7" ht="12.75">
      <c r="A228" s="19"/>
      <c r="B228" s="19"/>
      <c r="C228" s="61"/>
      <c r="D228" s="16"/>
      <c r="E228" s="3"/>
      <c r="F228" s="69"/>
      <c r="G228" s="19"/>
    </row>
    <row r="229" spans="1:7" ht="12.75">
      <c r="A229" s="19"/>
      <c r="B229" s="19"/>
      <c r="C229" s="61"/>
      <c r="D229" s="16"/>
      <c r="E229" s="3"/>
      <c r="F229" s="69"/>
      <c r="G229" s="19"/>
    </row>
    <row r="230" spans="1:7" ht="15">
      <c r="A230" s="14"/>
      <c r="B230" s="14"/>
      <c r="C230" s="60"/>
      <c r="D230" s="20"/>
      <c r="E230" s="21"/>
      <c r="F230" s="69"/>
      <c r="G230" s="19"/>
    </row>
    <row r="231" spans="1:7" ht="15">
      <c r="A231" s="14"/>
      <c r="B231" s="14"/>
      <c r="C231" s="60"/>
      <c r="D231" s="20"/>
      <c r="E231" s="21"/>
      <c r="F231" s="69"/>
      <c r="G231" s="19"/>
    </row>
    <row r="232" spans="1:7" ht="15">
      <c r="A232" s="14"/>
      <c r="B232" s="14"/>
      <c r="C232" s="60"/>
      <c r="D232" s="20"/>
      <c r="E232" s="21"/>
      <c r="F232" s="69"/>
      <c r="G232" s="19"/>
    </row>
    <row r="233" spans="1:7" ht="15">
      <c r="A233" s="14"/>
      <c r="B233" s="14"/>
      <c r="C233" s="60"/>
      <c r="D233" s="20"/>
      <c r="E233" s="22"/>
      <c r="F233" s="69"/>
      <c r="G233" s="19"/>
    </row>
    <row r="234" spans="1:7" ht="15">
      <c r="A234" s="14"/>
      <c r="B234" s="14"/>
      <c r="C234" s="60"/>
      <c r="D234" s="23"/>
      <c r="E234" s="22"/>
      <c r="F234" s="69"/>
      <c r="G234" s="19"/>
    </row>
    <row r="235" spans="1:7" ht="15">
      <c r="A235" s="56"/>
      <c r="B235" s="14"/>
      <c r="C235" s="60"/>
      <c r="D235" s="23"/>
      <c r="E235" s="22"/>
      <c r="F235" s="69"/>
      <c r="G235" s="19"/>
    </row>
    <row r="236" spans="1:7" ht="15">
      <c r="A236" s="14"/>
      <c r="B236" s="14"/>
      <c r="C236" s="60"/>
      <c r="D236" s="24"/>
      <c r="E236" s="23"/>
      <c r="F236" s="69"/>
      <c r="G236" s="19"/>
    </row>
    <row r="237" spans="1:7" ht="15">
      <c r="A237" s="14"/>
      <c r="B237" s="14"/>
      <c r="C237" s="60"/>
      <c r="D237" s="23"/>
      <c r="E237" s="22"/>
      <c r="F237" s="69"/>
      <c r="G237" s="19"/>
    </row>
    <row r="238" spans="1:7" ht="15">
      <c r="A238" s="14"/>
      <c r="B238" s="14"/>
      <c r="C238" s="60"/>
      <c r="D238" s="23"/>
      <c r="E238" s="22"/>
      <c r="F238" s="69"/>
      <c r="G238" s="19"/>
    </row>
    <row r="239" spans="1:7" ht="15">
      <c r="A239" s="14"/>
      <c r="B239" s="14"/>
      <c r="C239" s="60"/>
      <c r="D239" s="23"/>
      <c r="E239" s="22"/>
      <c r="F239" s="69"/>
      <c r="G239" s="19"/>
    </row>
    <row r="240" spans="1:7" ht="15">
      <c r="A240" s="14"/>
      <c r="B240" s="14"/>
      <c r="C240" s="60"/>
      <c r="D240" s="23"/>
      <c r="E240" s="22"/>
      <c r="F240" s="69"/>
      <c r="G240" s="19"/>
    </row>
    <row r="241" spans="1:7" ht="15">
      <c r="A241" s="14"/>
      <c r="B241" s="14"/>
      <c r="C241" s="60"/>
      <c r="D241" s="23"/>
      <c r="E241" s="22"/>
      <c r="F241" s="69"/>
      <c r="G241" s="19"/>
    </row>
    <row r="242" spans="1:7" ht="15">
      <c r="A242" s="14"/>
      <c r="B242" s="14"/>
      <c r="C242" s="60"/>
      <c r="D242" s="23"/>
      <c r="E242" s="22"/>
      <c r="F242" s="69"/>
      <c r="G242" s="19"/>
    </row>
    <row r="243" spans="1:7" ht="15">
      <c r="A243" s="14"/>
      <c r="B243" s="14"/>
      <c r="C243" s="60"/>
      <c r="D243" s="23"/>
      <c r="E243" s="22"/>
      <c r="F243" s="69"/>
      <c r="G243" s="19"/>
    </row>
    <row r="244" spans="1:7" ht="15">
      <c r="A244" s="14"/>
      <c r="B244" s="14"/>
      <c r="C244" s="60"/>
      <c r="D244" s="23"/>
      <c r="E244" s="22"/>
      <c r="F244" s="69"/>
      <c r="G244" s="19"/>
    </row>
    <row r="245" spans="1:7" ht="15">
      <c r="A245" s="14"/>
      <c r="B245" s="14"/>
      <c r="C245" s="60"/>
      <c r="D245" s="23"/>
      <c r="E245" s="22"/>
      <c r="F245" s="69"/>
      <c r="G245" s="19"/>
    </row>
    <row r="246" spans="1:7" ht="15">
      <c r="A246" s="14"/>
      <c r="B246" s="14"/>
      <c r="C246" s="60"/>
      <c r="D246" s="23"/>
      <c r="E246" s="22"/>
      <c r="F246" s="69"/>
      <c r="G246" s="19"/>
    </row>
    <row r="247" spans="1:7" ht="15">
      <c r="A247" s="14"/>
      <c r="B247" s="14"/>
      <c r="C247" s="60"/>
      <c r="D247" s="23"/>
      <c r="E247" s="22"/>
      <c r="F247" s="69"/>
      <c r="G247" s="19"/>
    </row>
    <row r="248" spans="1:7" ht="15">
      <c r="A248" s="14"/>
      <c r="B248" s="14"/>
      <c r="C248" s="60"/>
      <c r="D248" s="23"/>
      <c r="E248" s="22"/>
      <c r="F248" s="69"/>
      <c r="G248" s="19"/>
    </row>
    <row r="249" spans="1:7" ht="15">
      <c r="A249" s="14"/>
      <c r="B249" s="14"/>
      <c r="C249" s="60"/>
      <c r="D249" s="23"/>
      <c r="E249" s="22"/>
      <c r="F249" s="69"/>
      <c r="G249" s="19"/>
    </row>
    <row r="250" spans="1:7" ht="15">
      <c r="A250" s="14"/>
      <c r="B250" s="14"/>
      <c r="C250" s="60"/>
      <c r="D250" s="23"/>
      <c r="E250" s="22"/>
      <c r="F250" s="69"/>
      <c r="G250" s="19"/>
    </row>
    <row r="251" spans="1:7" ht="15">
      <c r="A251" s="14"/>
      <c r="B251" s="14"/>
      <c r="C251" s="60"/>
      <c r="D251" s="23"/>
      <c r="E251" s="22"/>
      <c r="F251" s="69"/>
      <c r="G251" s="19"/>
    </row>
    <row r="252" spans="1:7" ht="15">
      <c r="A252" s="14"/>
      <c r="B252" s="14"/>
      <c r="C252" s="60"/>
      <c r="D252" s="23"/>
      <c r="E252" s="22"/>
      <c r="F252" s="69"/>
      <c r="G252" s="19"/>
    </row>
    <row r="253" spans="1:7" ht="15">
      <c r="A253" s="14"/>
      <c r="B253" s="14"/>
      <c r="C253" s="60"/>
      <c r="D253" s="23"/>
      <c r="E253" s="22"/>
      <c r="F253" s="69"/>
      <c r="G253" s="19"/>
    </row>
    <row r="254" spans="1:7" ht="15">
      <c r="A254" s="14"/>
      <c r="B254" s="14"/>
      <c r="C254" s="60"/>
      <c r="D254" s="23"/>
      <c r="E254" s="22"/>
      <c r="F254" s="69"/>
      <c r="G254" s="19"/>
    </row>
    <row r="255" spans="1:7" ht="15">
      <c r="A255" s="14"/>
      <c r="B255" s="14"/>
      <c r="C255" s="60"/>
      <c r="D255" s="23"/>
      <c r="E255" s="22"/>
      <c r="F255" s="69"/>
      <c r="G255" s="19"/>
    </row>
    <row r="256" spans="1:7" ht="15">
      <c r="A256" s="14"/>
      <c r="B256" s="14"/>
      <c r="C256" s="60"/>
      <c r="D256" s="23"/>
      <c r="E256" s="22"/>
      <c r="F256" s="69"/>
      <c r="G256" s="19"/>
    </row>
    <row r="257" spans="1:7" ht="15">
      <c r="A257" s="14"/>
      <c r="B257" s="14"/>
      <c r="C257" s="60"/>
      <c r="D257" s="23"/>
      <c r="E257" s="22"/>
      <c r="F257" s="69"/>
      <c r="G257" s="19"/>
    </row>
    <row r="258" spans="1:7" ht="15">
      <c r="A258" s="14"/>
      <c r="B258" s="14"/>
      <c r="C258" s="60"/>
      <c r="D258" s="23"/>
      <c r="E258" s="22"/>
      <c r="F258" s="69"/>
      <c r="G258" s="19"/>
    </row>
    <row r="259" spans="1:7" ht="15">
      <c r="A259" s="14"/>
      <c r="B259" s="14"/>
      <c r="C259" s="60"/>
      <c r="D259" s="23"/>
      <c r="E259" s="22"/>
      <c r="F259" s="69"/>
      <c r="G259" s="19"/>
    </row>
    <row r="260" spans="1:7" ht="15">
      <c r="A260" s="14"/>
      <c r="B260" s="14"/>
      <c r="C260" s="60"/>
      <c r="D260" s="23"/>
      <c r="E260" s="22"/>
      <c r="F260" s="69"/>
      <c r="G260" s="19"/>
    </row>
    <row r="261" spans="1:7" ht="15">
      <c r="A261" s="14"/>
      <c r="B261" s="14"/>
      <c r="C261" s="60"/>
      <c r="D261" s="23"/>
      <c r="E261" s="22"/>
      <c r="F261" s="69"/>
      <c r="G261" s="19"/>
    </row>
    <row r="262" spans="1:7" ht="12.75">
      <c r="A262" s="14"/>
      <c r="B262" s="14"/>
      <c r="C262" s="60"/>
      <c r="D262" s="17"/>
      <c r="E262" s="3"/>
      <c r="F262" s="69"/>
      <c r="G262" s="19"/>
    </row>
    <row r="263" spans="1:7" ht="12.75">
      <c r="A263" s="14"/>
      <c r="B263" s="14"/>
      <c r="C263" s="60"/>
      <c r="D263" s="17"/>
      <c r="E263" s="3"/>
      <c r="F263" s="69"/>
      <c r="G263" s="19"/>
    </row>
    <row r="264" spans="1:7" ht="12.75">
      <c r="A264" s="14"/>
      <c r="B264" s="14"/>
      <c r="C264" s="60"/>
      <c r="D264" s="17"/>
      <c r="E264" s="3"/>
      <c r="F264" s="69"/>
      <c r="G264" s="19"/>
    </row>
    <row r="265" spans="1:7" ht="12.75">
      <c r="A265" s="14"/>
      <c r="B265" s="14"/>
      <c r="C265" s="60"/>
      <c r="D265" s="17"/>
      <c r="E265" s="3"/>
      <c r="F265" s="69"/>
      <c r="G265" s="19"/>
    </row>
    <row r="266" spans="1:7" ht="12.75">
      <c r="A266" s="14"/>
      <c r="B266" s="14"/>
      <c r="C266" s="60"/>
      <c r="D266" s="17"/>
      <c r="E266" s="3"/>
      <c r="F266" s="69"/>
      <c r="G266" s="19"/>
    </row>
    <row r="267" spans="1:7" ht="12.75">
      <c r="A267" s="14"/>
      <c r="B267" s="14"/>
      <c r="C267" s="60"/>
      <c r="D267" s="17"/>
      <c r="E267" s="3"/>
      <c r="F267" s="69"/>
      <c r="G267" s="19"/>
    </row>
    <row r="268" spans="1:7" ht="12.75">
      <c r="A268" s="14"/>
      <c r="B268" s="14"/>
      <c r="C268" s="60"/>
      <c r="D268" s="17"/>
      <c r="E268" s="3"/>
      <c r="F268" s="69"/>
      <c r="G268" s="19"/>
    </row>
    <row r="269" spans="1:7" ht="12.75">
      <c r="A269" s="14"/>
      <c r="B269" s="14"/>
      <c r="C269" s="60"/>
      <c r="D269" s="17"/>
      <c r="E269" s="3"/>
      <c r="F269" s="69"/>
      <c r="G269" s="19"/>
    </row>
    <row r="270" spans="1:7" ht="12.75">
      <c r="A270" s="14"/>
      <c r="B270" s="14"/>
      <c r="C270" s="60"/>
      <c r="D270" s="17"/>
      <c r="E270" s="3"/>
      <c r="F270" s="69"/>
      <c r="G270" s="19"/>
    </row>
    <row r="271" spans="1:7" ht="12.75">
      <c r="A271" s="14"/>
      <c r="B271" s="14"/>
      <c r="C271" s="60"/>
      <c r="D271" s="7"/>
      <c r="E271" s="3"/>
      <c r="F271" s="69"/>
      <c r="G271" s="19"/>
    </row>
    <row r="272" spans="1:7" ht="12.75">
      <c r="A272" s="14"/>
      <c r="B272" s="14"/>
      <c r="C272" s="60"/>
      <c r="D272" s="7"/>
      <c r="E272" s="3"/>
      <c r="F272" s="69"/>
      <c r="G272" s="19"/>
    </row>
    <row r="273" spans="1:7" ht="12.75">
      <c r="A273" s="14"/>
      <c r="B273" s="14"/>
      <c r="C273" s="60"/>
      <c r="D273" s="7"/>
      <c r="E273" s="3"/>
      <c r="F273" s="69"/>
      <c r="G273" s="19"/>
    </row>
    <row r="274" spans="1:7" ht="12.75">
      <c r="A274" s="14"/>
      <c r="B274" s="14"/>
      <c r="C274" s="60"/>
      <c r="D274" s="7"/>
      <c r="E274" s="3"/>
      <c r="F274" s="69"/>
      <c r="G274" s="19"/>
    </row>
    <row r="275" spans="1:7" ht="12.75">
      <c r="A275" s="14"/>
      <c r="B275" s="14"/>
      <c r="C275" s="60"/>
      <c r="D275" s="7"/>
      <c r="E275" s="3"/>
      <c r="F275" s="69"/>
      <c r="G275" s="19"/>
    </row>
    <row r="276" spans="1:7" ht="12.75">
      <c r="A276" s="14"/>
      <c r="B276" s="14"/>
      <c r="C276" s="60"/>
      <c r="D276" s="7"/>
      <c r="E276" s="3"/>
      <c r="F276" s="69"/>
      <c r="G276" s="19"/>
    </row>
    <row r="277" spans="1:7" ht="12.75">
      <c r="A277" s="14"/>
      <c r="B277" s="14"/>
      <c r="C277" s="60"/>
      <c r="D277" s="7"/>
      <c r="E277" s="3"/>
      <c r="F277" s="69"/>
      <c r="G277" s="19"/>
    </row>
    <row r="278" spans="1:7" ht="12.75">
      <c r="A278" s="14"/>
      <c r="B278" s="14"/>
      <c r="C278" s="60"/>
      <c r="D278" s="7"/>
      <c r="E278" s="3"/>
      <c r="F278" s="69"/>
      <c r="G278" s="19"/>
    </row>
    <row r="279" spans="1:7" ht="12.75">
      <c r="A279" s="14"/>
      <c r="B279" s="14"/>
      <c r="C279" s="60"/>
      <c r="D279" s="7"/>
      <c r="E279" s="3"/>
      <c r="F279" s="69"/>
      <c r="G279" s="19"/>
    </row>
    <row r="280" spans="1:7" ht="12.75">
      <c r="A280" s="14"/>
      <c r="B280" s="14"/>
      <c r="C280" s="60"/>
      <c r="D280" s="7"/>
      <c r="E280" s="3"/>
      <c r="F280" s="69"/>
      <c r="G280" s="19"/>
    </row>
    <row r="281" spans="1:7" ht="12.75">
      <c r="A281" s="14"/>
      <c r="B281" s="14"/>
      <c r="C281" s="60"/>
      <c r="D281" s="7"/>
      <c r="E281" s="3"/>
      <c r="F281" s="69"/>
      <c r="G281" s="19"/>
    </row>
    <row r="282" spans="1:7" ht="12.75">
      <c r="A282" s="14"/>
      <c r="B282" s="14"/>
      <c r="C282" s="60"/>
      <c r="D282" s="7"/>
      <c r="E282" s="3"/>
      <c r="F282" s="69"/>
      <c r="G282" s="19"/>
    </row>
    <row r="283" spans="1:7" ht="12.75">
      <c r="A283" s="14"/>
      <c r="B283" s="14"/>
      <c r="C283" s="60"/>
      <c r="D283" s="7"/>
      <c r="E283" s="3"/>
      <c r="F283" s="69"/>
      <c r="G283" s="19"/>
    </row>
    <row r="284" spans="1:7" ht="12.75">
      <c r="A284" s="14"/>
      <c r="B284" s="14"/>
      <c r="C284" s="60"/>
      <c r="D284" s="7"/>
      <c r="E284" s="3"/>
      <c r="F284" s="69"/>
      <c r="G284" s="19"/>
    </row>
    <row r="285" spans="1:7" ht="12.75">
      <c r="A285" s="14"/>
      <c r="B285" s="14"/>
      <c r="C285" s="60"/>
      <c r="D285" s="7"/>
      <c r="E285" s="3"/>
      <c r="F285" s="69"/>
      <c r="G285" s="19"/>
    </row>
    <row r="286" spans="1:7" ht="12.75">
      <c r="A286" s="14"/>
      <c r="B286" s="14"/>
      <c r="C286" s="60"/>
      <c r="D286" s="7"/>
      <c r="E286" s="3"/>
      <c r="F286" s="69"/>
      <c r="G286" s="19"/>
    </row>
    <row r="287" spans="1:7" ht="12.75">
      <c r="A287" s="14"/>
      <c r="B287" s="14"/>
      <c r="C287" s="60"/>
      <c r="D287" s="7"/>
      <c r="E287" s="3"/>
      <c r="F287" s="69"/>
      <c r="G287" s="19"/>
    </row>
    <row r="288" spans="1:7" ht="12.75">
      <c r="A288" s="14"/>
      <c r="B288" s="14"/>
      <c r="C288" s="60"/>
      <c r="D288" s="7"/>
      <c r="E288" s="3"/>
      <c r="F288" s="69"/>
      <c r="G288" s="19"/>
    </row>
    <row r="289" spans="1:7" ht="12.75">
      <c r="A289" s="14"/>
      <c r="B289" s="14"/>
      <c r="C289" s="60"/>
      <c r="D289" s="7"/>
      <c r="E289" s="3"/>
      <c r="F289" s="69"/>
      <c r="G289" s="19"/>
    </row>
    <row r="290" spans="1:7" ht="12.75">
      <c r="A290" s="14"/>
      <c r="B290" s="14"/>
      <c r="C290" s="60"/>
      <c r="D290" s="7"/>
      <c r="E290" s="3"/>
      <c r="F290" s="69"/>
      <c r="G290" s="19"/>
    </row>
    <row r="291" spans="1:7" ht="12.75">
      <c r="A291" s="14"/>
      <c r="B291" s="14"/>
      <c r="C291" s="60"/>
      <c r="D291" s="7"/>
      <c r="E291" s="3"/>
      <c r="F291" s="69"/>
      <c r="G291" s="19"/>
    </row>
    <row r="292" spans="1:7" ht="12.75">
      <c r="A292" s="14"/>
      <c r="B292" s="14"/>
      <c r="C292" s="60"/>
      <c r="D292" s="7"/>
      <c r="E292" s="3"/>
      <c r="F292" s="69"/>
      <c r="G292" s="19"/>
    </row>
    <row r="293" spans="1:7" ht="12.75">
      <c r="A293" s="14"/>
      <c r="B293" s="14"/>
      <c r="C293" s="60"/>
      <c r="D293" s="7"/>
      <c r="E293" s="3"/>
      <c r="F293" s="69"/>
      <c r="G293" s="19"/>
    </row>
    <row r="294" spans="1:7" ht="12.75">
      <c r="A294" s="14"/>
      <c r="B294" s="14"/>
      <c r="C294" s="60"/>
      <c r="D294" s="7"/>
      <c r="E294" s="3"/>
      <c r="F294" s="69"/>
      <c r="G294" s="19"/>
    </row>
    <row r="295" spans="1:7" ht="12.75">
      <c r="A295" s="14"/>
      <c r="B295" s="14"/>
      <c r="C295" s="60"/>
      <c r="D295" s="7"/>
      <c r="E295" s="3"/>
      <c r="F295" s="69"/>
      <c r="G295" s="19"/>
    </row>
    <row r="296" spans="1:7" ht="12.75">
      <c r="A296" s="14"/>
      <c r="B296" s="14"/>
      <c r="C296" s="60"/>
      <c r="D296" s="7"/>
      <c r="E296" s="3"/>
      <c r="F296" s="69"/>
      <c r="G296" s="19"/>
    </row>
    <row r="297" spans="1:7" ht="12.75">
      <c r="A297" s="14"/>
      <c r="B297" s="14"/>
      <c r="C297" s="60"/>
      <c r="D297" s="7"/>
      <c r="E297" s="3"/>
      <c r="F297" s="69"/>
      <c r="G297" s="19"/>
    </row>
    <row r="298" spans="1:7" ht="12.75">
      <c r="A298" s="14"/>
      <c r="B298" s="14"/>
      <c r="C298" s="60"/>
      <c r="D298" s="7"/>
      <c r="E298" s="3"/>
      <c r="F298" s="69"/>
      <c r="G298" s="19"/>
    </row>
    <row r="299" spans="1:7" ht="12.75">
      <c r="A299" s="14"/>
      <c r="B299" s="14"/>
      <c r="C299" s="60"/>
      <c r="D299" s="7"/>
      <c r="E299" s="3"/>
      <c r="F299" s="69"/>
      <c r="G299" s="19"/>
    </row>
    <row r="300" spans="1:7" ht="12.75">
      <c r="A300" s="14"/>
      <c r="B300" s="14"/>
      <c r="C300" s="60"/>
      <c r="D300" s="7"/>
      <c r="E300" s="3"/>
      <c r="F300" s="69"/>
      <c r="G300" s="19"/>
    </row>
    <row r="301" spans="1:7" ht="12.75">
      <c r="A301" s="14"/>
      <c r="B301" s="14"/>
      <c r="C301" s="60"/>
      <c r="D301" s="7"/>
      <c r="E301" s="3"/>
      <c r="F301" s="69"/>
      <c r="G301" s="19"/>
    </row>
    <row r="302" spans="1:7" ht="12.75">
      <c r="A302" s="14"/>
      <c r="B302" s="14"/>
      <c r="C302" s="60"/>
      <c r="D302" s="7"/>
      <c r="E302" s="3"/>
      <c r="F302" s="69"/>
      <c r="G302" s="19"/>
    </row>
    <row r="303" spans="1:7" ht="12.75">
      <c r="A303" s="14"/>
      <c r="B303" s="14"/>
      <c r="C303" s="60"/>
      <c r="D303" s="7"/>
      <c r="E303" s="3"/>
      <c r="F303" s="69"/>
      <c r="G303" s="19"/>
    </row>
    <row r="304" spans="1:7" ht="12.75">
      <c r="A304" s="14"/>
      <c r="B304" s="14"/>
      <c r="C304" s="60"/>
      <c r="D304" s="7"/>
      <c r="E304" s="3"/>
      <c r="F304" s="69"/>
      <c r="G304" s="19"/>
    </row>
    <row r="305" spans="1:7" ht="12.75">
      <c r="A305" s="14"/>
      <c r="B305" s="14"/>
      <c r="C305" s="60"/>
      <c r="D305" s="7"/>
      <c r="E305" s="3"/>
      <c r="F305" s="69"/>
      <c r="G305" s="19"/>
    </row>
    <row r="306" spans="1:7" ht="12.75">
      <c r="A306" s="14"/>
      <c r="B306" s="14"/>
      <c r="C306" s="60"/>
      <c r="D306" s="7"/>
      <c r="E306" s="3"/>
      <c r="F306" s="69"/>
      <c r="G306" s="19"/>
    </row>
    <row r="307" spans="1:7" ht="12.75">
      <c r="A307" s="14"/>
      <c r="B307" s="14"/>
      <c r="C307" s="60"/>
      <c r="D307" s="7"/>
      <c r="E307" s="3"/>
      <c r="F307" s="69"/>
      <c r="G307" s="19"/>
    </row>
    <row r="308" spans="1:7" ht="12.75">
      <c r="A308" s="14"/>
      <c r="B308" s="14"/>
      <c r="C308" s="60"/>
      <c r="D308" s="7"/>
      <c r="E308" s="3"/>
      <c r="F308" s="69"/>
      <c r="G308" s="19"/>
    </row>
    <row r="309" spans="1:7" ht="12.75">
      <c r="A309" s="14"/>
      <c r="B309" s="14"/>
      <c r="C309" s="60"/>
      <c r="D309" s="7"/>
      <c r="E309" s="3"/>
      <c r="F309" s="69"/>
      <c r="G309" s="19"/>
    </row>
    <row r="310" spans="1:7" ht="12.75">
      <c r="A310" s="14"/>
      <c r="B310" s="14"/>
      <c r="C310" s="60"/>
      <c r="D310" s="7"/>
      <c r="E310" s="3"/>
      <c r="F310" s="69"/>
      <c r="G310" s="19"/>
    </row>
    <row r="311" spans="1:7" ht="12.75">
      <c r="A311" s="14"/>
      <c r="B311" s="14"/>
      <c r="C311" s="60"/>
      <c r="D311" s="7"/>
      <c r="E311" s="3"/>
      <c r="F311" s="69"/>
      <c r="G311" s="19"/>
    </row>
    <row r="312" spans="1:7" ht="12.75">
      <c r="A312" s="14"/>
      <c r="B312" s="14"/>
      <c r="C312" s="60"/>
      <c r="D312" s="7"/>
      <c r="E312" s="3"/>
      <c r="F312" s="69"/>
      <c r="G312" s="19"/>
    </row>
    <row r="313" spans="1:7" ht="12.75">
      <c r="A313" s="14"/>
      <c r="B313" s="14"/>
      <c r="C313" s="60"/>
      <c r="D313" s="7"/>
      <c r="E313" s="3"/>
      <c r="F313" s="69"/>
      <c r="G313" s="19"/>
    </row>
    <row r="314" spans="1:7" ht="12.75">
      <c r="A314" s="14"/>
      <c r="B314" s="14"/>
      <c r="C314" s="60"/>
      <c r="D314" s="7"/>
      <c r="E314" s="3"/>
      <c r="F314" s="69"/>
      <c r="G314" s="19"/>
    </row>
    <row r="315" spans="1:7" ht="12.75">
      <c r="A315" s="14"/>
      <c r="B315" s="14"/>
      <c r="C315" s="60"/>
      <c r="D315" s="7"/>
      <c r="E315" s="3"/>
      <c r="F315" s="69"/>
      <c r="G315" s="19"/>
    </row>
    <row r="316" spans="1:7" ht="12.75">
      <c r="A316" s="14"/>
      <c r="B316" s="14"/>
      <c r="C316" s="60"/>
      <c r="D316" s="7"/>
      <c r="E316" s="3"/>
      <c r="F316" s="69"/>
      <c r="G316" s="19"/>
    </row>
    <row r="317" spans="1:7" ht="12.75">
      <c r="A317" s="14"/>
      <c r="B317" s="14"/>
      <c r="C317" s="60"/>
      <c r="D317" s="7"/>
      <c r="E317" s="3"/>
      <c r="F317" s="69"/>
      <c r="G317" s="19"/>
    </row>
    <row r="318" spans="1:7" ht="12.75">
      <c r="A318" s="14"/>
      <c r="B318" s="14"/>
      <c r="C318" s="60"/>
      <c r="D318" s="7"/>
      <c r="E318" s="3"/>
      <c r="F318" s="69"/>
      <c r="G318" s="19"/>
    </row>
    <row r="319" spans="1:7" ht="12.75">
      <c r="A319" s="14"/>
      <c r="B319" s="14"/>
      <c r="C319" s="60"/>
      <c r="D319" s="7"/>
      <c r="E319" s="3"/>
      <c r="F319" s="69"/>
      <c r="G319" s="19"/>
    </row>
    <row r="320" spans="1:7" ht="12.75">
      <c r="A320" s="14"/>
      <c r="B320" s="14"/>
      <c r="C320" s="60"/>
      <c r="D320" s="7"/>
      <c r="E320" s="3"/>
      <c r="F320" s="69"/>
      <c r="G320" s="19"/>
    </row>
    <row r="321" spans="1:7" ht="12.75">
      <c r="A321" s="14"/>
      <c r="B321" s="14"/>
      <c r="C321" s="60"/>
      <c r="D321" s="7"/>
      <c r="E321" s="3"/>
      <c r="F321" s="69"/>
      <c r="G321" s="19"/>
    </row>
    <row r="322" spans="1:7" ht="12.75">
      <c r="A322" s="14"/>
      <c r="B322" s="14"/>
      <c r="C322" s="60"/>
      <c r="D322" s="7"/>
      <c r="E322" s="3"/>
      <c r="F322" s="69"/>
      <c r="G322" s="19"/>
    </row>
    <row r="323" spans="1:7" ht="12.75">
      <c r="A323" s="14"/>
      <c r="B323" s="14"/>
      <c r="C323" s="60"/>
      <c r="D323" s="7"/>
      <c r="E323" s="3"/>
      <c r="F323" s="69"/>
      <c r="G323" s="19"/>
    </row>
    <row r="324" spans="1:7" ht="12.75">
      <c r="A324" s="14"/>
      <c r="B324" s="14"/>
      <c r="C324" s="60"/>
      <c r="D324" s="7"/>
      <c r="E324" s="3"/>
      <c r="F324" s="69"/>
      <c r="G324" s="19"/>
    </row>
    <row r="325" spans="1:7" ht="12.75">
      <c r="A325" s="14"/>
      <c r="B325" s="14"/>
      <c r="C325" s="60"/>
      <c r="D325" s="7"/>
      <c r="E325" s="3"/>
      <c r="F325" s="69"/>
      <c r="G325" s="19"/>
    </row>
    <row r="326" spans="1:7" ht="12.75">
      <c r="A326" s="14"/>
      <c r="B326" s="14"/>
      <c r="C326" s="60"/>
      <c r="D326" s="7"/>
      <c r="E326" s="3"/>
      <c r="F326" s="69"/>
      <c r="G326" s="19"/>
    </row>
    <row r="327" spans="1:7" ht="12.75">
      <c r="A327" s="14"/>
      <c r="B327" s="14"/>
      <c r="C327" s="60"/>
      <c r="D327" s="7"/>
      <c r="E327" s="3"/>
      <c r="F327" s="69"/>
      <c r="G327" s="19"/>
    </row>
    <row r="328" spans="1:7" ht="12.75">
      <c r="A328" s="14"/>
      <c r="B328" s="14"/>
      <c r="C328" s="60"/>
      <c r="D328" s="7"/>
      <c r="E328" s="3"/>
      <c r="F328" s="69"/>
      <c r="G328" s="19"/>
    </row>
    <row r="329" spans="1:7" ht="12.75">
      <c r="A329" s="14"/>
      <c r="B329" s="14"/>
      <c r="C329" s="60"/>
      <c r="D329" s="7"/>
      <c r="E329" s="3"/>
      <c r="F329" s="69"/>
      <c r="G329" s="19"/>
    </row>
    <row r="330" spans="1:7" ht="12.75">
      <c r="A330" s="14"/>
      <c r="B330" s="14"/>
      <c r="C330" s="60"/>
      <c r="D330" s="7"/>
      <c r="E330" s="3"/>
      <c r="F330" s="69"/>
      <c r="G330" s="19"/>
    </row>
    <row r="331" spans="1:7" ht="12.75">
      <c r="A331" s="14"/>
      <c r="B331" s="14"/>
      <c r="C331" s="60"/>
      <c r="D331" s="7"/>
      <c r="E331" s="3"/>
      <c r="F331" s="69"/>
      <c r="G331" s="19"/>
    </row>
    <row r="332" spans="1:7" ht="12.75">
      <c r="A332" s="14"/>
      <c r="B332" s="14"/>
      <c r="C332" s="60"/>
      <c r="D332" s="7"/>
      <c r="E332" s="3"/>
      <c r="F332" s="69"/>
      <c r="G332" s="19"/>
    </row>
    <row r="333" spans="1:7" ht="12.75">
      <c r="A333" s="14"/>
      <c r="B333" s="14"/>
      <c r="C333" s="60"/>
      <c r="D333" s="7"/>
      <c r="E333" s="3"/>
      <c r="F333" s="69"/>
      <c r="G333" s="19"/>
    </row>
    <row r="334" spans="1:7" ht="12.75">
      <c r="A334" s="14"/>
      <c r="B334" s="14"/>
      <c r="C334" s="60"/>
      <c r="D334" s="7"/>
      <c r="E334" s="3"/>
      <c r="F334" s="69"/>
      <c r="G334" s="19"/>
    </row>
    <row r="335" spans="1:7" ht="12.75">
      <c r="A335" s="14"/>
      <c r="B335" s="14"/>
      <c r="C335" s="60"/>
      <c r="D335" s="7"/>
      <c r="E335" s="3"/>
      <c r="F335" s="69"/>
      <c r="G335" s="19"/>
    </row>
    <row r="336" spans="1:7" ht="12.75">
      <c r="A336" s="14"/>
      <c r="B336" s="14"/>
      <c r="C336" s="60"/>
      <c r="D336" s="7"/>
      <c r="E336" s="3"/>
      <c r="F336" s="69"/>
      <c r="G336" s="19"/>
    </row>
    <row r="337" spans="1:7" ht="12.75">
      <c r="A337" s="14"/>
      <c r="B337" s="14"/>
      <c r="C337" s="60"/>
      <c r="D337" s="7"/>
      <c r="E337" s="3"/>
      <c r="F337" s="69"/>
      <c r="G337" s="19"/>
    </row>
    <row r="338" spans="1:7" ht="12.75">
      <c r="A338" s="14"/>
      <c r="B338" s="14"/>
      <c r="C338" s="60"/>
      <c r="D338" s="7"/>
      <c r="E338" s="3"/>
      <c r="F338" s="69"/>
      <c r="G338" s="19"/>
    </row>
    <row r="339" spans="1:7" ht="12.75">
      <c r="A339" s="14"/>
      <c r="B339" s="14"/>
      <c r="C339" s="60"/>
      <c r="D339" s="7"/>
      <c r="E339" s="3"/>
      <c r="F339" s="69"/>
      <c r="G339" s="19"/>
    </row>
    <row r="340" spans="1:7" ht="12.75">
      <c r="A340" s="14"/>
      <c r="B340" s="14"/>
      <c r="C340" s="60"/>
      <c r="D340" s="7"/>
      <c r="E340" s="3"/>
      <c r="F340" s="69"/>
      <c r="G340" s="19"/>
    </row>
    <row r="341" spans="1:7" ht="12.75">
      <c r="A341" s="14"/>
      <c r="B341" s="14"/>
      <c r="C341" s="60"/>
      <c r="D341" s="7"/>
      <c r="E341" s="3"/>
      <c r="F341" s="69"/>
      <c r="G341" s="19"/>
    </row>
    <row r="342" spans="1:7" ht="12.75">
      <c r="A342" s="14"/>
      <c r="B342" s="14"/>
      <c r="C342" s="60"/>
      <c r="D342" s="7"/>
      <c r="E342" s="3"/>
      <c r="F342" s="69"/>
      <c r="G342" s="19"/>
    </row>
    <row r="343" spans="1:7" ht="12.75">
      <c r="A343" s="14"/>
      <c r="B343" s="14"/>
      <c r="C343" s="60"/>
      <c r="D343" s="7"/>
      <c r="E343" s="3"/>
      <c r="F343" s="69"/>
      <c r="G343" s="19"/>
    </row>
    <row r="344" spans="1:7" ht="12.75">
      <c r="A344" s="14"/>
      <c r="B344" s="14"/>
      <c r="C344" s="60"/>
      <c r="D344" s="7"/>
      <c r="E344" s="3"/>
      <c r="F344" s="69"/>
      <c r="G344" s="19"/>
    </row>
    <row r="345" spans="1:7" ht="12.75">
      <c r="A345" s="14"/>
      <c r="B345" s="14"/>
      <c r="C345" s="60"/>
      <c r="D345" s="7"/>
      <c r="E345" s="3"/>
      <c r="F345" s="69"/>
      <c r="G345" s="19"/>
    </row>
    <row r="346" spans="1:7" ht="12.75">
      <c r="A346" s="14"/>
      <c r="B346" s="14"/>
      <c r="C346" s="60"/>
      <c r="D346" s="7"/>
      <c r="E346" s="3"/>
      <c r="F346" s="69"/>
      <c r="G346" s="19"/>
    </row>
    <row r="347" spans="1:7" ht="12.75">
      <c r="A347" s="14"/>
      <c r="B347" s="14"/>
      <c r="C347" s="60"/>
      <c r="D347" s="7"/>
      <c r="E347" s="3"/>
      <c r="F347" s="69"/>
      <c r="G347" s="19"/>
    </row>
    <row r="348" spans="1:7" ht="12.75">
      <c r="A348" s="14"/>
      <c r="B348" s="14"/>
      <c r="C348" s="60"/>
      <c r="D348" s="7"/>
      <c r="E348" s="3"/>
      <c r="F348" s="69"/>
      <c r="G348" s="19"/>
    </row>
    <row r="349" spans="1:7" ht="12.75">
      <c r="A349" s="14"/>
      <c r="B349" s="14"/>
      <c r="C349" s="60"/>
      <c r="D349" s="7"/>
      <c r="E349" s="3"/>
      <c r="F349" s="69"/>
      <c r="G349" s="19"/>
    </row>
    <row r="350" spans="1:7" ht="12.75">
      <c r="A350" s="14"/>
      <c r="B350" s="14"/>
      <c r="C350" s="60"/>
      <c r="D350" s="7"/>
      <c r="E350" s="3"/>
      <c r="F350" s="69"/>
      <c r="G350" s="19"/>
    </row>
    <row r="351" spans="1:7" ht="12.75">
      <c r="A351" s="14"/>
      <c r="B351" s="14"/>
      <c r="C351" s="60"/>
      <c r="D351" s="7"/>
      <c r="E351" s="3"/>
      <c r="F351" s="69"/>
      <c r="G351" s="19"/>
    </row>
    <row r="352" spans="1:7" ht="12.75">
      <c r="A352" s="14"/>
      <c r="B352" s="14"/>
      <c r="C352" s="60"/>
      <c r="D352" s="7"/>
      <c r="E352" s="3"/>
      <c r="F352" s="69"/>
      <c r="G352" s="19"/>
    </row>
    <row r="353" spans="1:7" ht="12.75">
      <c r="A353" s="14"/>
      <c r="B353" s="14"/>
      <c r="C353" s="60"/>
      <c r="D353" s="17"/>
      <c r="E353" s="18"/>
      <c r="F353" s="69"/>
      <c r="G353" s="19"/>
    </row>
    <row r="354" spans="1:7" ht="12.75">
      <c r="A354" s="14"/>
      <c r="B354" s="14"/>
      <c r="C354" s="60"/>
      <c r="D354" s="17"/>
      <c r="E354" s="18"/>
      <c r="F354" s="69"/>
      <c r="G354" s="19"/>
    </row>
    <row r="355" spans="1:7" ht="12.75">
      <c r="A355" s="14"/>
      <c r="B355" s="14"/>
      <c r="C355" s="60"/>
      <c r="D355" s="17"/>
      <c r="E355" s="18"/>
      <c r="F355" s="69"/>
      <c r="G355" s="19"/>
    </row>
    <row r="356" spans="1:7" ht="12.75">
      <c r="A356" s="14"/>
      <c r="B356" s="14"/>
      <c r="C356" s="60"/>
      <c r="D356" s="17"/>
      <c r="E356" s="18"/>
      <c r="F356" s="69"/>
      <c r="G356" s="19"/>
    </row>
    <row r="357" spans="1:7" ht="12.75">
      <c r="A357" s="14"/>
      <c r="B357" s="14"/>
      <c r="C357" s="60"/>
      <c r="D357" s="17"/>
      <c r="E357" s="18"/>
      <c r="F357" s="69"/>
      <c r="G357" s="19"/>
    </row>
    <row r="358" spans="1:7" ht="12.75">
      <c r="A358" s="14"/>
      <c r="B358" s="14"/>
      <c r="C358" s="60"/>
      <c r="D358" s="17"/>
      <c r="E358" s="18"/>
      <c r="F358" s="69"/>
      <c r="G358" s="19"/>
    </row>
    <row r="359" spans="1:7" ht="12.75">
      <c r="A359" s="14"/>
      <c r="B359" s="14"/>
      <c r="C359" s="60"/>
      <c r="D359" s="17"/>
      <c r="E359" s="18"/>
      <c r="F359" s="69"/>
      <c r="G359" s="19"/>
    </row>
    <row r="360" spans="1:7" ht="12.75">
      <c r="A360" s="14"/>
      <c r="B360" s="14"/>
      <c r="C360" s="60"/>
      <c r="D360" s="17"/>
      <c r="E360" s="18"/>
      <c r="F360" s="69"/>
      <c r="G360" s="19"/>
    </row>
    <row r="361" spans="1:7" ht="12.75">
      <c r="A361" s="14"/>
      <c r="B361" s="14"/>
      <c r="C361" s="60"/>
      <c r="D361" s="17"/>
      <c r="E361" s="18"/>
      <c r="F361" s="69"/>
      <c r="G361" s="19"/>
    </row>
    <row r="362" spans="1:7" ht="12.75">
      <c r="A362" s="14"/>
      <c r="B362" s="14"/>
      <c r="C362" s="60"/>
      <c r="D362" s="17"/>
      <c r="E362" s="18"/>
      <c r="F362" s="69"/>
      <c r="G362" s="19"/>
    </row>
    <row r="363" spans="1:7" ht="12.75">
      <c r="A363" s="14"/>
      <c r="B363" s="14"/>
      <c r="C363" s="60"/>
      <c r="D363" s="17"/>
      <c r="E363" s="18"/>
      <c r="F363" s="69"/>
      <c r="G363" s="19"/>
    </row>
    <row r="364" spans="1:7" ht="12.75">
      <c r="A364" s="14"/>
      <c r="B364" s="14"/>
      <c r="C364" s="60"/>
      <c r="D364" s="17"/>
      <c r="E364" s="18"/>
      <c r="F364" s="69"/>
      <c r="G364" s="19"/>
    </row>
    <row r="365" spans="1:7" ht="12.75">
      <c r="A365" s="14"/>
      <c r="B365" s="14"/>
      <c r="C365" s="60"/>
      <c r="D365" s="17"/>
      <c r="E365" s="18"/>
      <c r="F365" s="69"/>
      <c r="G365" s="19"/>
    </row>
    <row r="366" spans="1:7" ht="12.75">
      <c r="A366" s="14"/>
      <c r="B366" s="14"/>
      <c r="C366" s="60"/>
      <c r="D366" s="17"/>
      <c r="E366" s="18"/>
      <c r="F366" s="69"/>
      <c r="G366" s="19"/>
    </row>
    <row r="367" spans="1:7" ht="12.75">
      <c r="A367" s="14"/>
      <c r="B367" s="14"/>
      <c r="C367" s="60"/>
      <c r="D367" s="17"/>
      <c r="E367" s="18"/>
      <c r="F367" s="69"/>
      <c r="G367" s="19"/>
    </row>
    <row r="368" spans="1:7" ht="12.75">
      <c r="A368" s="14"/>
      <c r="B368" s="14"/>
      <c r="C368" s="60"/>
      <c r="D368" s="17"/>
      <c r="E368" s="18"/>
      <c r="F368" s="69"/>
      <c r="G368" s="19"/>
    </row>
    <row r="369" spans="1:7" ht="12.75">
      <c r="A369" s="14"/>
      <c r="B369" s="14"/>
      <c r="C369" s="60"/>
      <c r="D369" s="17"/>
      <c r="E369" s="18"/>
      <c r="F369" s="69"/>
      <c r="G369" s="19"/>
    </row>
    <row r="370" spans="1:7" ht="12.75">
      <c r="A370" s="14"/>
      <c r="B370" s="14"/>
      <c r="C370" s="60"/>
      <c r="D370" s="17"/>
      <c r="E370" s="18"/>
      <c r="F370" s="69"/>
      <c r="G370" s="19"/>
    </row>
    <row r="371" spans="1:7" ht="12.75">
      <c r="A371" s="14"/>
      <c r="B371" s="14"/>
      <c r="C371" s="60"/>
      <c r="D371" s="17"/>
      <c r="E371" s="3"/>
      <c r="F371" s="69"/>
      <c r="G371" s="19"/>
    </row>
    <row r="372" spans="1:7" ht="12.75">
      <c r="A372" s="14"/>
      <c r="B372" s="14"/>
      <c r="C372" s="60"/>
      <c r="D372" s="17"/>
      <c r="E372" s="3"/>
      <c r="F372" s="69"/>
      <c r="G372" s="19"/>
    </row>
    <row r="373" spans="1:7" ht="12.75">
      <c r="A373" s="14"/>
      <c r="B373" s="14"/>
      <c r="C373" s="60"/>
      <c r="D373" s="7"/>
      <c r="E373" s="3"/>
      <c r="F373" s="69"/>
      <c r="G373" s="19"/>
    </row>
    <row r="374" spans="1:7" ht="12.75">
      <c r="A374" s="14"/>
      <c r="B374" s="14"/>
      <c r="C374" s="60"/>
      <c r="D374" s="7"/>
      <c r="E374" s="3"/>
      <c r="F374" s="69"/>
      <c r="G374" s="19"/>
    </row>
    <row r="375" spans="1:7" ht="12.75">
      <c r="A375" s="14"/>
      <c r="B375" s="14"/>
      <c r="C375" s="60"/>
      <c r="D375" s="7"/>
      <c r="E375" s="3"/>
      <c r="F375" s="69"/>
      <c r="G375" s="19"/>
    </row>
    <row r="376" spans="1:7" ht="12.75">
      <c r="A376" s="14"/>
      <c r="B376" s="14"/>
      <c r="C376" s="60"/>
      <c r="D376" s="7"/>
      <c r="E376" s="3"/>
      <c r="F376" s="69"/>
      <c r="G376" s="19"/>
    </row>
    <row r="377" spans="1:7" ht="12.75">
      <c r="A377" s="14"/>
      <c r="B377" s="14"/>
      <c r="C377" s="60"/>
      <c r="D377" s="18"/>
      <c r="E377" s="18"/>
      <c r="F377" s="69"/>
      <c r="G377" s="19"/>
    </row>
    <row r="378" spans="1:7" ht="12.75">
      <c r="A378" s="14"/>
      <c r="B378" s="14"/>
      <c r="C378" s="60"/>
      <c r="D378" s="18"/>
      <c r="E378" s="18"/>
      <c r="F378" s="69"/>
      <c r="G378" s="19"/>
    </row>
    <row r="379" spans="1:7" ht="12.75">
      <c r="A379" s="19"/>
      <c r="B379" s="19"/>
      <c r="C379" s="61"/>
      <c r="D379" s="17"/>
      <c r="E379" s="3"/>
      <c r="F379" s="69"/>
      <c r="G379" s="19"/>
    </row>
    <row r="380" spans="1:7" ht="12.75">
      <c r="A380" s="19"/>
      <c r="B380" s="19"/>
      <c r="C380" s="61"/>
      <c r="D380" s="17"/>
      <c r="E380" s="3"/>
      <c r="F380" s="69"/>
      <c r="G380" s="19"/>
    </row>
    <row r="381" spans="1:7" ht="12.75">
      <c r="A381" s="19"/>
      <c r="B381" s="19"/>
      <c r="C381" s="61"/>
      <c r="D381" s="17"/>
      <c r="E381" s="3"/>
      <c r="F381" s="69"/>
      <c r="G381" s="19"/>
    </row>
    <row r="382" spans="1:7" ht="12.75">
      <c r="A382" s="19"/>
      <c r="B382" s="19"/>
      <c r="C382" s="61"/>
      <c r="D382" s="17"/>
      <c r="E382" s="3"/>
      <c r="F382" s="69"/>
      <c r="G382" s="19"/>
    </row>
    <row r="383" spans="1:7" ht="12.75">
      <c r="A383" s="19"/>
      <c r="B383" s="19"/>
      <c r="C383" s="61"/>
      <c r="D383" s="17"/>
      <c r="E383" s="3"/>
      <c r="F383" s="69"/>
      <c r="G383" s="19"/>
    </row>
    <row r="384" spans="1:7" ht="12.75">
      <c r="A384" s="19"/>
      <c r="B384" s="19"/>
      <c r="C384" s="61"/>
      <c r="D384" s="17"/>
      <c r="E384" s="3"/>
      <c r="F384" s="69"/>
      <c r="G384" s="19"/>
    </row>
    <row r="385" spans="1:7" ht="12.75">
      <c r="A385" s="19"/>
      <c r="B385" s="19"/>
      <c r="C385" s="61"/>
      <c r="D385" s="17"/>
      <c r="E385" s="3"/>
      <c r="F385" s="69"/>
      <c r="G385" s="19"/>
    </row>
    <row r="386" spans="1:7" ht="15">
      <c r="A386" s="57"/>
      <c r="B386" s="14"/>
      <c r="C386" s="60"/>
      <c r="D386" s="17"/>
      <c r="E386" s="3"/>
      <c r="F386" s="69"/>
      <c r="G386" s="19"/>
    </row>
    <row r="387" spans="1:7" ht="15">
      <c r="A387" s="57"/>
      <c r="B387" s="14"/>
      <c r="C387" s="60"/>
      <c r="D387" s="17"/>
      <c r="E387" s="3"/>
      <c r="F387" s="69"/>
      <c r="G387" s="19"/>
    </row>
    <row r="388" spans="1:7" ht="15">
      <c r="A388" s="57"/>
      <c r="B388" s="14"/>
      <c r="C388" s="60"/>
      <c r="D388" s="17"/>
      <c r="E388" s="3"/>
      <c r="F388" s="69"/>
      <c r="G388" s="19"/>
    </row>
    <row r="389" spans="1:7" ht="15">
      <c r="A389" s="57"/>
      <c r="B389" s="14"/>
      <c r="C389" s="60"/>
      <c r="D389" s="17"/>
      <c r="E389" s="3"/>
      <c r="F389" s="69"/>
      <c r="G389" s="19"/>
    </row>
    <row r="390" spans="1:7" ht="15">
      <c r="A390" s="57"/>
      <c r="B390" s="14"/>
      <c r="C390" s="60"/>
      <c r="D390" s="17"/>
      <c r="E390" s="3"/>
      <c r="F390" s="69"/>
      <c r="G390" s="19"/>
    </row>
    <row r="391" spans="1:7" ht="15">
      <c r="A391" s="57"/>
      <c r="B391" s="14"/>
      <c r="C391" s="60"/>
      <c r="D391" s="17"/>
      <c r="E391" s="3"/>
      <c r="F391" s="69"/>
      <c r="G391" s="19"/>
    </row>
    <row r="392" spans="1:7" ht="15">
      <c r="A392" s="57"/>
      <c r="B392" s="14"/>
      <c r="C392" s="60"/>
      <c r="D392" s="17"/>
      <c r="E392" s="3"/>
      <c r="F392" s="69"/>
      <c r="G392" s="19"/>
    </row>
    <row r="393" spans="1:7" ht="15">
      <c r="A393" s="57"/>
      <c r="B393" s="14"/>
      <c r="C393" s="60"/>
      <c r="D393" s="17"/>
      <c r="E393" s="3"/>
      <c r="F393" s="69"/>
      <c r="G393" s="19"/>
    </row>
    <row r="394" spans="1:7" ht="15">
      <c r="A394" s="57"/>
      <c r="B394" s="14"/>
      <c r="C394" s="60"/>
      <c r="D394" s="17"/>
      <c r="E394" s="3"/>
      <c r="F394" s="69"/>
      <c r="G394" s="19"/>
    </row>
    <row r="395" spans="1:7" ht="15">
      <c r="A395" s="57"/>
      <c r="B395" s="14"/>
      <c r="C395" s="60"/>
      <c r="D395" s="17"/>
      <c r="E395" s="3"/>
      <c r="F395" s="69"/>
      <c r="G395" s="19"/>
    </row>
    <row r="396" spans="1:7" ht="12.75">
      <c r="A396" s="19"/>
      <c r="B396" s="19"/>
      <c r="C396" s="61"/>
      <c r="D396" s="7"/>
      <c r="E396" s="18"/>
      <c r="F396" s="69"/>
      <c r="G396" s="19"/>
    </row>
    <row r="397" spans="1:7" ht="12.75">
      <c r="A397" s="19"/>
      <c r="B397" s="19"/>
      <c r="C397" s="61"/>
      <c r="D397" s="7"/>
      <c r="E397" s="18"/>
      <c r="F397" s="69"/>
      <c r="G397" s="19"/>
    </row>
    <row r="398" spans="1:7" ht="12.75">
      <c r="A398" s="19"/>
      <c r="B398" s="19"/>
      <c r="C398" s="61"/>
      <c r="D398" s="7"/>
      <c r="E398" s="18"/>
      <c r="F398" s="69"/>
      <c r="G398" s="19"/>
    </row>
    <row r="399" spans="1:7" ht="15">
      <c r="A399" s="57"/>
      <c r="B399" s="14"/>
      <c r="C399" s="60"/>
      <c r="D399" s="7"/>
      <c r="E399" s="18"/>
      <c r="F399" s="69"/>
      <c r="G399" s="19"/>
    </row>
    <row r="400" spans="1:7" ht="15">
      <c r="A400" s="57"/>
      <c r="B400" s="14"/>
      <c r="C400" s="60"/>
      <c r="D400" s="7"/>
      <c r="E400" s="18"/>
      <c r="F400" s="69"/>
      <c r="G400" s="19"/>
    </row>
    <row r="401" spans="1:7" ht="15">
      <c r="A401" s="57"/>
      <c r="B401" s="14"/>
      <c r="C401" s="60"/>
      <c r="D401" s="7"/>
      <c r="E401" s="18"/>
      <c r="F401" s="69"/>
      <c r="G401" s="19"/>
    </row>
    <row r="402" spans="1:7" ht="15">
      <c r="A402" s="57"/>
      <c r="B402" s="14"/>
      <c r="C402" s="60"/>
      <c r="D402" s="7"/>
      <c r="E402" s="18"/>
      <c r="F402" s="69"/>
      <c r="G402" s="19"/>
    </row>
    <row r="403" spans="1:7" ht="12.75">
      <c r="A403" s="19"/>
      <c r="B403" s="19"/>
      <c r="C403" s="61"/>
      <c r="D403" s="7"/>
      <c r="E403" s="6"/>
      <c r="F403" s="69"/>
      <c r="G403" s="19"/>
    </row>
    <row r="404" spans="1:7" ht="12.75">
      <c r="A404" s="19"/>
      <c r="B404" s="19"/>
      <c r="C404" s="61"/>
      <c r="D404" s="7"/>
      <c r="E404" s="6"/>
      <c r="F404" s="69"/>
      <c r="G404" s="19"/>
    </row>
    <row r="405" spans="1:7" ht="12.75">
      <c r="A405" s="19"/>
      <c r="B405" s="19"/>
      <c r="C405" s="61"/>
      <c r="D405" s="7"/>
      <c r="E405" s="6"/>
      <c r="F405" s="69"/>
      <c r="G405" s="19"/>
    </row>
    <row r="406" spans="1:7" ht="12.75">
      <c r="A406" s="19"/>
      <c r="B406" s="19"/>
      <c r="C406" s="61"/>
      <c r="D406" s="7"/>
      <c r="E406" s="6"/>
      <c r="F406" s="69"/>
      <c r="G406" s="19"/>
    </row>
    <row r="407" spans="1:7" ht="12.75">
      <c r="A407" s="19"/>
      <c r="B407" s="19"/>
      <c r="C407" s="61"/>
      <c r="D407" s="7"/>
      <c r="E407" s="6"/>
      <c r="F407" s="69"/>
      <c r="G407" s="19"/>
    </row>
    <row r="408" spans="1:7" ht="12.75">
      <c r="A408" s="19"/>
      <c r="B408" s="19"/>
      <c r="C408" s="61"/>
      <c r="D408" s="7"/>
      <c r="E408" s="6"/>
      <c r="F408" s="69"/>
      <c r="G408" s="19"/>
    </row>
    <row r="409" spans="1:7" ht="12.75">
      <c r="A409" s="19"/>
      <c r="B409" s="19"/>
      <c r="C409" s="61"/>
      <c r="D409" s="7"/>
      <c r="E409" s="6"/>
      <c r="F409" s="69"/>
      <c r="G409" s="19"/>
    </row>
    <row r="410" spans="1:7" ht="12.75">
      <c r="A410" s="19"/>
      <c r="B410" s="19"/>
      <c r="C410" s="61"/>
      <c r="D410" s="7"/>
      <c r="E410" s="6"/>
      <c r="F410" s="69"/>
      <c r="G410" s="19"/>
    </row>
    <row r="411" spans="1:7" ht="12.75">
      <c r="A411" s="19"/>
      <c r="B411" s="19"/>
      <c r="C411" s="61"/>
      <c r="D411" s="7"/>
      <c r="E411" s="6"/>
      <c r="F411" s="69"/>
      <c r="G411" s="19"/>
    </row>
    <row r="412" spans="1:7" ht="15">
      <c r="A412" s="57"/>
      <c r="B412" s="14"/>
      <c r="C412" s="60"/>
      <c r="D412" s="7"/>
      <c r="E412" s="6"/>
      <c r="F412" s="69"/>
      <c r="G412" s="19"/>
    </row>
    <row r="413" spans="1:7" ht="15">
      <c r="A413" s="57"/>
      <c r="B413" s="14"/>
      <c r="C413" s="60"/>
      <c r="D413" s="7"/>
      <c r="E413" s="6"/>
      <c r="F413" s="69"/>
      <c r="G413" s="19"/>
    </row>
    <row r="414" spans="1:7" ht="15">
      <c r="A414" s="57"/>
      <c r="B414" s="14"/>
      <c r="C414" s="60"/>
      <c r="D414" s="7"/>
      <c r="E414" s="6"/>
      <c r="F414" s="69"/>
      <c r="G414" s="19"/>
    </row>
    <row r="415" spans="1:7" ht="15">
      <c r="A415" s="57"/>
      <c r="B415" s="14"/>
      <c r="C415" s="60"/>
      <c r="D415" s="7"/>
      <c r="E415" s="6"/>
      <c r="F415" s="69"/>
      <c r="G415" s="19"/>
    </row>
    <row r="416" spans="1:7" ht="15">
      <c r="A416" s="57"/>
      <c r="B416" s="14"/>
      <c r="C416" s="60"/>
      <c r="D416" s="7"/>
      <c r="E416" s="6"/>
      <c r="F416" s="69"/>
      <c r="G416" s="19"/>
    </row>
    <row r="417" spans="1:7" ht="15">
      <c r="A417" s="57"/>
      <c r="B417" s="14"/>
      <c r="C417" s="60"/>
      <c r="D417" s="7"/>
      <c r="E417" s="6"/>
      <c r="F417" s="69"/>
      <c r="G417" s="19"/>
    </row>
    <row r="418" spans="1:7" ht="15">
      <c r="A418" s="57"/>
      <c r="B418" s="14"/>
      <c r="C418" s="60"/>
      <c r="D418" s="7"/>
      <c r="E418" s="6"/>
      <c r="F418" s="69"/>
      <c r="G418" s="19"/>
    </row>
    <row r="419" spans="1:7" ht="15">
      <c r="A419" s="57"/>
      <c r="B419" s="14"/>
      <c r="C419" s="60"/>
      <c r="D419" s="7"/>
      <c r="E419" s="6"/>
      <c r="F419" s="69"/>
      <c r="G419" s="19"/>
    </row>
    <row r="420" spans="1:7" ht="15">
      <c r="A420" s="57"/>
      <c r="B420" s="14"/>
      <c r="C420" s="60"/>
      <c r="D420" s="7"/>
      <c r="E420" s="6"/>
      <c r="F420" s="69"/>
      <c r="G420" s="19"/>
    </row>
    <row r="421" spans="1:7" ht="15">
      <c r="A421" s="57"/>
      <c r="B421" s="14"/>
      <c r="C421" s="60"/>
      <c r="D421" s="7"/>
      <c r="E421" s="6"/>
      <c r="F421" s="69"/>
      <c r="G421" s="19"/>
    </row>
    <row r="422" spans="1:7" ht="15">
      <c r="A422" s="57"/>
      <c r="B422" s="14"/>
      <c r="C422" s="60"/>
      <c r="D422" s="7"/>
      <c r="E422" s="6"/>
      <c r="F422" s="69"/>
      <c r="G422" s="19"/>
    </row>
    <row r="423" spans="1:7" ht="15">
      <c r="A423" s="57"/>
      <c r="B423" s="14"/>
      <c r="C423" s="60"/>
      <c r="D423" s="7"/>
      <c r="E423" s="6"/>
      <c r="F423" s="69"/>
      <c r="G423" s="19"/>
    </row>
    <row r="424" spans="1:7" ht="15">
      <c r="A424" s="57"/>
      <c r="B424" s="14"/>
      <c r="C424" s="60"/>
      <c r="D424" s="7"/>
      <c r="E424" s="6"/>
      <c r="F424" s="69"/>
      <c r="G424" s="19"/>
    </row>
    <row r="425" spans="1:7" ht="12.75">
      <c r="A425" s="19"/>
      <c r="B425" s="19"/>
      <c r="C425" s="61"/>
      <c r="D425" s="7"/>
      <c r="E425" s="6"/>
      <c r="F425" s="69"/>
      <c r="G425" s="19"/>
    </row>
    <row r="426" spans="1:7" ht="12.75">
      <c r="A426" s="19"/>
      <c r="B426" s="19"/>
      <c r="C426" s="61"/>
      <c r="D426" s="7"/>
      <c r="E426" s="6"/>
      <c r="F426" s="69"/>
      <c r="G426" s="19"/>
    </row>
    <row r="427" spans="1:7" ht="12.75">
      <c r="A427" s="19"/>
      <c r="B427" s="19"/>
      <c r="C427" s="61"/>
      <c r="D427" s="7"/>
      <c r="E427" s="6"/>
      <c r="F427" s="69"/>
      <c r="G427" s="19"/>
    </row>
    <row r="428" spans="1:7" ht="12.75">
      <c r="A428" s="19"/>
      <c r="B428" s="19"/>
      <c r="C428" s="61"/>
      <c r="D428" s="7"/>
      <c r="E428" s="6"/>
      <c r="F428" s="69"/>
      <c r="G428" s="19"/>
    </row>
    <row r="429" spans="1:7" ht="12.75">
      <c r="A429" s="19"/>
      <c r="B429" s="19"/>
      <c r="C429" s="61"/>
      <c r="D429" s="7"/>
      <c r="E429" s="6"/>
      <c r="F429" s="69"/>
      <c r="G429" s="19"/>
    </row>
    <row r="430" spans="1:7" ht="12.75">
      <c r="A430" s="19"/>
      <c r="B430" s="19"/>
      <c r="C430" s="61"/>
      <c r="D430" s="7"/>
      <c r="E430" s="6"/>
      <c r="F430" s="69"/>
      <c r="G430" s="19"/>
    </row>
    <row r="431" spans="1:7" ht="12.75">
      <c r="A431" s="19"/>
      <c r="B431" s="19"/>
      <c r="C431" s="61"/>
      <c r="D431" s="7"/>
      <c r="E431" s="6"/>
      <c r="F431" s="69"/>
      <c r="G431" s="19"/>
    </row>
    <row r="432" spans="1:7" ht="15">
      <c r="A432" s="57"/>
      <c r="B432" s="14"/>
      <c r="C432" s="60"/>
      <c r="D432" s="7"/>
      <c r="E432" s="6"/>
      <c r="F432" s="69"/>
      <c r="G432" s="19"/>
    </row>
    <row r="433" spans="1:7" ht="15">
      <c r="A433" s="57"/>
      <c r="B433" s="14"/>
      <c r="C433" s="60"/>
      <c r="D433" s="7"/>
      <c r="E433" s="6"/>
      <c r="F433" s="69"/>
      <c r="G433" s="19"/>
    </row>
    <row r="434" spans="1:7" ht="15">
      <c r="A434" s="57"/>
      <c r="B434" s="14"/>
      <c r="C434" s="60"/>
      <c r="D434" s="7"/>
      <c r="E434" s="6"/>
      <c r="F434" s="69"/>
      <c r="G434" s="19"/>
    </row>
    <row r="435" spans="1:7" ht="15">
      <c r="A435" s="57"/>
      <c r="B435" s="14"/>
      <c r="C435" s="60"/>
      <c r="D435" s="7"/>
      <c r="E435" s="6"/>
      <c r="F435" s="69"/>
      <c r="G435" s="19"/>
    </row>
    <row r="436" spans="1:7" ht="15">
      <c r="A436" s="57"/>
      <c r="B436" s="14"/>
      <c r="C436" s="60"/>
      <c r="D436" s="7"/>
      <c r="E436" s="6"/>
      <c r="F436" s="69"/>
      <c r="G436" s="19"/>
    </row>
    <row r="437" spans="1:7" ht="15">
      <c r="A437" s="57"/>
      <c r="B437" s="14"/>
      <c r="C437" s="60"/>
      <c r="D437" s="7"/>
      <c r="E437" s="6"/>
      <c r="F437" s="69"/>
      <c r="G437" s="19"/>
    </row>
    <row r="438" spans="1:7" ht="15">
      <c r="A438" s="57"/>
      <c r="B438" s="14"/>
      <c r="C438" s="60"/>
      <c r="D438" s="7"/>
      <c r="E438" s="6"/>
      <c r="F438" s="69"/>
      <c r="G438" s="19"/>
    </row>
    <row r="439" spans="1:7" ht="15">
      <c r="A439" s="57"/>
      <c r="B439" s="14"/>
      <c r="C439" s="60"/>
      <c r="D439" s="7"/>
      <c r="E439" s="6"/>
      <c r="F439" s="69"/>
      <c r="G439" s="19"/>
    </row>
    <row r="440" spans="1:7" ht="15">
      <c r="A440" s="57"/>
      <c r="B440" s="14"/>
      <c r="C440" s="60"/>
      <c r="D440" s="7"/>
      <c r="E440" s="6"/>
      <c r="F440" s="69"/>
      <c r="G440" s="19"/>
    </row>
    <row r="441" spans="1:7" ht="15">
      <c r="A441" s="57"/>
      <c r="B441" s="14"/>
      <c r="C441" s="60"/>
      <c r="D441" s="7"/>
      <c r="E441" s="6"/>
      <c r="F441" s="69"/>
      <c r="G441" s="19"/>
    </row>
    <row r="442" spans="1:7" ht="12.75">
      <c r="A442" s="19"/>
      <c r="B442" s="19"/>
      <c r="C442" s="61"/>
      <c r="D442" s="7"/>
      <c r="E442" s="18"/>
      <c r="F442" s="69"/>
      <c r="G442" s="19"/>
    </row>
    <row r="443" spans="1:7" ht="12.75">
      <c r="A443" s="19"/>
      <c r="B443" s="19"/>
      <c r="C443" s="61"/>
      <c r="D443" s="7"/>
      <c r="E443" s="18"/>
      <c r="F443" s="69"/>
      <c r="G443" s="19"/>
    </row>
    <row r="444" spans="1:7" ht="12.75">
      <c r="A444" s="19"/>
      <c r="B444" s="19"/>
      <c r="C444" s="61"/>
      <c r="D444" s="7"/>
      <c r="E444" s="18"/>
      <c r="F444" s="69"/>
      <c r="G444" s="19"/>
    </row>
    <row r="445" spans="1:7" ht="12.75">
      <c r="A445" s="19"/>
      <c r="B445" s="19"/>
      <c r="C445" s="61"/>
      <c r="D445" s="7"/>
      <c r="E445" s="18"/>
      <c r="F445" s="69"/>
      <c r="G445" s="19"/>
    </row>
    <row r="446" spans="1:7" ht="12.75">
      <c r="A446" s="19"/>
      <c r="B446" s="19"/>
      <c r="C446" s="61"/>
      <c r="D446" s="7"/>
      <c r="E446" s="18"/>
      <c r="F446" s="69"/>
      <c r="G446" s="19"/>
    </row>
    <row r="447" spans="1:7" ht="12.75">
      <c r="A447" s="19"/>
      <c r="B447" s="19"/>
      <c r="C447" s="61"/>
      <c r="D447" s="7"/>
      <c r="E447" s="18"/>
      <c r="F447" s="69"/>
      <c r="G447" s="19"/>
    </row>
    <row r="448" spans="1:7" ht="12.75">
      <c r="A448" s="19"/>
      <c r="B448" s="19"/>
      <c r="C448" s="61"/>
      <c r="D448" s="7"/>
      <c r="E448" s="18"/>
      <c r="F448" s="69"/>
      <c r="G448" s="19"/>
    </row>
    <row r="449" spans="1:7" ht="15">
      <c r="A449" s="57"/>
      <c r="B449" s="14"/>
      <c r="C449" s="60"/>
      <c r="D449" s="7"/>
      <c r="E449" s="18"/>
      <c r="F449" s="69"/>
      <c r="G449" s="19"/>
    </row>
    <row r="450" spans="1:7" ht="15">
      <c r="A450" s="57"/>
      <c r="B450" s="14"/>
      <c r="C450" s="60"/>
      <c r="D450" s="7"/>
      <c r="E450" s="18"/>
      <c r="F450" s="69"/>
      <c r="G450" s="19"/>
    </row>
    <row r="451" spans="1:7" ht="15">
      <c r="A451" s="57"/>
      <c r="B451" s="14"/>
      <c r="C451" s="60"/>
      <c r="D451" s="7"/>
      <c r="E451" s="18"/>
      <c r="F451" s="69"/>
      <c r="G451" s="19"/>
    </row>
    <row r="452" spans="1:7" ht="15">
      <c r="A452" s="57"/>
      <c r="B452" s="14"/>
      <c r="C452" s="60"/>
      <c r="D452" s="7"/>
      <c r="E452" s="18"/>
      <c r="F452" s="69"/>
      <c r="G452" s="19"/>
    </row>
    <row r="453" spans="1:7" ht="15">
      <c r="A453" s="57"/>
      <c r="B453" s="14"/>
      <c r="C453" s="60"/>
      <c r="D453" s="7"/>
      <c r="E453" s="18"/>
      <c r="F453" s="69"/>
      <c r="G453" s="19"/>
    </row>
    <row r="454" spans="1:7" ht="15">
      <c r="A454" s="57"/>
      <c r="B454" s="14"/>
      <c r="C454" s="60"/>
      <c r="D454" s="7"/>
      <c r="E454" s="18"/>
      <c r="F454" s="69"/>
      <c r="G454" s="19"/>
    </row>
    <row r="455" spans="1:7" ht="15">
      <c r="A455" s="57"/>
      <c r="B455" s="14"/>
      <c r="C455" s="60"/>
      <c r="D455" s="7"/>
      <c r="E455" s="18"/>
      <c r="F455" s="69"/>
      <c r="G455" s="19"/>
    </row>
    <row r="456" spans="1:7" ht="15">
      <c r="A456" s="57"/>
      <c r="B456" s="14"/>
      <c r="C456" s="60"/>
      <c r="D456" s="7"/>
      <c r="E456" s="18"/>
      <c r="F456" s="69"/>
      <c r="G456" s="19"/>
    </row>
    <row r="457" spans="1:7" ht="15">
      <c r="A457" s="57"/>
      <c r="B457" s="14"/>
      <c r="C457" s="60"/>
      <c r="D457" s="7"/>
      <c r="E457" s="18"/>
      <c r="F457" s="69"/>
      <c r="G457" s="19"/>
    </row>
    <row r="458" spans="1:7" ht="15">
      <c r="A458" s="57"/>
      <c r="B458" s="14"/>
      <c r="C458" s="60"/>
      <c r="D458" s="7"/>
      <c r="E458" s="18"/>
      <c r="F458" s="69"/>
      <c r="G458" s="19"/>
    </row>
    <row r="459" spans="1:7" ht="12.75">
      <c r="A459" s="19"/>
      <c r="B459" s="19"/>
      <c r="C459" s="61"/>
      <c r="D459" s="7"/>
      <c r="E459" s="18"/>
      <c r="F459" s="69"/>
      <c r="G459" s="19"/>
    </row>
    <row r="460" spans="1:7" ht="12.75">
      <c r="A460" s="19"/>
      <c r="B460" s="19"/>
      <c r="C460" s="61"/>
      <c r="D460" s="7"/>
      <c r="E460" s="18"/>
      <c r="F460" s="69"/>
      <c r="G460" s="19"/>
    </row>
    <row r="461" spans="1:7" ht="12.75">
      <c r="A461" s="19"/>
      <c r="B461" s="19"/>
      <c r="C461" s="61"/>
      <c r="D461" s="7"/>
      <c r="E461" s="18"/>
      <c r="F461" s="69"/>
      <c r="G461" s="19"/>
    </row>
    <row r="462" spans="1:7" ht="12.75">
      <c r="A462" s="19"/>
      <c r="B462" s="19"/>
      <c r="C462" s="61"/>
      <c r="D462" s="7"/>
      <c r="E462" s="18"/>
      <c r="F462" s="69"/>
      <c r="G462" s="19"/>
    </row>
    <row r="463" spans="1:7" ht="12.75">
      <c r="A463" s="19"/>
      <c r="B463" s="19"/>
      <c r="C463" s="61"/>
      <c r="D463" s="7"/>
      <c r="E463" s="18"/>
      <c r="F463" s="69"/>
      <c r="G463" s="19"/>
    </row>
    <row r="464" spans="1:7" ht="15">
      <c r="A464" s="57"/>
      <c r="B464" s="14"/>
      <c r="C464" s="60"/>
      <c r="D464" s="7"/>
      <c r="E464" s="18"/>
      <c r="F464" s="69"/>
      <c r="G464" s="19"/>
    </row>
    <row r="465" spans="1:7" ht="15">
      <c r="A465" s="57"/>
      <c r="B465" s="14"/>
      <c r="C465" s="60"/>
      <c r="D465" s="7"/>
      <c r="E465" s="18"/>
      <c r="F465" s="69"/>
      <c r="G465" s="19"/>
    </row>
    <row r="466" spans="1:7" ht="15">
      <c r="A466" s="57"/>
      <c r="B466" s="14"/>
      <c r="C466" s="60"/>
      <c r="D466" s="7"/>
      <c r="E466" s="18"/>
      <c r="F466" s="69"/>
      <c r="G466" s="19"/>
    </row>
    <row r="467" spans="1:7" ht="15">
      <c r="A467" s="57"/>
      <c r="B467" s="14"/>
      <c r="C467" s="60"/>
      <c r="D467" s="7"/>
      <c r="E467" s="18"/>
      <c r="F467" s="69"/>
      <c r="G467" s="19"/>
    </row>
    <row r="468" spans="1:7" ht="15">
      <c r="A468" s="57"/>
      <c r="B468" s="14"/>
      <c r="C468" s="60"/>
      <c r="D468" s="7"/>
      <c r="E468" s="18"/>
      <c r="F468" s="69"/>
      <c r="G468" s="19"/>
    </row>
    <row r="469" spans="1:7" ht="12.75">
      <c r="A469" s="19"/>
      <c r="B469" s="19"/>
      <c r="C469" s="61"/>
      <c r="D469" s="16"/>
      <c r="E469" s="3"/>
      <c r="F469" s="69"/>
      <c r="G469" s="19"/>
    </row>
    <row r="470" spans="1:7" ht="12.75">
      <c r="A470" s="19"/>
      <c r="B470" s="19"/>
      <c r="C470" s="61"/>
      <c r="D470" s="16"/>
      <c r="E470" s="3"/>
      <c r="F470" s="69"/>
      <c r="G470" s="19"/>
    </row>
    <row r="471" spans="1:7" ht="12.75">
      <c r="A471" s="19"/>
      <c r="B471" s="19"/>
      <c r="C471" s="61"/>
      <c r="D471" s="16"/>
      <c r="E471" s="3"/>
      <c r="F471" s="69"/>
      <c r="G471" s="19"/>
    </row>
    <row r="472" spans="1:7" ht="12.75">
      <c r="A472" s="19"/>
      <c r="B472" s="19"/>
      <c r="C472" s="61"/>
      <c r="D472" s="16"/>
      <c r="E472" s="3"/>
      <c r="F472" s="69"/>
      <c r="G472" s="19"/>
    </row>
    <row r="473" spans="1:7" ht="12.75">
      <c r="A473" s="19"/>
      <c r="B473" s="19"/>
      <c r="C473" s="61"/>
      <c r="D473" s="16"/>
      <c r="E473" s="3"/>
      <c r="F473" s="69"/>
      <c r="G473" s="19"/>
    </row>
    <row r="474" spans="1:7" ht="15">
      <c r="A474" s="57"/>
      <c r="B474" s="14"/>
      <c r="C474" s="60"/>
      <c r="D474" s="16"/>
      <c r="E474" s="3"/>
      <c r="F474" s="69"/>
      <c r="G474" s="19"/>
    </row>
    <row r="475" spans="1:7" ht="15">
      <c r="A475" s="57"/>
      <c r="B475" s="14"/>
      <c r="C475" s="60"/>
      <c r="D475" s="16"/>
      <c r="E475" s="3"/>
      <c r="F475" s="69"/>
      <c r="G475" s="19"/>
    </row>
    <row r="476" spans="1:7" ht="15">
      <c r="A476" s="57"/>
      <c r="B476" s="14"/>
      <c r="C476" s="60"/>
      <c r="D476" s="16"/>
      <c r="E476" s="3"/>
      <c r="F476" s="69"/>
      <c r="G476" s="19"/>
    </row>
    <row r="477" spans="1:7" ht="15">
      <c r="A477" s="57"/>
      <c r="B477" s="14"/>
      <c r="C477" s="60"/>
      <c r="D477" s="16"/>
      <c r="E477" s="3"/>
      <c r="F477" s="69"/>
      <c r="G477" s="19"/>
    </row>
    <row r="478" spans="1:7" ht="15">
      <c r="A478" s="57"/>
      <c r="B478" s="14"/>
      <c r="C478" s="60"/>
      <c r="D478" s="16"/>
      <c r="E478" s="3"/>
      <c r="F478" s="69"/>
      <c r="G478" s="19"/>
    </row>
    <row r="479" spans="1:7" ht="15">
      <c r="A479" s="57"/>
      <c r="B479" s="14"/>
      <c r="C479" s="60"/>
      <c r="D479" s="16"/>
      <c r="E479" s="3"/>
      <c r="F479" s="69"/>
      <c r="G479" s="19"/>
    </row>
    <row r="480" spans="1:7" ht="15">
      <c r="A480" s="57"/>
      <c r="B480" s="14"/>
      <c r="C480" s="60"/>
      <c r="D480" s="16"/>
      <c r="E480" s="3"/>
      <c r="F480" s="69"/>
      <c r="G480" s="19"/>
    </row>
    <row r="481" spans="1:7" ht="15">
      <c r="A481" s="57"/>
      <c r="B481" s="14"/>
      <c r="C481" s="60"/>
      <c r="D481" s="16"/>
      <c r="E481" s="3"/>
      <c r="F481" s="69"/>
      <c r="G481" s="19"/>
    </row>
    <row r="482" spans="1:7" ht="12.75">
      <c r="A482" s="19"/>
      <c r="B482" s="19"/>
      <c r="C482" s="61"/>
      <c r="D482" s="16"/>
      <c r="E482" s="18"/>
      <c r="F482" s="69"/>
      <c r="G482" s="19"/>
    </row>
    <row r="483" spans="1:7" ht="12.75">
      <c r="A483" s="19"/>
      <c r="B483" s="19"/>
      <c r="C483" s="61"/>
      <c r="D483" s="16"/>
      <c r="E483" s="18"/>
      <c r="F483" s="69"/>
      <c r="G483" s="19"/>
    </row>
    <row r="484" spans="1:7" ht="15">
      <c r="A484" s="57"/>
      <c r="B484" s="14"/>
      <c r="C484" s="60"/>
      <c r="D484" s="16"/>
      <c r="E484" s="18"/>
      <c r="F484" s="69"/>
      <c r="G484" s="19"/>
    </row>
    <row r="485" spans="1:7" ht="15">
      <c r="A485" s="57"/>
      <c r="B485" s="14"/>
      <c r="C485" s="60"/>
      <c r="D485" s="16"/>
      <c r="E485" s="18"/>
      <c r="F485" s="69"/>
      <c r="G485" s="19"/>
    </row>
    <row r="486" spans="1:7" ht="15">
      <c r="A486" s="57"/>
      <c r="B486" s="14"/>
      <c r="C486" s="60"/>
      <c r="D486" s="16"/>
      <c r="E486" s="18"/>
      <c r="F486" s="69"/>
      <c r="G486" s="19"/>
    </row>
    <row r="487" spans="1:7" ht="15">
      <c r="A487" s="57"/>
      <c r="B487" s="14"/>
      <c r="C487" s="60"/>
      <c r="D487" s="16"/>
      <c r="E487" s="18"/>
      <c r="F487" s="69"/>
      <c r="G487" s="19"/>
    </row>
    <row r="488" spans="1:7" ht="15">
      <c r="A488" s="57"/>
      <c r="B488" s="14"/>
      <c r="C488" s="60"/>
      <c r="D488" s="16"/>
      <c r="E488" s="18"/>
      <c r="F488" s="69"/>
      <c r="G488" s="19"/>
    </row>
    <row r="489" spans="1:7" ht="12.75">
      <c r="A489" s="14"/>
      <c r="B489" s="14"/>
      <c r="C489" s="60"/>
      <c r="D489" s="17"/>
      <c r="E489" s="25"/>
      <c r="F489" s="69"/>
      <c r="G489" s="19"/>
    </row>
    <row r="490" spans="1:7" ht="12.75">
      <c r="A490" s="14"/>
      <c r="B490" s="14"/>
      <c r="C490" s="60"/>
      <c r="D490" s="17"/>
      <c r="E490" s="25"/>
      <c r="F490" s="69"/>
      <c r="G490" s="19"/>
    </row>
    <row r="491" spans="1:7" ht="12.75">
      <c r="A491" s="14"/>
      <c r="B491" s="14"/>
      <c r="C491" s="60"/>
      <c r="D491" s="17"/>
      <c r="E491" s="25"/>
      <c r="F491" s="69"/>
      <c r="G491" s="19"/>
    </row>
    <row r="492" spans="1:7" ht="12.75">
      <c r="A492" s="14"/>
      <c r="B492" s="14"/>
      <c r="C492" s="60"/>
      <c r="D492" s="17"/>
      <c r="E492" s="25"/>
      <c r="F492" s="69"/>
      <c r="G492" s="19"/>
    </row>
    <row r="493" spans="1:7" ht="12.75">
      <c r="A493" s="14"/>
      <c r="B493" s="14"/>
      <c r="C493" s="60"/>
      <c r="D493" s="17"/>
      <c r="E493" s="25"/>
      <c r="F493" s="69"/>
      <c r="G493" s="19"/>
    </row>
    <row r="494" spans="1:7" ht="12.75">
      <c r="A494" s="14"/>
      <c r="B494" s="14"/>
      <c r="C494" s="60"/>
      <c r="D494" s="17"/>
      <c r="E494" s="25"/>
      <c r="F494" s="69"/>
      <c r="G494" s="19"/>
    </row>
    <row r="495" spans="1:7" ht="12.75">
      <c r="A495" s="14"/>
      <c r="B495" s="14"/>
      <c r="C495" s="60"/>
      <c r="D495" s="17"/>
      <c r="E495" s="25"/>
      <c r="F495" s="69"/>
      <c r="G495" s="19"/>
    </row>
    <row r="496" spans="1:7" ht="12.75">
      <c r="A496" s="14"/>
      <c r="B496" s="14"/>
      <c r="C496" s="60"/>
      <c r="D496" s="17"/>
      <c r="E496" s="25"/>
      <c r="F496" s="69"/>
      <c r="G496" s="19"/>
    </row>
    <row r="497" spans="1:7" ht="12.75">
      <c r="A497" s="14"/>
      <c r="B497" s="14"/>
      <c r="C497" s="60"/>
      <c r="D497" s="17"/>
      <c r="E497" s="25"/>
      <c r="F497" s="69"/>
      <c r="G497" s="19"/>
    </row>
    <row r="498" spans="1:7" ht="12.75">
      <c r="A498" s="14"/>
      <c r="B498" s="14"/>
      <c r="C498" s="60"/>
      <c r="D498" s="17"/>
      <c r="E498" s="25"/>
      <c r="F498" s="69"/>
      <c r="G498" s="19"/>
    </row>
    <row r="499" spans="1:7" ht="12.75">
      <c r="A499" s="14"/>
      <c r="B499" s="14"/>
      <c r="C499" s="60"/>
      <c r="D499" s="17"/>
      <c r="E499" s="25"/>
      <c r="F499" s="69"/>
      <c r="G499" s="19"/>
    </row>
    <row r="500" spans="1:7" ht="12.75">
      <c r="A500" s="14"/>
      <c r="B500" s="14"/>
      <c r="C500" s="60"/>
      <c r="D500" s="17"/>
      <c r="E500" s="25"/>
      <c r="F500" s="69"/>
      <c r="G500" s="19"/>
    </row>
    <row r="501" spans="1:7" ht="12.75">
      <c r="A501" s="14"/>
      <c r="B501" s="14"/>
      <c r="C501" s="60"/>
      <c r="D501" s="17"/>
      <c r="E501" s="25"/>
      <c r="F501" s="69"/>
      <c r="G501" s="19"/>
    </row>
    <row r="502" spans="1:7" ht="12.75">
      <c r="A502" s="14"/>
      <c r="B502" s="14"/>
      <c r="C502" s="60"/>
      <c r="D502" s="17"/>
      <c r="E502" s="25"/>
      <c r="F502" s="69"/>
      <c r="G502" s="19"/>
    </row>
    <row r="503" spans="1:7" ht="12.75">
      <c r="A503" s="14"/>
      <c r="B503" s="14"/>
      <c r="C503" s="60"/>
      <c r="D503" s="17"/>
      <c r="E503" s="25"/>
      <c r="F503" s="69"/>
      <c r="G503" s="19"/>
    </row>
    <row r="504" spans="1:7" ht="12.75">
      <c r="A504" s="14"/>
      <c r="B504" s="14"/>
      <c r="C504" s="60"/>
      <c r="D504" s="17"/>
      <c r="E504" s="25"/>
      <c r="F504" s="69"/>
      <c r="G504" s="19"/>
    </row>
    <row r="505" spans="1:7" ht="12.75">
      <c r="A505" s="14"/>
      <c r="B505" s="14"/>
      <c r="C505" s="60"/>
      <c r="D505" s="17"/>
      <c r="E505" s="25"/>
      <c r="F505" s="69"/>
      <c r="G505" s="19"/>
    </row>
    <row r="506" spans="1:7" ht="12.75">
      <c r="A506" s="14"/>
      <c r="B506" s="14"/>
      <c r="C506" s="60"/>
      <c r="D506" s="17"/>
      <c r="E506" s="25"/>
      <c r="F506" s="69"/>
      <c r="G506" s="19"/>
    </row>
    <row r="507" spans="1:7" ht="12.75">
      <c r="A507" s="14"/>
      <c r="B507" s="14"/>
      <c r="C507" s="60"/>
      <c r="D507" s="17"/>
      <c r="E507" s="25"/>
      <c r="F507" s="69"/>
      <c r="G507" s="19"/>
    </row>
    <row r="508" spans="1:7" ht="12.75">
      <c r="A508" s="14"/>
      <c r="B508" s="14"/>
      <c r="C508" s="60"/>
      <c r="D508" s="17"/>
      <c r="E508" s="25"/>
      <c r="F508" s="69"/>
      <c r="G508" s="19"/>
    </row>
    <row r="509" spans="1:7" ht="12.75">
      <c r="A509" s="14"/>
      <c r="B509" s="14"/>
      <c r="C509" s="60"/>
      <c r="D509" s="17"/>
      <c r="E509" s="25"/>
      <c r="F509" s="69"/>
      <c r="G509" s="19"/>
    </row>
    <row r="510" spans="1:7" ht="12.75">
      <c r="A510" s="14"/>
      <c r="B510" s="14"/>
      <c r="C510" s="60"/>
      <c r="D510" s="17"/>
      <c r="E510" s="25"/>
      <c r="F510" s="69"/>
      <c r="G510" s="19"/>
    </row>
    <row r="511" spans="1:7" ht="12.75">
      <c r="A511" s="14"/>
      <c r="B511" s="14"/>
      <c r="C511" s="60"/>
      <c r="D511" s="17"/>
      <c r="E511" s="25"/>
      <c r="F511" s="69"/>
      <c r="G511" s="19"/>
    </row>
    <row r="512" spans="1:7" ht="12.75">
      <c r="A512" s="14"/>
      <c r="B512" s="14"/>
      <c r="C512" s="60"/>
      <c r="D512" s="17"/>
      <c r="E512" s="25"/>
      <c r="F512" s="69"/>
      <c r="G512" s="19"/>
    </row>
    <row r="513" spans="1:7" ht="12.75">
      <c r="A513" s="14"/>
      <c r="B513" s="14"/>
      <c r="C513" s="60"/>
      <c r="D513" s="17"/>
      <c r="E513" s="25"/>
      <c r="F513" s="69"/>
      <c r="G513" s="19"/>
    </row>
    <row r="514" spans="1:7" ht="12.75">
      <c r="A514" s="14"/>
      <c r="B514" s="14"/>
      <c r="C514" s="60"/>
      <c r="D514" s="17"/>
      <c r="E514" s="25"/>
      <c r="F514" s="69"/>
      <c r="G514" s="19"/>
    </row>
    <row r="515" spans="1:7" ht="12.75">
      <c r="A515" s="14"/>
      <c r="B515" s="14"/>
      <c r="C515" s="60"/>
      <c r="D515" s="17"/>
      <c r="E515" s="25"/>
      <c r="F515" s="69"/>
      <c r="G515" s="19"/>
    </row>
    <row r="516" spans="1:7" ht="12.75">
      <c r="A516" s="14"/>
      <c r="B516" s="14"/>
      <c r="C516" s="60"/>
      <c r="D516" s="17"/>
      <c r="E516" s="25"/>
      <c r="F516" s="69"/>
      <c r="G516" s="19"/>
    </row>
    <row r="517" spans="1:7" ht="12.75">
      <c r="A517" s="14"/>
      <c r="B517" s="14"/>
      <c r="C517" s="60"/>
      <c r="D517" s="17"/>
      <c r="E517" s="25"/>
      <c r="F517" s="69"/>
      <c r="G517" s="19"/>
    </row>
    <row r="518" spans="1:7" ht="12.75">
      <c r="A518" s="14"/>
      <c r="B518" s="14"/>
      <c r="C518" s="60"/>
      <c r="D518" s="17"/>
      <c r="E518" s="25"/>
      <c r="F518" s="69"/>
      <c r="G518" s="19"/>
    </row>
    <row r="519" spans="1:7" ht="12.75">
      <c r="A519" s="14"/>
      <c r="B519" s="14"/>
      <c r="C519" s="60"/>
      <c r="D519" s="17"/>
      <c r="E519" s="25"/>
      <c r="F519" s="69"/>
      <c r="G519" s="19"/>
    </row>
    <row r="520" spans="1:7" ht="12.75">
      <c r="A520" s="14"/>
      <c r="B520" s="14"/>
      <c r="C520" s="60"/>
      <c r="D520" s="17"/>
      <c r="E520" s="25"/>
      <c r="F520" s="69"/>
      <c r="G520" s="19"/>
    </row>
    <row r="521" spans="1:7" ht="12.75">
      <c r="A521" s="14"/>
      <c r="B521" s="14"/>
      <c r="C521" s="60"/>
      <c r="D521" s="17"/>
      <c r="E521" s="25"/>
      <c r="F521" s="69"/>
      <c r="G521" s="19"/>
    </row>
    <row r="522" spans="1:7" ht="12.75">
      <c r="A522" s="14"/>
      <c r="B522" s="14"/>
      <c r="C522" s="60"/>
      <c r="D522" s="17"/>
      <c r="E522" s="25"/>
      <c r="F522" s="69"/>
      <c r="G522" s="19"/>
    </row>
    <row r="523" spans="1:7" ht="12.75">
      <c r="A523" s="14"/>
      <c r="B523" s="14"/>
      <c r="C523" s="60"/>
      <c r="D523" s="17"/>
      <c r="E523" s="25"/>
      <c r="F523" s="69"/>
      <c r="G523" s="19"/>
    </row>
    <row r="524" spans="1:7" ht="12.75">
      <c r="A524" s="14"/>
      <c r="B524" s="14"/>
      <c r="C524" s="60"/>
      <c r="D524" s="17"/>
      <c r="E524" s="25"/>
      <c r="F524" s="69"/>
      <c r="G524" s="19"/>
    </row>
    <row r="525" spans="1:7" ht="12.75">
      <c r="A525" s="14"/>
      <c r="B525" s="14"/>
      <c r="C525" s="60"/>
      <c r="D525" s="17"/>
      <c r="E525" s="25"/>
      <c r="F525" s="69"/>
      <c r="G525" s="19"/>
    </row>
    <row r="526" spans="1:7" ht="12.75">
      <c r="A526" s="14"/>
      <c r="B526" s="14"/>
      <c r="C526" s="60"/>
      <c r="D526" s="17"/>
      <c r="E526" s="25"/>
      <c r="F526" s="69"/>
      <c r="G526" s="19"/>
    </row>
    <row r="527" spans="1:7" ht="12.75">
      <c r="A527" s="14"/>
      <c r="B527" s="14"/>
      <c r="C527" s="60"/>
      <c r="D527" s="17"/>
      <c r="E527" s="25"/>
      <c r="F527" s="69"/>
      <c r="G527" s="19"/>
    </row>
    <row r="528" spans="1:7" ht="12.75">
      <c r="A528" s="14"/>
      <c r="B528" s="14"/>
      <c r="C528" s="60"/>
      <c r="D528" s="17"/>
      <c r="E528" s="25"/>
      <c r="F528" s="69"/>
      <c r="G528" s="19"/>
    </row>
    <row r="529" spans="1:7" ht="12.75">
      <c r="A529" s="14"/>
      <c r="B529" s="14"/>
      <c r="C529" s="60"/>
      <c r="D529" s="17"/>
      <c r="E529" s="25"/>
      <c r="F529" s="69"/>
      <c r="G529" s="19"/>
    </row>
    <row r="530" spans="1:7" ht="12.75">
      <c r="A530" s="14"/>
      <c r="B530" s="14"/>
      <c r="C530" s="60"/>
      <c r="D530" s="17"/>
      <c r="E530" s="25"/>
      <c r="F530" s="69"/>
      <c r="G530" s="19"/>
    </row>
    <row r="531" spans="1:7" ht="12.75">
      <c r="A531" s="14"/>
      <c r="B531" s="14"/>
      <c r="C531" s="60"/>
      <c r="D531" s="17"/>
      <c r="E531" s="25"/>
      <c r="F531" s="69"/>
      <c r="G531" s="19"/>
    </row>
    <row r="532" spans="1:7" ht="12.75">
      <c r="A532" s="14"/>
      <c r="B532" s="14"/>
      <c r="C532" s="60"/>
      <c r="D532" s="17"/>
      <c r="E532" s="25"/>
      <c r="F532" s="69"/>
      <c r="G532" s="19"/>
    </row>
    <row r="533" spans="1:7" ht="12.75">
      <c r="A533" s="14"/>
      <c r="B533" s="14"/>
      <c r="C533" s="60"/>
      <c r="D533" s="17"/>
      <c r="E533" s="25"/>
      <c r="F533" s="69"/>
      <c r="G533" s="19"/>
    </row>
    <row r="534" spans="1:7" ht="12.75">
      <c r="A534" s="14"/>
      <c r="B534" s="14"/>
      <c r="C534" s="60"/>
      <c r="D534" s="17"/>
      <c r="E534" s="25"/>
      <c r="F534" s="69"/>
      <c r="G534" s="19"/>
    </row>
    <row r="535" spans="1:7" ht="12.75">
      <c r="A535" s="14"/>
      <c r="B535" s="14"/>
      <c r="C535" s="60"/>
      <c r="D535" s="17"/>
      <c r="E535" s="25"/>
      <c r="F535" s="69"/>
      <c r="G535" s="19"/>
    </row>
    <row r="536" spans="1:7" ht="12.75">
      <c r="A536" s="14"/>
      <c r="B536" s="14"/>
      <c r="C536" s="60"/>
      <c r="D536" s="17"/>
      <c r="E536" s="25"/>
      <c r="F536" s="69"/>
      <c r="G536" s="19"/>
    </row>
    <row r="537" spans="1:7" ht="12.75">
      <c r="A537" s="14"/>
      <c r="B537" s="14"/>
      <c r="C537" s="60"/>
      <c r="D537" s="17"/>
      <c r="E537" s="25"/>
      <c r="F537" s="69"/>
      <c r="G537" s="19"/>
    </row>
    <row r="538" spans="1:7" ht="12.75">
      <c r="A538" s="14"/>
      <c r="B538" s="14"/>
      <c r="C538" s="60"/>
      <c r="D538" s="17"/>
      <c r="E538" s="25"/>
      <c r="F538" s="69"/>
      <c r="G538" s="19"/>
    </row>
    <row r="539" spans="1:7" ht="12.75">
      <c r="A539" s="14"/>
      <c r="B539" s="14"/>
      <c r="C539" s="60"/>
      <c r="D539" s="17"/>
      <c r="E539" s="25"/>
      <c r="F539" s="69"/>
      <c r="G539" s="19"/>
    </row>
    <row r="540" spans="1:7" ht="12.75">
      <c r="A540" s="14"/>
      <c r="B540" s="14"/>
      <c r="C540" s="60"/>
      <c r="D540" s="17"/>
      <c r="E540" s="25"/>
      <c r="F540" s="69"/>
      <c r="G540" s="19"/>
    </row>
    <row r="541" spans="1:7" ht="12.75">
      <c r="A541" s="14"/>
      <c r="B541" s="14"/>
      <c r="C541" s="60"/>
      <c r="D541" s="17"/>
      <c r="E541" s="25"/>
      <c r="F541" s="69"/>
      <c r="G541" s="19"/>
    </row>
    <row r="542" spans="1:7" ht="12.75">
      <c r="A542" s="14"/>
      <c r="B542" s="14"/>
      <c r="C542" s="60"/>
      <c r="D542" s="17"/>
      <c r="E542" s="25"/>
      <c r="F542" s="69"/>
      <c r="G542" s="19"/>
    </row>
    <row r="543" spans="1:7" ht="12.75">
      <c r="A543" s="14"/>
      <c r="B543" s="14"/>
      <c r="C543" s="60"/>
      <c r="D543" s="17"/>
      <c r="E543" s="25"/>
      <c r="F543" s="69"/>
      <c r="G543" s="19"/>
    </row>
    <row r="544" spans="1:7" ht="12.75">
      <c r="A544" s="14"/>
      <c r="B544" s="14"/>
      <c r="C544" s="60"/>
      <c r="D544" s="17"/>
      <c r="E544" s="25"/>
      <c r="F544" s="69"/>
      <c r="G544" s="19"/>
    </row>
    <row r="545" spans="1:7" ht="12.75">
      <c r="A545" s="14"/>
      <c r="B545" s="14"/>
      <c r="C545" s="60"/>
      <c r="D545" s="17"/>
      <c r="E545" s="25"/>
      <c r="F545" s="69"/>
      <c r="G545" s="19"/>
    </row>
    <row r="546" spans="1:7" ht="12.75">
      <c r="A546" s="14"/>
      <c r="B546" s="14"/>
      <c r="C546" s="60"/>
      <c r="D546" s="17"/>
      <c r="E546" s="25"/>
      <c r="F546" s="69"/>
      <c r="G546" s="19"/>
    </row>
    <row r="547" spans="1:7" ht="12.75">
      <c r="A547" s="14"/>
      <c r="B547" s="14"/>
      <c r="C547" s="60"/>
      <c r="D547" s="17"/>
      <c r="E547" s="25"/>
      <c r="F547" s="69"/>
      <c r="G547" s="19"/>
    </row>
    <row r="548" spans="1:7" ht="12.75">
      <c r="A548" s="14"/>
      <c r="B548" s="14"/>
      <c r="C548" s="60"/>
      <c r="D548" s="17"/>
      <c r="E548" s="25"/>
      <c r="F548" s="69"/>
      <c r="G548" s="19"/>
    </row>
    <row r="549" spans="1:7" ht="12.75">
      <c r="A549" s="14"/>
      <c r="B549" s="14"/>
      <c r="C549" s="60"/>
      <c r="D549" s="17"/>
      <c r="E549" s="25"/>
      <c r="F549" s="69"/>
      <c r="G549" s="19"/>
    </row>
    <row r="550" spans="1:7" ht="12.75">
      <c r="A550" s="14"/>
      <c r="B550" s="14"/>
      <c r="C550" s="60"/>
      <c r="D550" s="17"/>
      <c r="E550" s="25"/>
      <c r="F550" s="69"/>
      <c r="G550" s="19"/>
    </row>
    <row r="551" spans="1:7" ht="12.75">
      <c r="A551" s="14"/>
      <c r="B551" s="14"/>
      <c r="C551" s="60"/>
      <c r="D551" s="17"/>
      <c r="E551" s="25"/>
      <c r="F551" s="69"/>
      <c r="G551" s="19"/>
    </row>
    <row r="552" spans="1:7" ht="12.75">
      <c r="A552" s="14"/>
      <c r="B552" s="14"/>
      <c r="C552" s="60"/>
      <c r="D552" s="17"/>
      <c r="E552" s="25"/>
      <c r="F552" s="69"/>
      <c r="G552" s="19"/>
    </row>
    <row r="553" spans="1:7" ht="12.75">
      <c r="A553" s="14"/>
      <c r="B553" s="14"/>
      <c r="C553" s="60"/>
      <c r="D553" s="17"/>
      <c r="E553" s="25"/>
      <c r="F553" s="69"/>
      <c r="G553" s="19"/>
    </row>
    <row r="554" spans="1:7" ht="12.75">
      <c r="A554" s="14"/>
      <c r="B554" s="14"/>
      <c r="C554" s="60"/>
      <c r="D554" s="17"/>
      <c r="E554" s="25"/>
      <c r="F554" s="69"/>
      <c r="G554" s="19"/>
    </row>
    <row r="555" spans="1:7" ht="12.75">
      <c r="A555" s="14"/>
      <c r="B555" s="14"/>
      <c r="C555" s="60"/>
      <c r="D555" s="17"/>
      <c r="E555" s="25"/>
      <c r="F555" s="69"/>
      <c r="G555" s="19"/>
    </row>
    <row r="556" spans="1:7" ht="12.75">
      <c r="A556" s="14"/>
      <c r="B556" s="14"/>
      <c r="C556" s="60"/>
      <c r="D556" s="17"/>
      <c r="E556" s="25"/>
      <c r="F556" s="69"/>
      <c r="G556" s="19"/>
    </row>
    <row r="557" spans="1:7" ht="12.75">
      <c r="A557" s="14"/>
      <c r="B557" s="14"/>
      <c r="C557" s="60"/>
      <c r="D557" s="17"/>
      <c r="E557" s="25"/>
      <c r="F557" s="69"/>
      <c r="G557" s="19"/>
    </row>
    <row r="558" spans="1:7" ht="12.75">
      <c r="A558" s="14"/>
      <c r="B558" s="14"/>
      <c r="C558" s="60"/>
      <c r="D558" s="17"/>
      <c r="E558" s="25"/>
      <c r="F558" s="69"/>
      <c r="G558" s="19"/>
    </row>
    <row r="559" spans="1:7" ht="12.75">
      <c r="A559" s="14"/>
      <c r="B559" s="14"/>
      <c r="C559" s="60"/>
      <c r="D559" s="17"/>
      <c r="E559" s="25"/>
      <c r="F559" s="69"/>
      <c r="G559" s="19"/>
    </row>
    <row r="560" spans="1:7" ht="12.75">
      <c r="A560" s="14"/>
      <c r="B560" s="14"/>
      <c r="C560" s="60"/>
      <c r="D560" s="17"/>
      <c r="E560" s="25"/>
      <c r="F560" s="69"/>
      <c r="G560" s="19"/>
    </row>
    <row r="561" spans="1:7" ht="12.75">
      <c r="A561" s="14"/>
      <c r="B561" s="14"/>
      <c r="C561" s="60"/>
      <c r="D561" s="17"/>
      <c r="E561" s="25"/>
      <c r="F561" s="69"/>
      <c r="G561" s="19"/>
    </row>
    <row r="562" spans="1:7" ht="12.75">
      <c r="A562" s="14"/>
      <c r="B562" s="14"/>
      <c r="C562" s="60"/>
      <c r="D562" s="17"/>
      <c r="E562" s="25"/>
      <c r="F562" s="69"/>
      <c r="G562" s="19"/>
    </row>
    <row r="563" spans="1:7" ht="12.75">
      <c r="A563" s="14"/>
      <c r="B563" s="14"/>
      <c r="C563" s="60"/>
      <c r="D563" s="17"/>
      <c r="E563" s="25"/>
      <c r="F563" s="69"/>
      <c r="G563" s="19"/>
    </row>
    <row r="564" spans="1:7" ht="12.75">
      <c r="A564" s="14"/>
      <c r="B564" s="14"/>
      <c r="C564" s="60"/>
      <c r="D564" s="17"/>
      <c r="E564" s="25"/>
      <c r="F564" s="69"/>
      <c r="G564" s="19"/>
    </row>
    <row r="565" spans="1:7" ht="12.75">
      <c r="A565" s="14"/>
      <c r="B565" s="14"/>
      <c r="C565" s="60"/>
      <c r="D565" s="17"/>
      <c r="E565" s="25"/>
      <c r="F565" s="69"/>
      <c r="G565" s="19"/>
    </row>
    <row r="566" spans="1:7" ht="12.75">
      <c r="A566" s="14"/>
      <c r="B566" s="14"/>
      <c r="C566" s="60"/>
      <c r="D566" s="17"/>
      <c r="E566" s="25"/>
      <c r="F566" s="69"/>
      <c r="G566" s="19"/>
    </row>
    <row r="567" spans="1:7" ht="12.75">
      <c r="A567" s="14"/>
      <c r="B567" s="14"/>
      <c r="C567" s="60"/>
      <c r="D567" s="17"/>
      <c r="E567" s="25"/>
      <c r="F567" s="69"/>
      <c r="G567" s="19"/>
    </row>
    <row r="568" spans="1:7" ht="12.75">
      <c r="A568" s="14"/>
      <c r="B568" s="14"/>
      <c r="C568" s="60"/>
      <c r="D568" s="17"/>
      <c r="E568" s="25"/>
      <c r="F568" s="69"/>
      <c r="G568" s="19"/>
    </row>
    <row r="569" spans="1:7" ht="12.75">
      <c r="A569" s="14"/>
      <c r="B569" s="14"/>
      <c r="C569" s="60"/>
      <c r="D569" s="17"/>
      <c r="E569" s="25"/>
      <c r="F569" s="69"/>
      <c r="G569" s="19"/>
    </row>
    <row r="570" spans="1:7" ht="12.75">
      <c r="A570" s="14"/>
      <c r="B570" s="14"/>
      <c r="C570" s="60"/>
      <c r="D570" s="17"/>
      <c r="E570" s="25"/>
      <c r="F570" s="69"/>
      <c r="G570" s="19"/>
    </row>
    <row r="571" spans="1:7" ht="12.75">
      <c r="A571" s="14"/>
      <c r="B571" s="14"/>
      <c r="C571" s="60"/>
      <c r="D571" s="17"/>
      <c r="E571" s="25"/>
      <c r="F571" s="69"/>
      <c r="G571" s="19"/>
    </row>
    <row r="572" spans="1:7" ht="12.75">
      <c r="A572" s="14"/>
      <c r="B572" s="14"/>
      <c r="C572" s="60"/>
      <c r="D572" s="17"/>
      <c r="E572" s="25"/>
      <c r="F572" s="69"/>
      <c r="G572" s="19"/>
    </row>
    <row r="573" spans="1:7" ht="12.75">
      <c r="A573" s="14"/>
      <c r="B573" s="14"/>
      <c r="C573" s="60"/>
      <c r="D573" s="17"/>
      <c r="E573" s="25"/>
      <c r="F573" s="69"/>
      <c r="G573" s="19"/>
    </row>
    <row r="574" spans="1:7" ht="12.75">
      <c r="A574" s="14"/>
      <c r="B574" s="14"/>
      <c r="C574" s="60"/>
      <c r="D574" s="17"/>
      <c r="E574" s="25"/>
      <c r="F574" s="69"/>
      <c r="G574" s="19"/>
    </row>
    <row r="575" spans="1:7" ht="12.75">
      <c r="A575" s="14"/>
      <c r="B575" s="14"/>
      <c r="C575" s="60"/>
      <c r="D575" s="17"/>
      <c r="E575" s="25"/>
      <c r="F575" s="69"/>
      <c r="G575" s="19"/>
    </row>
    <row r="576" spans="1:7" ht="12.75">
      <c r="A576" s="14"/>
      <c r="B576" s="14"/>
      <c r="C576" s="60"/>
      <c r="D576" s="17"/>
      <c r="E576" s="25"/>
      <c r="F576" s="69"/>
      <c r="G576" s="19"/>
    </row>
    <row r="577" spans="1:7" ht="12.75">
      <c r="A577" s="14"/>
      <c r="B577" s="14"/>
      <c r="C577" s="60"/>
      <c r="D577" s="17"/>
      <c r="E577" s="25"/>
      <c r="F577" s="69"/>
      <c r="G577" s="19"/>
    </row>
    <row r="578" spans="1:7" ht="12.75">
      <c r="A578" s="14"/>
      <c r="B578" s="14"/>
      <c r="C578" s="60"/>
      <c r="D578" s="17"/>
      <c r="E578" s="25"/>
      <c r="F578" s="69"/>
      <c r="G578" s="19"/>
    </row>
    <row r="579" spans="1:7" ht="12.75">
      <c r="A579" s="14"/>
      <c r="B579" s="14"/>
      <c r="C579" s="60"/>
      <c r="D579" s="17"/>
      <c r="E579" s="25"/>
      <c r="F579" s="69"/>
      <c r="G579" s="19"/>
    </row>
    <row r="580" spans="1:7" ht="12.75">
      <c r="A580" s="14"/>
      <c r="B580" s="14"/>
      <c r="C580" s="60"/>
      <c r="D580" s="17"/>
      <c r="E580" s="25"/>
      <c r="F580" s="69"/>
      <c r="G580" s="19"/>
    </row>
    <row r="581" spans="1:7" ht="12.75">
      <c r="A581" s="14"/>
      <c r="B581" s="14"/>
      <c r="C581" s="60"/>
      <c r="D581" s="17"/>
      <c r="E581" s="25"/>
      <c r="F581" s="69"/>
      <c r="G581" s="19"/>
    </row>
    <row r="582" spans="1:7" ht="12.75">
      <c r="A582" s="14"/>
      <c r="B582" s="14"/>
      <c r="C582" s="60"/>
      <c r="D582" s="17"/>
      <c r="E582" s="25"/>
      <c r="F582" s="69"/>
      <c r="G582" s="19"/>
    </row>
    <row r="583" spans="1:7" ht="12.75">
      <c r="A583" s="14"/>
      <c r="B583" s="14"/>
      <c r="C583" s="60"/>
      <c r="D583" s="17"/>
      <c r="E583" s="25"/>
      <c r="F583" s="69"/>
      <c r="G583" s="19"/>
    </row>
    <row r="584" spans="1:7" ht="12.75">
      <c r="A584" s="14"/>
      <c r="B584" s="14"/>
      <c r="C584" s="60"/>
      <c r="D584" s="17"/>
      <c r="E584" s="25"/>
      <c r="F584" s="69"/>
      <c r="G584" s="19"/>
    </row>
    <row r="585" spans="1:7" ht="12.75">
      <c r="A585" s="14"/>
      <c r="B585" s="14"/>
      <c r="C585" s="60"/>
      <c r="D585" s="17"/>
      <c r="E585" s="25"/>
      <c r="F585" s="69"/>
      <c r="G585" s="19"/>
    </row>
    <row r="586" spans="1:7" ht="12.75">
      <c r="A586" s="14"/>
      <c r="B586" s="14"/>
      <c r="C586" s="60"/>
      <c r="D586" s="17"/>
      <c r="E586" s="25"/>
      <c r="F586" s="69"/>
      <c r="G586" s="19"/>
    </row>
    <row r="587" spans="1:7" ht="12.75">
      <c r="A587" s="14"/>
      <c r="B587" s="14"/>
      <c r="C587" s="60"/>
      <c r="D587" s="17"/>
      <c r="E587" s="25"/>
      <c r="F587" s="69"/>
      <c r="G587" s="19"/>
    </row>
    <row r="588" spans="1:7" ht="12.75">
      <c r="A588" s="14"/>
      <c r="B588" s="14"/>
      <c r="C588" s="60"/>
      <c r="D588" s="17"/>
      <c r="E588" s="25"/>
      <c r="F588" s="69"/>
      <c r="G588" s="19"/>
    </row>
    <row r="589" spans="1:7" ht="12.75">
      <c r="A589" s="14"/>
      <c r="B589" s="14"/>
      <c r="C589" s="60"/>
      <c r="D589" s="17"/>
      <c r="E589" s="25"/>
      <c r="F589" s="69"/>
      <c r="G589" s="19"/>
    </row>
    <row r="590" spans="1:7" ht="12.75">
      <c r="A590" s="14"/>
      <c r="B590" s="14"/>
      <c r="C590" s="60"/>
      <c r="D590" s="17"/>
      <c r="E590" s="25"/>
      <c r="F590" s="69"/>
      <c r="G590" s="19"/>
    </row>
    <row r="591" spans="1:7" ht="12.75">
      <c r="A591" s="14"/>
      <c r="B591" s="14"/>
      <c r="C591" s="60"/>
      <c r="D591" s="17"/>
      <c r="E591" s="25"/>
      <c r="F591" s="69"/>
      <c r="G591" s="19"/>
    </row>
    <row r="592" spans="1:7" ht="12.75">
      <c r="A592" s="14"/>
      <c r="B592" s="14"/>
      <c r="C592" s="60"/>
      <c r="D592" s="17"/>
      <c r="E592" s="25"/>
      <c r="F592" s="69"/>
      <c r="G592" s="19"/>
    </row>
    <row r="593" spans="1:7" ht="12.75">
      <c r="A593" s="14"/>
      <c r="B593" s="14"/>
      <c r="C593" s="60"/>
      <c r="D593" s="17"/>
      <c r="E593" s="25"/>
      <c r="F593" s="69"/>
      <c r="G593" s="19"/>
    </row>
    <row r="594" spans="1:7" ht="12.75">
      <c r="A594" s="14"/>
      <c r="B594" s="14"/>
      <c r="C594" s="60"/>
      <c r="D594" s="17"/>
      <c r="E594" s="25"/>
      <c r="F594" s="69"/>
      <c r="G594" s="19"/>
    </row>
    <row r="595" spans="1:7" ht="12.75">
      <c r="A595" s="14"/>
      <c r="B595" s="14"/>
      <c r="C595" s="60"/>
      <c r="D595" s="17"/>
      <c r="E595" s="25"/>
      <c r="F595" s="69"/>
      <c r="G595" s="19"/>
    </row>
    <row r="596" spans="1:7" ht="12.75">
      <c r="A596" s="14"/>
      <c r="B596" s="14"/>
      <c r="C596" s="60"/>
      <c r="D596" s="17"/>
      <c r="E596" s="25"/>
      <c r="F596" s="69"/>
      <c r="G596" s="19"/>
    </row>
    <row r="597" spans="1:7" ht="12.75">
      <c r="A597" s="14"/>
      <c r="B597" s="14"/>
      <c r="C597" s="60"/>
      <c r="D597" s="17"/>
      <c r="E597" s="25"/>
      <c r="F597" s="69"/>
      <c r="G597" s="19"/>
    </row>
    <row r="598" spans="1:7" ht="12.75">
      <c r="A598" s="14"/>
      <c r="B598" s="14"/>
      <c r="C598" s="60"/>
      <c r="D598" s="17"/>
      <c r="E598" s="25"/>
      <c r="F598" s="69"/>
      <c r="G598" s="19"/>
    </row>
    <row r="599" spans="1:7" ht="12.75">
      <c r="A599" s="14"/>
      <c r="B599" s="14"/>
      <c r="C599" s="60"/>
      <c r="D599" s="17"/>
      <c r="E599" s="25"/>
      <c r="F599" s="69"/>
      <c r="G599" s="19"/>
    </row>
    <row r="600" spans="1:7" ht="12.75">
      <c r="A600" s="14"/>
      <c r="B600" s="14"/>
      <c r="C600" s="60"/>
      <c r="D600" s="17"/>
      <c r="E600" s="25"/>
      <c r="F600" s="69"/>
      <c r="G600" s="19"/>
    </row>
    <row r="601" spans="1:7" ht="12.75">
      <c r="A601" s="14"/>
      <c r="B601" s="14"/>
      <c r="C601" s="60"/>
      <c r="D601" s="17"/>
      <c r="E601" s="25"/>
      <c r="F601" s="69"/>
      <c r="G601" s="19"/>
    </row>
    <row r="602" spans="1:7" ht="12.75">
      <c r="A602" s="14"/>
      <c r="B602" s="14"/>
      <c r="C602" s="60"/>
      <c r="D602" s="17"/>
      <c r="E602" s="25"/>
      <c r="F602" s="69"/>
      <c r="G602" s="19"/>
    </row>
    <row r="603" spans="1:7" ht="12.75">
      <c r="A603" s="14"/>
      <c r="B603" s="14"/>
      <c r="C603" s="60"/>
      <c r="D603" s="17"/>
      <c r="E603" s="25"/>
      <c r="F603" s="69"/>
      <c r="G603" s="19"/>
    </row>
    <row r="604" spans="1:7" ht="12.75">
      <c r="A604" s="14"/>
      <c r="B604" s="14"/>
      <c r="C604" s="60"/>
      <c r="D604" s="17"/>
      <c r="E604" s="25"/>
      <c r="F604" s="69"/>
      <c r="G604" s="19"/>
    </row>
    <row r="605" spans="1:7" ht="12.75">
      <c r="A605" s="14"/>
      <c r="B605" s="14"/>
      <c r="C605" s="60"/>
      <c r="D605" s="17"/>
      <c r="E605" s="25"/>
      <c r="F605" s="69"/>
      <c r="G605" s="19"/>
    </row>
    <row r="606" spans="1:7" ht="12.75">
      <c r="A606" s="14"/>
      <c r="B606" s="14"/>
      <c r="C606" s="60"/>
      <c r="D606" s="17"/>
      <c r="E606" s="25"/>
      <c r="F606" s="69"/>
      <c r="G606" s="19"/>
    </row>
    <row r="607" spans="1:7" ht="12.75">
      <c r="A607" s="14"/>
      <c r="B607" s="14"/>
      <c r="C607" s="60"/>
      <c r="D607" s="17"/>
      <c r="E607" s="25"/>
      <c r="F607" s="69"/>
      <c r="G607" s="19"/>
    </row>
    <row r="608" spans="1:7" ht="12.75">
      <c r="A608" s="14"/>
      <c r="B608" s="14"/>
      <c r="C608" s="60"/>
      <c r="D608" s="17"/>
      <c r="E608" s="25"/>
      <c r="F608" s="69"/>
      <c r="G608" s="19"/>
    </row>
    <row r="609" spans="1:7" ht="12.75">
      <c r="A609" s="14"/>
      <c r="B609" s="14"/>
      <c r="C609" s="60"/>
      <c r="D609" s="17"/>
      <c r="E609" s="25"/>
      <c r="F609" s="69"/>
      <c r="G609" s="19"/>
    </row>
    <row r="610" spans="1:7" ht="12.75">
      <c r="A610" s="14"/>
      <c r="B610" s="14"/>
      <c r="C610" s="60"/>
      <c r="D610" s="17"/>
      <c r="E610" s="25"/>
      <c r="F610" s="69"/>
      <c r="G610" s="19"/>
    </row>
    <row r="611" spans="1:7" ht="12.75">
      <c r="A611" s="14"/>
      <c r="B611" s="14"/>
      <c r="C611" s="60"/>
      <c r="D611" s="17"/>
      <c r="E611" s="25"/>
      <c r="F611" s="69"/>
      <c r="G611" s="19"/>
    </row>
    <row r="612" spans="1:7" ht="12.75">
      <c r="A612" s="14"/>
      <c r="B612" s="14"/>
      <c r="C612" s="60"/>
      <c r="D612" s="17"/>
      <c r="E612" s="25"/>
      <c r="F612" s="69"/>
      <c r="G612" s="19"/>
    </row>
    <row r="613" spans="1:7" ht="12.75">
      <c r="A613" s="14"/>
      <c r="B613" s="14"/>
      <c r="C613" s="60"/>
      <c r="D613" s="17"/>
      <c r="E613" s="25"/>
      <c r="F613" s="69"/>
      <c r="G613" s="19"/>
    </row>
    <row r="614" spans="1:7" ht="12.75">
      <c r="A614" s="14"/>
      <c r="B614" s="14"/>
      <c r="C614" s="60"/>
      <c r="D614" s="17"/>
      <c r="E614" s="25"/>
      <c r="F614" s="69"/>
      <c r="G614" s="19"/>
    </row>
    <row r="615" spans="1:7" ht="12.75">
      <c r="A615" s="14"/>
      <c r="B615" s="14"/>
      <c r="C615" s="60"/>
      <c r="D615" s="17"/>
      <c r="E615" s="25"/>
      <c r="F615" s="69"/>
      <c r="G615" s="19"/>
    </row>
    <row r="616" spans="1:7" ht="12.75">
      <c r="A616" s="14"/>
      <c r="B616" s="14"/>
      <c r="C616" s="60"/>
      <c r="D616" s="17"/>
      <c r="E616" s="25"/>
      <c r="F616" s="69"/>
      <c r="G616" s="19"/>
    </row>
    <row r="617" spans="1:7" ht="12.75">
      <c r="A617" s="14"/>
      <c r="B617" s="14"/>
      <c r="C617" s="60"/>
      <c r="D617" s="17"/>
      <c r="E617" s="25"/>
      <c r="F617" s="69"/>
      <c r="G617" s="19"/>
    </row>
    <row r="618" spans="1:7" ht="12.75">
      <c r="A618" s="14"/>
      <c r="B618" s="14"/>
      <c r="C618" s="60"/>
      <c r="D618" s="17"/>
      <c r="E618" s="25"/>
      <c r="F618" s="69"/>
      <c r="G618" s="19"/>
    </row>
    <row r="619" spans="1:7" ht="12.75">
      <c r="A619" s="14"/>
      <c r="B619" s="14"/>
      <c r="C619" s="60"/>
      <c r="D619" s="7"/>
      <c r="E619" s="25"/>
      <c r="F619" s="69"/>
      <c r="G619" s="19"/>
    </row>
    <row r="620" spans="1:7" ht="12.75">
      <c r="A620" s="14"/>
      <c r="B620" s="14"/>
      <c r="C620" s="60"/>
      <c r="D620" s="7"/>
      <c r="E620" s="25"/>
      <c r="F620" s="69"/>
      <c r="G620" s="19"/>
    </row>
    <row r="621" spans="1:7" ht="12.75">
      <c r="A621" s="14"/>
      <c r="B621" s="14"/>
      <c r="C621" s="60"/>
      <c r="D621" s="7"/>
      <c r="E621" s="15"/>
      <c r="F621" s="69"/>
      <c r="G621" s="19"/>
    </row>
    <row r="622" spans="1:7" ht="12.75">
      <c r="A622" s="14"/>
      <c r="B622" s="14"/>
      <c r="C622" s="60"/>
      <c r="D622" s="7"/>
      <c r="E622" s="15"/>
      <c r="F622" s="69"/>
      <c r="G622" s="19"/>
    </row>
    <row r="623" spans="1:7" ht="12.75">
      <c r="A623" s="14"/>
      <c r="B623" s="14"/>
      <c r="C623" s="60"/>
      <c r="D623" s="7"/>
      <c r="E623" s="15"/>
      <c r="F623" s="69"/>
      <c r="G623" s="19"/>
    </row>
    <row r="624" spans="1:7" ht="12.75">
      <c r="A624" s="14"/>
      <c r="B624" s="14"/>
      <c r="C624" s="60"/>
      <c r="D624" s="7"/>
      <c r="E624" s="15"/>
      <c r="F624" s="69"/>
      <c r="G624" s="19"/>
    </row>
    <row r="625" spans="1:7" ht="12.75">
      <c r="A625" s="14"/>
      <c r="B625" s="14"/>
      <c r="C625" s="60"/>
      <c r="D625" s="7"/>
      <c r="E625" s="15"/>
      <c r="F625" s="69"/>
      <c r="G625" s="19"/>
    </row>
    <row r="626" spans="1:7" ht="12.75">
      <c r="A626" s="14"/>
      <c r="B626" s="14"/>
      <c r="C626" s="60"/>
      <c r="D626" s="7"/>
      <c r="E626" s="15"/>
      <c r="F626" s="69"/>
      <c r="G626" s="19"/>
    </row>
    <row r="627" spans="1:7" ht="12.75">
      <c r="A627" s="14"/>
      <c r="B627" s="14"/>
      <c r="C627" s="60"/>
      <c r="D627" s="7"/>
      <c r="E627" s="15"/>
      <c r="F627" s="69"/>
      <c r="G627" s="19"/>
    </row>
    <row r="628" spans="1:7" ht="12.75">
      <c r="A628" s="14"/>
      <c r="B628" s="14"/>
      <c r="C628" s="60"/>
      <c r="D628" s="7"/>
      <c r="E628" s="15"/>
      <c r="F628" s="69"/>
      <c r="G628" s="19"/>
    </row>
    <row r="629" spans="1:7" ht="12.75">
      <c r="A629" s="14"/>
      <c r="B629" s="14"/>
      <c r="C629" s="60"/>
      <c r="D629" s="7"/>
      <c r="E629" s="15"/>
      <c r="F629" s="69"/>
      <c r="G629" s="19"/>
    </row>
    <row r="630" spans="1:7" ht="12.75">
      <c r="A630" s="14"/>
      <c r="B630" s="14"/>
      <c r="C630" s="60"/>
      <c r="D630" s="7"/>
      <c r="E630" s="15"/>
      <c r="F630" s="69"/>
      <c r="G630" s="19"/>
    </row>
    <row r="631" spans="1:7" ht="12.75">
      <c r="A631" s="14"/>
      <c r="B631" s="14"/>
      <c r="C631" s="60"/>
      <c r="D631" s="7"/>
      <c r="E631" s="15"/>
      <c r="F631" s="69"/>
      <c r="G631" s="19"/>
    </row>
    <row r="632" spans="1:7" ht="12.75">
      <c r="A632" s="14"/>
      <c r="B632" s="14"/>
      <c r="C632" s="60"/>
      <c r="D632" s="7"/>
      <c r="E632" s="15"/>
      <c r="F632" s="69"/>
      <c r="G632" s="19"/>
    </row>
    <row r="633" spans="1:7" ht="12.75">
      <c r="A633" s="14"/>
      <c r="B633" s="14"/>
      <c r="C633" s="60"/>
      <c r="D633" s="7"/>
      <c r="E633" s="15"/>
      <c r="F633" s="69"/>
      <c r="G633" s="19"/>
    </row>
    <row r="634" spans="1:7" ht="12.75">
      <c r="A634" s="14"/>
      <c r="B634" s="14"/>
      <c r="C634" s="60"/>
      <c r="D634" s="7"/>
      <c r="E634" s="15"/>
      <c r="F634" s="69"/>
      <c r="G634" s="19"/>
    </row>
    <row r="635" spans="1:7" ht="12.75">
      <c r="A635" s="14"/>
      <c r="B635" s="14"/>
      <c r="C635" s="60"/>
      <c r="D635" s="7"/>
      <c r="E635" s="15"/>
      <c r="F635" s="69"/>
      <c r="G635" s="19"/>
    </row>
    <row r="636" spans="1:7" ht="12.75">
      <c r="A636" s="14"/>
      <c r="B636" s="14"/>
      <c r="C636" s="60"/>
      <c r="D636" s="7"/>
      <c r="E636" s="15"/>
      <c r="F636" s="69"/>
      <c r="G636" s="19"/>
    </row>
    <row r="637" spans="1:7" ht="12.75">
      <c r="A637" s="14"/>
      <c r="B637" s="14"/>
      <c r="C637" s="60"/>
      <c r="D637" s="7"/>
      <c r="E637" s="18"/>
      <c r="F637" s="69"/>
      <c r="G637" s="19"/>
    </row>
    <row r="638" spans="1:7" ht="12.75">
      <c r="A638" s="14"/>
      <c r="B638" s="14"/>
      <c r="C638" s="60"/>
      <c r="D638" s="7"/>
      <c r="E638" s="18"/>
      <c r="F638" s="69"/>
      <c r="G638" s="19"/>
    </row>
    <row r="639" spans="1:7" ht="12.75">
      <c r="A639" s="14"/>
      <c r="B639" s="14"/>
      <c r="C639" s="60"/>
      <c r="D639" s="7"/>
      <c r="E639" s="18"/>
      <c r="F639" s="69"/>
      <c r="G639" s="19"/>
    </row>
    <row r="640" spans="1:7" ht="12.75">
      <c r="A640" s="14"/>
      <c r="B640" s="14"/>
      <c r="C640" s="60"/>
      <c r="D640" s="7"/>
      <c r="E640" s="18"/>
      <c r="F640" s="69"/>
      <c r="G640" s="19"/>
    </row>
    <row r="641" spans="1:7" ht="12.75">
      <c r="A641" s="14"/>
      <c r="B641" s="14"/>
      <c r="C641" s="60"/>
      <c r="D641" s="7"/>
      <c r="E641" s="18"/>
      <c r="F641" s="69"/>
      <c r="G641" s="19"/>
    </row>
    <row r="642" spans="1:7" ht="12.75">
      <c r="A642" s="14"/>
      <c r="B642" s="14"/>
      <c r="C642" s="60"/>
      <c r="D642" s="7"/>
      <c r="E642" s="18"/>
      <c r="F642" s="69"/>
      <c r="G642" s="19"/>
    </row>
    <row r="643" spans="1:7" ht="12.75">
      <c r="A643" s="14"/>
      <c r="B643" s="14"/>
      <c r="C643" s="60"/>
      <c r="D643" s="7"/>
      <c r="E643" s="18"/>
      <c r="F643" s="69"/>
      <c r="G643" s="19"/>
    </row>
    <row r="644" spans="1:7" ht="12.75">
      <c r="A644" s="14"/>
      <c r="B644" s="14"/>
      <c r="C644" s="60"/>
      <c r="D644" s="7"/>
      <c r="E644" s="18"/>
      <c r="F644" s="69"/>
      <c r="G644" s="19"/>
    </row>
    <row r="645" spans="1:7" ht="12.75">
      <c r="A645" s="14"/>
      <c r="B645" s="14"/>
      <c r="C645" s="60"/>
      <c r="D645" s="7"/>
      <c r="E645" s="18"/>
      <c r="F645" s="69"/>
      <c r="G645" s="19"/>
    </row>
    <row r="646" spans="1:7" ht="12.75">
      <c r="A646" s="14"/>
      <c r="B646" s="14"/>
      <c r="C646" s="60"/>
      <c r="D646" s="7"/>
      <c r="E646" s="18"/>
      <c r="F646" s="69"/>
      <c r="G646" s="19"/>
    </row>
    <row r="647" spans="1:7" ht="12.75">
      <c r="A647" s="14"/>
      <c r="B647" s="14"/>
      <c r="C647" s="60"/>
      <c r="D647" s="7"/>
      <c r="E647" s="18"/>
      <c r="F647" s="69"/>
      <c r="G647" s="19"/>
    </row>
    <row r="648" spans="1:7" ht="12.75">
      <c r="A648" s="14"/>
      <c r="B648" s="14"/>
      <c r="C648" s="60"/>
      <c r="D648" s="7"/>
      <c r="E648" s="18"/>
      <c r="F648" s="69"/>
      <c r="G648" s="19"/>
    </row>
    <row r="649" spans="1:7" ht="12.75">
      <c r="A649" s="14"/>
      <c r="B649" s="14"/>
      <c r="C649" s="60"/>
      <c r="D649" s="7"/>
      <c r="E649" s="18"/>
      <c r="F649" s="69"/>
      <c r="G649" s="19"/>
    </row>
    <row r="650" spans="1:7" ht="12.75">
      <c r="A650" s="14"/>
      <c r="B650" s="14"/>
      <c r="C650" s="60"/>
      <c r="D650" s="7"/>
      <c r="E650" s="18"/>
      <c r="F650" s="69"/>
      <c r="G650" s="19"/>
    </row>
    <row r="651" spans="1:7" ht="12.75">
      <c r="A651" s="14"/>
      <c r="B651" s="14"/>
      <c r="C651" s="60"/>
      <c r="D651" s="7"/>
      <c r="E651" s="18"/>
      <c r="F651" s="69"/>
      <c r="G651" s="19"/>
    </row>
    <row r="652" spans="1:7" ht="12.75">
      <c r="A652" s="14"/>
      <c r="B652" s="14"/>
      <c r="C652" s="60"/>
      <c r="D652" s="7"/>
      <c r="E652" s="18"/>
      <c r="F652" s="69"/>
      <c r="G652" s="19"/>
    </row>
    <row r="653" spans="1:7" ht="12.75">
      <c r="A653" s="14"/>
      <c r="B653" s="14"/>
      <c r="C653" s="60"/>
      <c r="D653" s="7"/>
      <c r="E653" s="18"/>
      <c r="F653" s="69"/>
      <c r="G653" s="19"/>
    </row>
    <row r="654" spans="1:7" ht="12.75">
      <c r="A654" s="14"/>
      <c r="B654" s="14"/>
      <c r="C654" s="60"/>
      <c r="D654" s="7"/>
      <c r="E654" s="18"/>
      <c r="F654" s="69"/>
      <c r="G654" s="19"/>
    </row>
    <row r="655" spans="1:7" ht="12.75">
      <c r="A655" s="14"/>
      <c r="B655" s="14"/>
      <c r="C655" s="60"/>
      <c r="D655" s="7"/>
      <c r="E655" s="18"/>
      <c r="F655" s="69"/>
      <c r="G655" s="19"/>
    </row>
    <row r="656" spans="1:7" ht="12.75">
      <c r="A656" s="14"/>
      <c r="B656" s="14"/>
      <c r="C656" s="60"/>
      <c r="D656" s="7"/>
      <c r="E656" s="18"/>
      <c r="F656" s="69"/>
      <c r="G656" s="19"/>
    </row>
    <row r="657" spans="1:7" ht="12.75">
      <c r="A657" s="14"/>
      <c r="B657" s="14"/>
      <c r="C657" s="60"/>
      <c r="D657" s="7"/>
      <c r="E657" s="18"/>
      <c r="F657" s="69"/>
      <c r="G657" s="19"/>
    </row>
    <row r="658" spans="1:7" ht="12.75">
      <c r="A658" s="14"/>
      <c r="B658" s="14"/>
      <c r="C658" s="60"/>
      <c r="D658" s="7"/>
      <c r="E658" s="18"/>
      <c r="F658" s="69"/>
      <c r="G658" s="19"/>
    </row>
    <row r="659" spans="1:7" ht="12.75">
      <c r="A659" s="14"/>
      <c r="B659" s="14"/>
      <c r="C659" s="60"/>
      <c r="D659" s="7"/>
      <c r="E659" s="18"/>
      <c r="F659" s="69"/>
      <c r="G659" s="19"/>
    </row>
    <row r="660" spans="1:7" ht="12.75">
      <c r="A660" s="14"/>
      <c r="B660" s="14"/>
      <c r="C660" s="60"/>
      <c r="D660" s="7"/>
      <c r="E660" s="18"/>
      <c r="F660" s="69"/>
      <c r="G660" s="19"/>
    </row>
    <row r="661" spans="1:7" ht="12.75">
      <c r="A661" s="14"/>
      <c r="B661" s="14"/>
      <c r="C661" s="60"/>
      <c r="D661" s="7"/>
      <c r="E661" s="18"/>
      <c r="F661" s="69"/>
      <c r="G661" s="19"/>
    </row>
    <row r="662" spans="1:7" ht="12.75">
      <c r="A662" s="14"/>
      <c r="B662" s="14"/>
      <c r="C662" s="60"/>
      <c r="D662" s="7"/>
      <c r="E662" s="18"/>
      <c r="F662" s="69"/>
      <c r="G662" s="19"/>
    </row>
    <row r="663" spans="1:7" ht="12.75">
      <c r="A663" s="14"/>
      <c r="B663" s="14"/>
      <c r="C663" s="60"/>
      <c r="D663" s="7"/>
      <c r="E663" s="18"/>
      <c r="F663" s="69"/>
      <c r="G663" s="19"/>
    </row>
    <row r="664" spans="1:7" ht="12.75">
      <c r="A664" s="14"/>
      <c r="B664" s="14"/>
      <c r="C664" s="60"/>
      <c r="D664" s="7"/>
      <c r="E664" s="18"/>
      <c r="F664" s="69"/>
      <c r="G664" s="19"/>
    </row>
    <row r="665" spans="1:7" ht="12.75">
      <c r="A665" s="14"/>
      <c r="B665" s="14"/>
      <c r="C665" s="60"/>
      <c r="D665" s="7"/>
      <c r="E665" s="18"/>
      <c r="F665" s="69"/>
      <c r="G665" s="19"/>
    </row>
    <row r="666" spans="1:7" ht="12.75">
      <c r="A666" s="14"/>
      <c r="B666" s="14"/>
      <c r="C666" s="60"/>
      <c r="D666" s="7"/>
      <c r="E666" s="18"/>
      <c r="F666" s="69"/>
      <c r="G666" s="19"/>
    </row>
    <row r="667" spans="1:7" ht="12.75">
      <c r="A667" s="14"/>
      <c r="B667" s="14"/>
      <c r="C667" s="60"/>
      <c r="D667" s="7"/>
      <c r="E667" s="18"/>
      <c r="F667" s="69"/>
      <c r="G667" s="19"/>
    </row>
    <row r="668" spans="1:7" ht="12.75">
      <c r="A668" s="14"/>
      <c r="B668" s="14"/>
      <c r="C668" s="60"/>
      <c r="D668" s="7"/>
      <c r="E668" s="18"/>
      <c r="F668" s="69"/>
      <c r="G668" s="19"/>
    </row>
    <row r="669" spans="1:7" ht="12.75">
      <c r="A669" s="14"/>
      <c r="B669" s="14"/>
      <c r="C669" s="60"/>
      <c r="D669" s="7"/>
      <c r="E669" s="18"/>
      <c r="F669" s="69"/>
      <c r="G669" s="19"/>
    </row>
    <row r="670" spans="1:7" ht="12.75">
      <c r="A670" s="14"/>
      <c r="B670" s="14"/>
      <c r="C670" s="60"/>
      <c r="D670" s="7"/>
      <c r="E670" s="18"/>
      <c r="F670" s="69"/>
      <c r="G670" s="19"/>
    </row>
    <row r="671" spans="1:7" ht="12.75">
      <c r="A671" s="14"/>
      <c r="B671" s="14"/>
      <c r="C671" s="60"/>
      <c r="D671" s="7"/>
      <c r="E671" s="18"/>
      <c r="F671" s="69"/>
      <c r="G671" s="19"/>
    </row>
    <row r="672" spans="1:7" ht="12.75">
      <c r="A672" s="14"/>
      <c r="B672" s="14"/>
      <c r="C672" s="60"/>
      <c r="D672" s="26"/>
      <c r="E672" s="3"/>
      <c r="F672" s="69"/>
      <c r="G672" s="19"/>
    </row>
    <row r="673" spans="1:7" ht="12.75">
      <c r="A673" s="14"/>
      <c r="B673" s="14"/>
      <c r="C673" s="60"/>
      <c r="D673" s="26"/>
      <c r="E673" s="3"/>
      <c r="F673" s="69"/>
      <c r="G673" s="19"/>
    </row>
    <row r="674" spans="1:7" ht="12.75">
      <c r="A674" s="14"/>
      <c r="B674" s="14"/>
      <c r="C674" s="60"/>
      <c r="D674" s="26"/>
      <c r="E674" s="3"/>
      <c r="F674" s="69"/>
      <c r="G674" s="19"/>
    </row>
    <row r="675" spans="1:7" ht="12.75">
      <c r="A675" s="14"/>
      <c r="B675" s="14"/>
      <c r="C675" s="60"/>
      <c r="D675" s="26"/>
      <c r="E675" s="3"/>
      <c r="F675" s="69"/>
      <c r="G675" s="19"/>
    </row>
    <row r="676" spans="1:7" ht="12.75">
      <c r="A676" s="14"/>
      <c r="B676" s="14"/>
      <c r="C676" s="60"/>
      <c r="D676" s="26"/>
      <c r="E676" s="3"/>
      <c r="F676" s="69"/>
      <c r="G676" s="19"/>
    </row>
    <row r="677" spans="1:7" ht="12.75">
      <c r="A677" s="14"/>
      <c r="B677" s="14"/>
      <c r="C677" s="60"/>
      <c r="D677" s="26"/>
      <c r="E677" s="3"/>
      <c r="F677" s="69"/>
      <c r="G677" s="19"/>
    </row>
    <row r="678" spans="1:7" ht="12.75">
      <c r="A678" s="14"/>
      <c r="B678" s="14"/>
      <c r="C678" s="60"/>
      <c r="D678" s="26"/>
      <c r="E678" s="3"/>
      <c r="F678" s="69"/>
      <c r="G678" s="19"/>
    </row>
    <row r="679" spans="1:7" ht="12.75">
      <c r="A679" s="14"/>
      <c r="B679" s="14"/>
      <c r="C679" s="60"/>
      <c r="D679" s="26"/>
      <c r="E679" s="3"/>
      <c r="F679" s="69"/>
      <c r="G679" s="19"/>
    </row>
    <row r="680" spans="1:7" ht="12.75">
      <c r="A680" s="14"/>
      <c r="B680" s="14"/>
      <c r="C680" s="60"/>
      <c r="D680" s="26"/>
      <c r="E680" s="26"/>
      <c r="F680" s="69"/>
      <c r="G680" s="19"/>
    </row>
    <row r="681" spans="1:7" ht="12.75">
      <c r="A681" s="14"/>
      <c r="B681" s="14"/>
      <c r="C681" s="60"/>
      <c r="D681" s="7"/>
      <c r="E681" s="3"/>
      <c r="F681" s="69"/>
      <c r="G681" s="19"/>
    </row>
    <row r="682" spans="1:7" ht="12.75">
      <c r="A682" s="14"/>
      <c r="B682" s="14"/>
      <c r="C682" s="60"/>
      <c r="D682" s="7"/>
      <c r="E682" s="3"/>
      <c r="F682" s="69"/>
      <c r="G682" s="19"/>
    </row>
    <row r="683" spans="1:7" ht="12.75">
      <c r="A683" s="14"/>
      <c r="B683" s="14"/>
      <c r="C683" s="60"/>
      <c r="D683" s="7"/>
      <c r="E683" s="3"/>
      <c r="F683" s="69"/>
      <c r="G683" s="19"/>
    </row>
    <row r="684" spans="1:7" ht="12.75">
      <c r="A684" s="14"/>
      <c r="B684" s="14"/>
      <c r="C684" s="60"/>
      <c r="D684" s="7"/>
      <c r="E684" s="3"/>
      <c r="F684" s="69"/>
      <c r="G684" s="19"/>
    </row>
    <row r="685" spans="1:7" ht="12.75">
      <c r="A685" s="19"/>
      <c r="B685" s="14"/>
      <c r="C685" s="60"/>
      <c r="D685" s="26"/>
      <c r="E685" s="27"/>
      <c r="F685" s="69"/>
      <c r="G685" s="19"/>
    </row>
    <row r="686" spans="1:7" ht="12.75">
      <c r="A686" s="19"/>
      <c r="B686" s="14"/>
      <c r="C686" s="60"/>
      <c r="D686" s="26"/>
      <c r="E686" s="27"/>
      <c r="F686" s="69"/>
      <c r="G686" s="19"/>
    </row>
    <row r="687" spans="1:7" ht="12.75">
      <c r="A687" s="19"/>
      <c r="B687" s="14"/>
      <c r="C687" s="60"/>
      <c r="D687" s="26"/>
      <c r="E687" s="27"/>
      <c r="F687" s="69"/>
      <c r="G687" s="19"/>
    </row>
    <row r="688" spans="1:7" ht="12.75">
      <c r="A688" s="19"/>
      <c r="B688" s="14"/>
      <c r="C688" s="60"/>
      <c r="D688" s="26"/>
      <c r="E688" s="27"/>
      <c r="F688" s="69"/>
      <c r="G688" s="19"/>
    </row>
    <row r="689" spans="1:7" ht="12.75">
      <c r="A689" s="19"/>
      <c r="B689" s="14"/>
      <c r="C689" s="60"/>
      <c r="D689" s="26"/>
      <c r="E689" s="27"/>
      <c r="F689" s="69"/>
      <c r="G689" s="19"/>
    </row>
    <row r="690" spans="1:7" ht="12.75">
      <c r="A690" s="19"/>
      <c r="B690" s="14"/>
      <c r="C690" s="60"/>
      <c r="D690" s="26"/>
      <c r="E690" s="27"/>
      <c r="F690" s="69"/>
      <c r="G690" s="19"/>
    </row>
    <row r="691" spans="1:7" ht="12.75">
      <c r="A691" s="19"/>
      <c r="B691" s="14"/>
      <c r="C691" s="60"/>
      <c r="D691" s="26"/>
      <c r="E691" s="27"/>
      <c r="F691" s="69"/>
      <c r="G691" s="19"/>
    </row>
    <row r="692" spans="1:7" ht="12.75">
      <c r="A692" s="19"/>
      <c r="B692" s="14"/>
      <c r="C692" s="60"/>
      <c r="D692" s="26"/>
      <c r="E692" s="27"/>
      <c r="F692" s="69"/>
      <c r="G692" s="19"/>
    </row>
    <row r="693" spans="1:7" ht="12.75">
      <c r="A693" s="19"/>
      <c r="B693" s="14"/>
      <c r="C693" s="60"/>
      <c r="D693" s="26"/>
      <c r="E693" s="27"/>
      <c r="F693" s="69"/>
      <c r="G693" s="19"/>
    </row>
    <row r="694" spans="1:7" ht="12.75">
      <c r="A694" s="19"/>
      <c r="B694" s="14"/>
      <c r="C694" s="60"/>
      <c r="D694" s="26"/>
      <c r="E694" s="27"/>
      <c r="F694" s="69"/>
      <c r="G694" s="19"/>
    </row>
    <row r="695" spans="1:7" ht="12.75">
      <c r="A695" s="19"/>
      <c r="B695" s="14"/>
      <c r="C695" s="60"/>
      <c r="D695" s="26"/>
      <c r="E695" s="27"/>
      <c r="F695" s="69"/>
      <c r="G695" s="19"/>
    </row>
    <row r="696" spans="1:7" ht="12.75">
      <c r="A696" s="19"/>
      <c r="B696" s="14"/>
      <c r="C696" s="60"/>
      <c r="D696" s="26"/>
      <c r="E696" s="27"/>
      <c r="F696" s="69"/>
      <c r="G696" s="19"/>
    </row>
    <row r="697" spans="1:7" ht="12.75">
      <c r="A697" s="14"/>
      <c r="B697" s="14"/>
      <c r="C697" s="60"/>
      <c r="D697" s="17"/>
      <c r="E697" s="8"/>
      <c r="F697" s="69"/>
      <c r="G697" s="19"/>
    </row>
    <row r="698" spans="1:7" ht="12.75">
      <c r="A698" s="14"/>
      <c r="B698" s="14"/>
      <c r="C698" s="60"/>
      <c r="D698" s="17"/>
      <c r="E698" s="8"/>
      <c r="F698" s="69"/>
      <c r="G698" s="19"/>
    </row>
    <row r="699" spans="1:7" ht="12.75">
      <c r="A699" s="14"/>
      <c r="B699" s="14"/>
      <c r="C699" s="60"/>
      <c r="D699" s="17"/>
      <c r="E699" s="8"/>
      <c r="F699" s="69"/>
      <c r="G699" s="19"/>
    </row>
    <row r="700" spans="1:7" ht="12.75">
      <c r="A700" s="14"/>
      <c r="B700" s="14"/>
      <c r="C700" s="60"/>
      <c r="D700" s="17"/>
      <c r="E700" s="8"/>
      <c r="F700" s="69"/>
      <c r="G700" s="19"/>
    </row>
    <row r="701" spans="1:7" ht="12.75">
      <c r="A701" s="14"/>
      <c r="B701" s="14"/>
      <c r="C701" s="60"/>
      <c r="D701" s="17"/>
      <c r="E701" s="8"/>
      <c r="F701" s="69"/>
      <c r="G701" s="19"/>
    </row>
    <row r="702" spans="1:7" ht="12.75">
      <c r="A702" s="14"/>
      <c r="B702" s="14"/>
      <c r="C702" s="60"/>
      <c r="D702" s="17"/>
      <c r="E702" s="8"/>
      <c r="F702" s="69"/>
      <c r="G702" s="19"/>
    </row>
    <row r="703" spans="1:7" ht="12.75">
      <c r="A703" s="14"/>
      <c r="B703" s="19"/>
      <c r="C703" s="61"/>
      <c r="D703" s="17"/>
      <c r="E703" s="8"/>
      <c r="F703" s="69"/>
      <c r="G703" s="19"/>
    </row>
    <row r="704" spans="1:7" ht="12.75">
      <c r="A704" s="14"/>
      <c r="B704" s="14"/>
      <c r="C704" s="60"/>
      <c r="D704" s="17"/>
      <c r="E704" s="8"/>
      <c r="F704" s="69"/>
      <c r="G704" s="19"/>
    </row>
    <row r="705" spans="1:7" ht="12.75">
      <c r="A705" s="14"/>
      <c r="B705" s="19"/>
      <c r="C705" s="61"/>
      <c r="D705" s="17"/>
      <c r="E705" s="8"/>
      <c r="F705" s="69"/>
      <c r="G705" s="19"/>
    </row>
    <row r="706" spans="1:7" ht="12.75">
      <c r="A706" s="14"/>
      <c r="B706" s="14"/>
      <c r="C706" s="60"/>
      <c r="D706" s="17"/>
      <c r="E706" s="8"/>
      <c r="F706" s="69"/>
      <c r="G706" s="19"/>
    </row>
    <row r="707" spans="1:6" ht="12.75">
      <c r="A707" s="14"/>
      <c r="B707" s="14"/>
      <c r="C707" s="60"/>
      <c r="D707" s="17"/>
      <c r="E707" s="14"/>
      <c r="F707" s="69"/>
    </row>
    <row r="708" spans="4:5" ht="12.75">
      <c r="D708" s="3"/>
      <c r="E708" s="1"/>
    </row>
    <row r="709" spans="4:5" ht="12.75">
      <c r="D709" s="3"/>
      <c r="E709" s="1"/>
    </row>
    <row r="710" spans="4:5" ht="12.75">
      <c r="D710" s="3"/>
      <c r="E710" s="1"/>
    </row>
    <row r="711" spans="4:5" ht="12.75">
      <c r="D711" s="3"/>
      <c r="E711" s="1"/>
    </row>
    <row r="712" spans="4:5" ht="12.75">
      <c r="D712" s="3"/>
      <c r="E712" s="1"/>
    </row>
    <row r="713" spans="4:5" ht="12.75">
      <c r="D713" s="3"/>
      <c r="E713" s="1"/>
    </row>
    <row r="714" spans="4:5" ht="12.75">
      <c r="D714" s="3"/>
      <c r="E714" s="1"/>
    </row>
    <row r="715" spans="4:5" ht="12.75">
      <c r="D715" s="3"/>
      <c r="E715" s="1"/>
    </row>
    <row r="716" spans="4:5" ht="12.75">
      <c r="D716" s="3"/>
      <c r="E716" s="1"/>
    </row>
    <row r="717" spans="4:5" ht="12.75">
      <c r="D717" s="3"/>
      <c r="E717" s="1"/>
    </row>
    <row r="718" spans="4:5" ht="12.75">
      <c r="D718" s="3"/>
      <c r="E718" s="1"/>
    </row>
    <row r="719" spans="4:5" ht="12.75">
      <c r="D719" s="3"/>
      <c r="E719" s="1"/>
    </row>
    <row r="720" spans="4:5" ht="12.75">
      <c r="D720" s="3"/>
      <c r="E720" s="1"/>
    </row>
    <row r="721" spans="4:5" ht="12.75">
      <c r="D721" s="3"/>
      <c r="E721" s="1"/>
    </row>
    <row r="722" spans="4:5" ht="12.75">
      <c r="D722" s="3"/>
      <c r="E722" s="1"/>
    </row>
    <row r="723" spans="4:5" ht="12.75">
      <c r="D723" s="3"/>
      <c r="E723" s="1"/>
    </row>
    <row r="724" spans="4:5" ht="12.75">
      <c r="D724" s="3"/>
      <c r="E724" s="1"/>
    </row>
    <row r="725" spans="4:5" ht="12.75">
      <c r="D725" s="3"/>
      <c r="E725" s="1"/>
    </row>
    <row r="726" spans="4:5" ht="12.75">
      <c r="D726" s="3"/>
      <c r="E726" s="1"/>
    </row>
    <row r="727" spans="4:5" ht="12.75">
      <c r="D727" s="3"/>
      <c r="E727" s="1"/>
    </row>
    <row r="728" spans="4:5" ht="12.75">
      <c r="D728" s="3"/>
      <c r="E728" s="1"/>
    </row>
    <row r="729" spans="4:5" ht="12.75">
      <c r="D729" s="3"/>
      <c r="E729" s="1"/>
    </row>
    <row r="730" spans="4:5" ht="12.75">
      <c r="D730" s="3"/>
      <c r="E730" s="1"/>
    </row>
    <row r="731" spans="4:5" ht="12.75">
      <c r="D731" s="3"/>
      <c r="E731" s="1"/>
    </row>
    <row r="732" spans="4:5" ht="12.75">
      <c r="D732" s="3"/>
      <c r="E732" s="1"/>
    </row>
    <row r="733" spans="4:5" ht="12.75">
      <c r="D733" s="3"/>
      <c r="E733" s="1"/>
    </row>
    <row r="734" spans="4:5" ht="12.75">
      <c r="D734" s="3"/>
      <c r="E734" s="1"/>
    </row>
    <row r="735" spans="4:5" ht="12.75">
      <c r="D735" s="3"/>
      <c r="E735" s="1"/>
    </row>
    <row r="736" spans="4:5" ht="12.75">
      <c r="D736" s="3"/>
      <c r="E736" s="1"/>
    </row>
    <row r="737" spans="4:5" ht="12.75">
      <c r="D737" s="3"/>
      <c r="E737" s="1"/>
    </row>
    <row r="738" spans="4:5" ht="12.75">
      <c r="D738" s="3"/>
      <c r="E738" s="1"/>
    </row>
    <row r="739" spans="4:5" ht="12.75">
      <c r="D739" s="3"/>
      <c r="E739" s="1"/>
    </row>
    <row r="740" spans="4:5" ht="12.75">
      <c r="D740" s="3"/>
      <c r="E740" s="1"/>
    </row>
    <row r="741" spans="4:5" ht="12.75">
      <c r="D741" s="3"/>
      <c r="E741" s="1"/>
    </row>
    <row r="742" spans="4:5" ht="12.75">
      <c r="D742" s="3"/>
      <c r="E742" s="1"/>
    </row>
    <row r="743" spans="4:5" ht="12.75">
      <c r="D743" s="3"/>
      <c r="E743" s="1"/>
    </row>
    <row r="744" spans="4:5" ht="12.75">
      <c r="D744" s="3"/>
      <c r="E744" s="1"/>
    </row>
    <row r="745" spans="4:5" ht="12.75">
      <c r="D745" s="3"/>
      <c r="E745" s="1"/>
    </row>
    <row r="746" spans="4:5" ht="12.75">
      <c r="D746" s="3"/>
      <c r="E746" s="1"/>
    </row>
    <row r="747" spans="4:5" ht="12.75">
      <c r="D747" s="3"/>
      <c r="E747" s="1"/>
    </row>
    <row r="748" spans="4:5" ht="12.75">
      <c r="D748" s="3"/>
      <c r="E748" s="1"/>
    </row>
    <row r="749" spans="4:5" ht="12.75">
      <c r="D749" s="3"/>
      <c r="E749" s="1"/>
    </row>
    <row r="750" spans="4:5" ht="12.75">
      <c r="D750" s="3"/>
      <c r="E750" s="1"/>
    </row>
    <row r="751" spans="4:5" ht="12.75">
      <c r="D751" s="3"/>
      <c r="E751" s="1"/>
    </row>
    <row r="752" spans="4:5" ht="12.75">
      <c r="D752" s="3"/>
      <c r="E752" s="1"/>
    </row>
    <row r="753" spans="4:5" ht="12.75">
      <c r="D753" s="3"/>
      <c r="E753" s="1"/>
    </row>
    <row r="754" spans="4:5" ht="12.75">
      <c r="D754" s="3"/>
      <c r="E754" s="1"/>
    </row>
    <row r="755" spans="4:5" ht="12.75">
      <c r="D755" s="3"/>
      <c r="E755" s="1"/>
    </row>
    <row r="756" spans="4:5" ht="12.75">
      <c r="D756" s="3"/>
      <c r="E756" s="1"/>
    </row>
    <row r="757" spans="4:5" ht="12.75">
      <c r="D757" s="3"/>
      <c r="E757" s="1"/>
    </row>
    <row r="758" spans="4:5" ht="12.75">
      <c r="D758" s="3"/>
      <c r="E758" s="1"/>
    </row>
    <row r="759" spans="4:5" ht="12.75">
      <c r="D759" s="3"/>
      <c r="E759" s="1"/>
    </row>
    <row r="760" spans="4:5" ht="12.75">
      <c r="D760" s="3"/>
      <c r="E760" s="1"/>
    </row>
    <row r="761" spans="4:5" ht="12.75">
      <c r="D761" s="3"/>
      <c r="E761" s="1"/>
    </row>
    <row r="762" spans="4:5" ht="12.75">
      <c r="D762" s="3"/>
      <c r="E762" s="1"/>
    </row>
    <row r="763" spans="4:5" ht="12.75">
      <c r="D763" s="3"/>
      <c r="E763" s="1"/>
    </row>
    <row r="764" spans="4:5" ht="12.75">
      <c r="D764" s="3"/>
      <c r="E764" s="1"/>
    </row>
    <row r="765" spans="4:5" ht="12.75">
      <c r="D765" s="3"/>
      <c r="E765" s="1"/>
    </row>
    <row r="766" spans="4:5" ht="12.75">
      <c r="D766" s="3"/>
      <c r="E766" s="1"/>
    </row>
    <row r="767" spans="4:5" ht="12.75">
      <c r="D767" s="3"/>
      <c r="E767" s="1"/>
    </row>
    <row r="768" spans="4:5" ht="12.75">
      <c r="D768" s="3"/>
      <c r="E768" s="1"/>
    </row>
    <row r="769" spans="4:5" ht="12.75">
      <c r="D769" s="3"/>
      <c r="E769" s="1"/>
    </row>
    <row r="770" spans="4:5" ht="12.75">
      <c r="D770" s="3"/>
      <c r="E770" s="1"/>
    </row>
    <row r="771" spans="4:5" ht="12.75">
      <c r="D771" s="3"/>
      <c r="E771" s="1"/>
    </row>
    <row r="772" spans="4:5" ht="12.75">
      <c r="D772" s="3"/>
      <c r="E772" s="1"/>
    </row>
    <row r="773" spans="4:5" ht="12.75">
      <c r="D773" s="3"/>
      <c r="E773" s="1"/>
    </row>
    <row r="774" spans="4:5" ht="12.75">
      <c r="D774" s="3"/>
      <c r="E774" s="1"/>
    </row>
    <row r="775" spans="4:5" ht="12.75">
      <c r="D775" s="3"/>
      <c r="E775" s="1"/>
    </row>
    <row r="776" spans="4:5" ht="12.75">
      <c r="D776" s="3"/>
      <c r="E776" s="1"/>
    </row>
    <row r="777" spans="4:5" ht="12.75">
      <c r="D777" s="3"/>
      <c r="E777" s="1"/>
    </row>
    <row r="778" spans="4:5" ht="12.75">
      <c r="D778" s="3"/>
      <c r="E778" s="1"/>
    </row>
    <row r="779" spans="4:5" ht="12.75">
      <c r="D779" s="3"/>
      <c r="E779" s="1"/>
    </row>
    <row r="780" spans="4:5" ht="12.75">
      <c r="D780" s="3"/>
      <c r="E780" s="1"/>
    </row>
    <row r="781" spans="4:5" ht="12.75">
      <c r="D781" s="3"/>
      <c r="E781" s="1"/>
    </row>
    <row r="782" spans="4:5" ht="12.75">
      <c r="D782" s="3"/>
      <c r="E782" s="1"/>
    </row>
    <row r="783" spans="4:5" ht="12.75">
      <c r="D783" s="3"/>
      <c r="E783" s="1"/>
    </row>
    <row r="784" spans="4:5" ht="12.75">
      <c r="D784" s="3"/>
      <c r="E784" s="1"/>
    </row>
    <row r="785" spans="4:5" ht="12.75">
      <c r="D785" s="3"/>
      <c r="E785" s="1"/>
    </row>
    <row r="786" spans="4:5" ht="12.75">
      <c r="D786" s="3"/>
      <c r="E786" s="1"/>
    </row>
    <row r="787" spans="4:5" ht="12.75">
      <c r="D787" s="3"/>
      <c r="E787" s="1"/>
    </row>
    <row r="788" spans="4:5" ht="12.75">
      <c r="D788" s="3"/>
      <c r="E788" s="1"/>
    </row>
    <row r="789" spans="4:5" ht="12.75">
      <c r="D789" s="3"/>
      <c r="E789" s="1"/>
    </row>
    <row r="790" spans="4:5" ht="12.75">
      <c r="D790" s="3"/>
      <c r="E790" s="1"/>
    </row>
    <row r="791" spans="4:5" ht="12.75">
      <c r="D791" s="3"/>
      <c r="E791" s="1"/>
    </row>
    <row r="792" spans="4:5" ht="12.75">
      <c r="D792" s="3"/>
      <c r="E792" s="1"/>
    </row>
    <row r="793" spans="4:5" ht="12.75">
      <c r="D793" s="3"/>
      <c r="E793" s="1"/>
    </row>
    <row r="794" spans="4:5" ht="12.75">
      <c r="D794" s="3"/>
      <c r="E794" s="1"/>
    </row>
    <row r="795" spans="4:5" ht="12.75">
      <c r="D795" s="3"/>
      <c r="E795" s="1"/>
    </row>
    <row r="796" spans="4:5" ht="12.75">
      <c r="D796" s="3"/>
      <c r="E796" s="1"/>
    </row>
    <row r="797" spans="4:5" ht="12.75">
      <c r="D797" s="3"/>
      <c r="E797" s="1"/>
    </row>
    <row r="798" spans="4:5" ht="12.75">
      <c r="D798" s="3"/>
      <c r="E798" s="1"/>
    </row>
    <row r="799" spans="4:5" ht="12.75">
      <c r="D799" s="3"/>
      <c r="E799" s="1"/>
    </row>
    <row r="800" spans="4:5" ht="12.75">
      <c r="D800" s="3"/>
      <c r="E800" s="1"/>
    </row>
    <row r="801" spans="4:5" ht="12.75">
      <c r="D801" s="3"/>
      <c r="E801" s="1"/>
    </row>
    <row r="802" spans="4:5" ht="12.75">
      <c r="D802" s="3"/>
      <c r="E802" s="1"/>
    </row>
    <row r="803" spans="4:5" ht="12.75">
      <c r="D803" s="3"/>
      <c r="E803" s="1"/>
    </row>
    <row r="804" spans="4:5" ht="12.75">
      <c r="D804" s="3"/>
      <c r="E804" s="1"/>
    </row>
    <row r="805" spans="4:5" ht="12.75">
      <c r="D805" s="3"/>
      <c r="E805" s="1"/>
    </row>
    <row r="806" spans="4:5" ht="12.75">
      <c r="D806" s="3"/>
      <c r="E806" s="1"/>
    </row>
    <row r="807" spans="4:5" ht="12.75">
      <c r="D807" s="3"/>
      <c r="E807" s="1"/>
    </row>
    <row r="808" spans="4:5" ht="12.75">
      <c r="D808" s="3"/>
      <c r="E808" s="1"/>
    </row>
    <row r="809" spans="4:5" ht="12.75">
      <c r="D809" s="3"/>
      <c r="E809" s="1"/>
    </row>
    <row r="810" spans="4:5" ht="12.75">
      <c r="D810" s="3"/>
      <c r="E810" s="1"/>
    </row>
    <row r="811" spans="4:5" ht="12.75">
      <c r="D811" s="3"/>
      <c r="E811" s="1"/>
    </row>
    <row r="812" spans="4:5" ht="12.75">
      <c r="D812" s="3"/>
      <c r="E812" s="1"/>
    </row>
    <row r="813" spans="4:5" ht="12.75">
      <c r="D813" s="3"/>
      <c r="E813" s="1"/>
    </row>
    <row r="814" spans="4:5" ht="12.75">
      <c r="D814" s="3"/>
      <c r="E814" s="1"/>
    </row>
    <row r="815" spans="4:5" ht="12.75">
      <c r="D815" s="3"/>
      <c r="E815" s="1"/>
    </row>
    <row r="816" spans="4:5" ht="12.75">
      <c r="D816" s="3"/>
      <c r="E816" s="1"/>
    </row>
    <row r="817" spans="4:5" ht="12.75">
      <c r="D817" s="3"/>
      <c r="E817" s="1"/>
    </row>
    <row r="818" spans="4:5" ht="12.75">
      <c r="D818" s="3"/>
      <c r="E818" s="1"/>
    </row>
    <row r="819" spans="4:5" ht="12.75">
      <c r="D819" s="3"/>
      <c r="E819" s="1"/>
    </row>
    <row r="820" spans="4:5" ht="12.75">
      <c r="D820" s="3"/>
      <c r="E820" s="1"/>
    </row>
    <row r="821" spans="4:5" ht="12.75">
      <c r="D821" s="3"/>
      <c r="E821" s="1"/>
    </row>
    <row r="822" spans="4:5" ht="12.75">
      <c r="D822" s="3"/>
      <c r="E822" s="1"/>
    </row>
    <row r="823" spans="4:5" ht="12.75">
      <c r="D823" s="3"/>
      <c r="E823" s="1"/>
    </row>
    <row r="824" spans="4:5" ht="12.75">
      <c r="D824" s="3"/>
      <c r="E824" s="1"/>
    </row>
    <row r="825" spans="4:5" ht="12.75">
      <c r="D825" s="3"/>
      <c r="E825" s="1"/>
    </row>
    <row r="826" spans="4:5" ht="12.75">
      <c r="D826" s="3"/>
      <c r="E826" s="1"/>
    </row>
    <row r="827" spans="4:5" ht="12.75">
      <c r="D827" s="3"/>
      <c r="E827" s="1"/>
    </row>
    <row r="828" spans="4:5" ht="12.75">
      <c r="D828" s="3"/>
      <c r="E828" s="1"/>
    </row>
    <row r="829" spans="4:5" ht="12.75">
      <c r="D829" s="3"/>
      <c r="E829" s="1"/>
    </row>
    <row r="830" spans="4:5" ht="12.75">
      <c r="D830" s="3"/>
      <c r="E830" s="1"/>
    </row>
    <row r="831" spans="4:5" ht="12.75">
      <c r="D831" s="3"/>
      <c r="E831" s="1"/>
    </row>
    <row r="832" spans="4:5" ht="12.75">
      <c r="D832" s="3"/>
      <c r="E832" s="1"/>
    </row>
    <row r="833" spans="4:5" ht="12.75">
      <c r="D833" s="3"/>
      <c r="E833" s="1"/>
    </row>
    <row r="834" spans="4:5" ht="12.75">
      <c r="D834" s="3"/>
      <c r="E834" s="1"/>
    </row>
    <row r="835" spans="4:5" ht="12.75">
      <c r="D835" s="3"/>
      <c r="E835" s="1"/>
    </row>
    <row r="836" spans="4:5" ht="12.75">
      <c r="D836" s="3"/>
      <c r="E836" s="1"/>
    </row>
    <row r="837" spans="4:5" ht="12.75">
      <c r="D837" s="3"/>
      <c r="E837" s="1"/>
    </row>
    <row r="838" spans="4:5" ht="12.75">
      <c r="D838" s="3"/>
      <c r="E838" s="1"/>
    </row>
    <row r="839" spans="4:5" ht="12.75">
      <c r="D839" s="3"/>
      <c r="E839" s="1"/>
    </row>
    <row r="840" spans="4:5" ht="12.75">
      <c r="D840" s="3"/>
      <c r="E840" s="1"/>
    </row>
    <row r="841" spans="4:5" ht="12.75">
      <c r="D841" s="3"/>
      <c r="E841" s="1"/>
    </row>
    <row r="842" spans="4:5" ht="12.75">
      <c r="D842" s="3"/>
      <c r="E842" s="1"/>
    </row>
    <row r="843" spans="4:5" ht="12.75">
      <c r="D843" s="3"/>
      <c r="E843" s="1"/>
    </row>
    <row r="844" spans="4:5" ht="12.75">
      <c r="D844" s="3"/>
      <c r="E844" s="1"/>
    </row>
    <row r="845" spans="4:5" ht="12.75">
      <c r="D845" s="3"/>
      <c r="E845" s="1"/>
    </row>
    <row r="846" spans="4:5" ht="12.75">
      <c r="D846" s="3"/>
      <c r="E846" s="1"/>
    </row>
    <row r="847" spans="4:5" ht="12.75">
      <c r="D847" s="3"/>
      <c r="E847" s="1"/>
    </row>
    <row r="848" spans="4:5" ht="12.75">
      <c r="D848" s="3"/>
      <c r="E848" s="1"/>
    </row>
    <row r="849" spans="4:5" ht="12.75">
      <c r="D849" s="3"/>
      <c r="E849" s="1"/>
    </row>
    <row r="850" spans="4:5" ht="12.75">
      <c r="D850" s="3"/>
      <c r="E850" s="1"/>
    </row>
    <row r="851" spans="4:5" ht="12.75">
      <c r="D851" s="3"/>
      <c r="E851" s="1"/>
    </row>
    <row r="852" spans="4:5" ht="12.75">
      <c r="D852" s="3"/>
      <c r="E852" s="1"/>
    </row>
    <row r="853" spans="4:5" ht="12.75">
      <c r="D853" s="3"/>
      <c r="E853" s="1"/>
    </row>
    <row r="854" spans="4:5" ht="12.75">
      <c r="D854" s="3"/>
      <c r="E854" s="1"/>
    </row>
    <row r="855" spans="4:5" ht="12.75">
      <c r="D855" s="3"/>
      <c r="E855" s="1"/>
    </row>
    <row r="856" spans="4:5" ht="12.75">
      <c r="D856" s="3"/>
      <c r="E856" s="1"/>
    </row>
    <row r="857" spans="4:5" ht="12.75">
      <c r="D857" s="3"/>
      <c r="E857" s="1"/>
    </row>
    <row r="858" spans="4:5" ht="12.75">
      <c r="D858" s="3"/>
      <c r="E858" s="1"/>
    </row>
    <row r="859" spans="4:5" ht="12.75">
      <c r="D859" s="3"/>
      <c r="E859" s="1"/>
    </row>
    <row r="860" spans="4:5" ht="12.75">
      <c r="D860" s="3"/>
      <c r="E860" s="1"/>
    </row>
    <row r="861" spans="4:5" ht="12.75">
      <c r="D861" s="3"/>
      <c r="E861" s="1"/>
    </row>
    <row r="862" spans="4:5" ht="12.75">
      <c r="D862" s="3"/>
      <c r="E862" s="1"/>
    </row>
    <row r="863" spans="4:5" ht="12.75">
      <c r="D863" s="3"/>
      <c r="E863" s="1"/>
    </row>
    <row r="864" spans="4:5" ht="12.75">
      <c r="D864" s="3"/>
      <c r="E864" s="1"/>
    </row>
    <row r="865" spans="4:5" ht="12.75">
      <c r="D865" s="3"/>
      <c r="E865" s="1"/>
    </row>
    <row r="866" spans="4:5" ht="12.75">
      <c r="D866" s="3"/>
      <c r="E866" s="1"/>
    </row>
    <row r="867" spans="4:5" ht="12.75">
      <c r="D867" s="3"/>
      <c r="E867" s="1"/>
    </row>
    <row r="868" spans="4:5" ht="12.75">
      <c r="D868" s="3"/>
      <c r="E868" s="1"/>
    </row>
    <row r="869" spans="4:5" ht="12.75">
      <c r="D869" s="3"/>
      <c r="E869" s="1"/>
    </row>
    <row r="870" spans="4:5" ht="12.75">
      <c r="D870" s="3"/>
      <c r="E870" s="1"/>
    </row>
    <row r="871" spans="4:5" ht="12.75">
      <c r="D871" s="3"/>
      <c r="E871" s="1"/>
    </row>
    <row r="872" spans="4:5" ht="12.75">
      <c r="D872" s="3"/>
      <c r="E872" s="1"/>
    </row>
    <row r="873" spans="4:5" ht="12.75">
      <c r="D873" s="3"/>
      <c r="E873" s="1"/>
    </row>
    <row r="874" spans="4:5" ht="12.75">
      <c r="D874" s="3"/>
      <c r="E874" s="1"/>
    </row>
    <row r="875" spans="4:5" ht="12.75">
      <c r="D875" s="3"/>
      <c r="E875" s="1"/>
    </row>
    <row r="876" spans="4:5" ht="12.75">
      <c r="D876" s="3"/>
      <c r="E876" s="1"/>
    </row>
    <row r="877" spans="4:5" ht="12.75">
      <c r="D877" s="3"/>
      <c r="E877" s="1"/>
    </row>
    <row r="878" spans="4:5" ht="12.75">
      <c r="D878" s="3"/>
      <c r="E878" s="1"/>
    </row>
    <row r="879" spans="4:5" ht="12.75">
      <c r="D879" s="3"/>
      <c r="E879" s="1"/>
    </row>
    <row r="880" spans="4:5" ht="12.75">
      <c r="D880" s="3"/>
      <c r="E880" s="1"/>
    </row>
    <row r="881" spans="4:5" ht="12.75">
      <c r="D881" s="3"/>
      <c r="E881" s="1"/>
    </row>
    <row r="882" spans="4:5" ht="12.75">
      <c r="D882" s="3"/>
      <c r="E882" s="1"/>
    </row>
    <row r="883" spans="4:5" ht="12.75">
      <c r="D883" s="3"/>
      <c r="E883" s="1"/>
    </row>
    <row r="884" spans="4:5" ht="12.75">
      <c r="D884" s="3"/>
      <c r="E884" s="1"/>
    </row>
    <row r="885" spans="4:5" ht="12.75">
      <c r="D885" s="3"/>
      <c r="E885" s="1"/>
    </row>
    <row r="886" spans="4:5" ht="12.75">
      <c r="D886" s="3"/>
      <c r="E886" s="1"/>
    </row>
    <row r="887" spans="4:5" ht="12.75">
      <c r="D887" s="3"/>
      <c r="E887" s="1"/>
    </row>
    <row r="888" spans="4:5" ht="12.75">
      <c r="D888" s="3"/>
      <c r="E888" s="1"/>
    </row>
    <row r="889" spans="4:5" ht="12.75">
      <c r="D889" s="3"/>
      <c r="E889" s="1"/>
    </row>
    <row r="890" spans="4:5" ht="12.75">
      <c r="D890" s="3"/>
      <c r="E890" s="1"/>
    </row>
    <row r="891" spans="4:5" ht="12.75">
      <c r="D891" s="3"/>
      <c r="E891" s="1"/>
    </row>
    <row r="892" spans="4:5" ht="12.75">
      <c r="D892" s="3"/>
      <c r="E892" s="1"/>
    </row>
    <row r="893" spans="4:5" ht="12.75">
      <c r="D893" s="3"/>
      <c r="E893" s="1"/>
    </row>
    <row r="894" spans="4:5" ht="12.75">
      <c r="D894" s="3"/>
      <c r="E894" s="1"/>
    </row>
    <row r="895" spans="4:5" ht="12.75">
      <c r="D895" s="3"/>
      <c r="E895" s="1"/>
    </row>
    <row r="896" spans="4:5" ht="12.75">
      <c r="D896" s="3"/>
      <c r="E896" s="1"/>
    </row>
    <row r="897" spans="4:5" ht="12.75">
      <c r="D897" s="3"/>
      <c r="E897" s="1"/>
    </row>
    <row r="898" spans="4:5" ht="12.75">
      <c r="D898" s="3"/>
      <c r="E898" s="1"/>
    </row>
    <row r="899" spans="4:5" ht="12.75">
      <c r="D899" s="3"/>
      <c r="E899" s="1"/>
    </row>
    <row r="900" spans="4:5" ht="12.75">
      <c r="D900" s="3"/>
      <c r="E900" s="1"/>
    </row>
    <row r="901" spans="4:5" ht="12.75">
      <c r="D901" s="3"/>
      <c r="E901" s="1"/>
    </row>
    <row r="902" spans="4:5" ht="12.75">
      <c r="D902" s="3"/>
      <c r="E902" s="1"/>
    </row>
    <row r="903" spans="4:5" ht="12.75">
      <c r="D903" s="3"/>
      <c r="E903" s="1"/>
    </row>
    <row r="904" spans="4:5" ht="12.75">
      <c r="D904" s="3"/>
      <c r="E904" s="1"/>
    </row>
    <row r="905" spans="4:5" ht="12.75">
      <c r="D905" s="3"/>
      <c r="E905" s="1"/>
    </row>
    <row r="906" spans="4:5" ht="12.75">
      <c r="D906" s="3"/>
      <c r="E906" s="1"/>
    </row>
    <row r="907" spans="4:5" ht="12.75">
      <c r="D907" s="3"/>
      <c r="E907" s="1"/>
    </row>
    <row r="908" spans="4:5" ht="12.75">
      <c r="D908" s="3"/>
      <c r="E908" s="1"/>
    </row>
    <row r="909" spans="4:5" ht="12.75">
      <c r="D909" s="3"/>
      <c r="E909" s="1"/>
    </row>
    <row r="910" spans="4:5" ht="12.75">
      <c r="D910" s="3"/>
      <c r="E910" s="1"/>
    </row>
    <row r="911" spans="4:5" ht="12.75">
      <c r="D911" s="3"/>
      <c r="E911" s="1"/>
    </row>
    <row r="912" spans="4:5" ht="12.75">
      <c r="D912" s="3"/>
      <c r="E912" s="1"/>
    </row>
    <row r="913" spans="4:5" ht="12.75">
      <c r="D913" s="3"/>
      <c r="E913" s="1"/>
    </row>
    <row r="914" spans="4:5" ht="12.75">
      <c r="D914" s="3"/>
      <c r="E914" s="1"/>
    </row>
    <row r="915" spans="4:5" ht="12.75">
      <c r="D915" s="3"/>
      <c r="E915" s="1"/>
    </row>
    <row r="916" spans="4:5" ht="12.75">
      <c r="D916" s="3"/>
      <c r="E916" s="1"/>
    </row>
    <row r="917" spans="4:5" ht="12.75">
      <c r="D917" s="3"/>
      <c r="E917" s="1"/>
    </row>
    <row r="918" spans="4:5" ht="12.75">
      <c r="D918" s="3"/>
      <c r="E918" s="1"/>
    </row>
    <row r="919" spans="4:5" ht="12.75">
      <c r="D919" s="3"/>
      <c r="E919" s="1"/>
    </row>
    <row r="920" spans="4:5" ht="12.75">
      <c r="D920" s="3"/>
      <c r="E920" s="1"/>
    </row>
    <row r="921" spans="4:5" ht="12.75">
      <c r="D921" s="3"/>
      <c r="E921" s="1"/>
    </row>
    <row r="922" spans="4:5" ht="12.75">
      <c r="D922" s="3"/>
      <c r="E922" s="1"/>
    </row>
    <row r="923" spans="4:5" ht="12.75">
      <c r="D923" s="3"/>
      <c r="E923" s="1"/>
    </row>
    <row r="924" spans="4:5" ht="12.75">
      <c r="D924" s="3"/>
      <c r="E924" s="1"/>
    </row>
    <row r="925" spans="4:5" ht="12.75">
      <c r="D925" s="3"/>
      <c r="E925" s="1"/>
    </row>
    <row r="926" spans="4:5" ht="12.75">
      <c r="D926" s="3"/>
      <c r="E926" s="1"/>
    </row>
    <row r="927" spans="4:5" ht="12.75">
      <c r="D927" s="3"/>
      <c r="E927" s="1"/>
    </row>
    <row r="928" spans="4:5" ht="12.75">
      <c r="D928" s="3"/>
      <c r="E928" s="1"/>
    </row>
    <row r="929" spans="4:5" ht="12.75">
      <c r="D929" s="3"/>
      <c r="E929" s="1"/>
    </row>
    <row r="930" spans="4:5" ht="12.75">
      <c r="D930" s="3"/>
      <c r="E930" s="1"/>
    </row>
    <row r="931" spans="4:5" ht="12.75">
      <c r="D931" s="3"/>
      <c r="E931" s="1"/>
    </row>
    <row r="932" spans="4:5" ht="12.75">
      <c r="D932" s="3"/>
      <c r="E932" s="1"/>
    </row>
    <row r="933" spans="4:5" ht="12.75">
      <c r="D933" s="3"/>
      <c r="E933" s="1"/>
    </row>
    <row r="934" spans="4:5" ht="12.75">
      <c r="D934" s="3"/>
      <c r="E934" s="1"/>
    </row>
    <row r="935" spans="4:5" ht="12.75">
      <c r="D935" s="3"/>
      <c r="E935" s="1"/>
    </row>
    <row r="936" spans="4:5" ht="12.75">
      <c r="D936" s="3"/>
      <c r="E936" s="1"/>
    </row>
    <row r="937" spans="4:5" ht="12.75">
      <c r="D937" s="3"/>
      <c r="E937" s="1"/>
    </row>
    <row r="938" spans="4:5" ht="12.75">
      <c r="D938" s="3"/>
      <c r="E938" s="1"/>
    </row>
    <row r="939" spans="4:5" ht="12.75">
      <c r="D939" s="3"/>
      <c r="E939" s="1"/>
    </row>
    <row r="940" spans="4:5" ht="12.75">
      <c r="D940" s="3"/>
      <c r="E940" s="1"/>
    </row>
    <row r="941" spans="4:5" ht="12.75">
      <c r="D941" s="3"/>
      <c r="E941" s="1"/>
    </row>
    <row r="942" spans="4:5" ht="12.75">
      <c r="D942" s="3"/>
      <c r="E942" s="1"/>
    </row>
    <row r="943" spans="4:5" ht="12.75">
      <c r="D943" s="3"/>
      <c r="E943" s="1"/>
    </row>
    <row r="944" spans="4:5" ht="12.75">
      <c r="D944" s="3"/>
      <c r="E944" s="1"/>
    </row>
    <row r="945" spans="4:5" ht="12.75">
      <c r="D945" s="3"/>
      <c r="E945" s="1"/>
    </row>
    <row r="946" spans="4:5" ht="12.75">
      <c r="D946" s="3"/>
      <c r="E946" s="1"/>
    </row>
    <row r="947" spans="4:5" ht="12.75">
      <c r="D947" s="3"/>
      <c r="E947" s="1"/>
    </row>
    <row r="948" spans="4:5" ht="12.75">
      <c r="D948" s="3"/>
      <c r="E948" s="1"/>
    </row>
    <row r="949" spans="4:5" ht="12.75">
      <c r="D949" s="3"/>
      <c r="E949" s="1"/>
    </row>
    <row r="950" spans="4:5" ht="12.75">
      <c r="D950" s="3"/>
      <c r="E950" s="1"/>
    </row>
    <row r="951" spans="4:5" ht="12.75">
      <c r="D951" s="3"/>
      <c r="E951" s="1"/>
    </row>
    <row r="952" spans="4:5" ht="12.75">
      <c r="D952" s="3"/>
      <c r="E952" s="1"/>
    </row>
    <row r="953" spans="4:5" ht="12.75">
      <c r="D953" s="3"/>
      <c r="E953" s="1"/>
    </row>
    <row r="954" spans="4:5" ht="12.75">
      <c r="D954" s="3"/>
      <c r="E954" s="1"/>
    </row>
    <row r="955" spans="4:5" ht="12.75">
      <c r="D955" s="3"/>
      <c r="E955" s="1"/>
    </row>
    <row r="956" spans="4:5" ht="12.75">
      <c r="D956" s="3"/>
      <c r="E956" s="1"/>
    </row>
    <row r="957" spans="4:5" ht="12.75">
      <c r="D957" s="3"/>
      <c r="E957" s="1"/>
    </row>
    <row r="958" spans="4:5" ht="12.75">
      <c r="D958" s="3"/>
      <c r="E958" s="1"/>
    </row>
    <row r="959" spans="4:5" ht="12.75">
      <c r="D959" s="3"/>
      <c r="E959" s="1"/>
    </row>
    <row r="960" spans="4:5" ht="12.75">
      <c r="D960" s="3"/>
      <c r="E960" s="1"/>
    </row>
    <row r="961" spans="4:5" ht="12.75">
      <c r="D961" s="3"/>
      <c r="E961" s="1"/>
    </row>
    <row r="962" spans="4:5" ht="12.75">
      <c r="D962" s="3"/>
      <c r="E962" s="1"/>
    </row>
    <row r="963" spans="4:5" ht="12.75">
      <c r="D963" s="3"/>
      <c r="E963" s="1"/>
    </row>
    <row r="964" spans="4:5" ht="12.75">
      <c r="D964" s="3"/>
      <c r="E964" s="1"/>
    </row>
    <row r="965" spans="4:5" ht="12.75">
      <c r="D965" s="3"/>
      <c r="E965" s="1"/>
    </row>
    <row r="966" spans="4:5" ht="12.75">
      <c r="D966" s="3"/>
      <c r="E966" s="1"/>
    </row>
    <row r="967" spans="4:5" ht="12.75">
      <c r="D967" s="3"/>
      <c r="E967" s="1"/>
    </row>
    <row r="968" spans="4:5" ht="12.75">
      <c r="D968" s="3"/>
      <c r="E968" s="1"/>
    </row>
    <row r="969" spans="4:5" ht="12.75">
      <c r="D969" s="3"/>
      <c r="E969" s="1"/>
    </row>
    <row r="970" spans="4:5" ht="12.75">
      <c r="D970" s="3"/>
      <c r="E970" s="1"/>
    </row>
    <row r="971" spans="4:5" ht="12.75">
      <c r="D971" s="3"/>
      <c r="E971" s="1"/>
    </row>
    <row r="972" spans="4:5" ht="12.75">
      <c r="D972" s="3"/>
      <c r="E972" s="1"/>
    </row>
    <row r="973" spans="4:5" ht="12.75">
      <c r="D973" s="3"/>
      <c r="E973" s="1"/>
    </row>
    <row r="974" spans="4:5" ht="12.75">
      <c r="D974" s="3"/>
      <c r="E974" s="1"/>
    </row>
    <row r="975" spans="4:5" ht="12.75">
      <c r="D975" s="3"/>
      <c r="E975" s="1"/>
    </row>
    <row r="976" spans="4:5" ht="12.75">
      <c r="D976" s="3"/>
      <c r="E976" s="1"/>
    </row>
    <row r="977" spans="4:5" ht="12.75">
      <c r="D977" s="3"/>
      <c r="E977" s="1"/>
    </row>
    <row r="978" spans="4:5" ht="12.75">
      <c r="D978" s="3"/>
      <c r="E978" s="1"/>
    </row>
    <row r="979" spans="4:5" ht="12.75">
      <c r="D979" s="3"/>
      <c r="E979" s="1"/>
    </row>
    <row r="980" spans="4:5" ht="12.75">
      <c r="D980" s="3"/>
      <c r="E980" s="1"/>
    </row>
    <row r="981" spans="4:5" ht="12.75">
      <c r="D981" s="3"/>
      <c r="E981" s="1"/>
    </row>
    <row r="982" spans="4:5" ht="12.75">
      <c r="D982" s="3"/>
      <c r="E982" s="1"/>
    </row>
    <row r="983" spans="4:5" ht="12.75">
      <c r="D983" s="3"/>
      <c r="E983" s="1"/>
    </row>
    <row r="984" spans="4:5" ht="12.75">
      <c r="D984" s="3"/>
      <c r="E984" s="1"/>
    </row>
    <row r="985" spans="4:5" ht="12.75">
      <c r="D985" s="3"/>
      <c r="E985" s="1"/>
    </row>
    <row r="986" spans="4:5" ht="12.75">
      <c r="D986" s="3"/>
      <c r="E986" s="1"/>
    </row>
    <row r="987" spans="4:5" ht="12.75">
      <c r="D987" s="3"/>
      <c r="E987" s="1"/>
    </row>
    <row r="988" spans="4:5" ht="12.75">
      <c r="D988" s="3"/>
      <c r="E988" s="1"/>
    </row>
    <row r="989" spans="4:5" ht="12.75">
      <c r="D989" s="3"/>
      <c r="E989" s="1"/>
    </row>
    <row r="990" spans="4:5" ht="12.75">
      <c r="D990" s="3"/>
      <c r="E990" s="1"/>
    </row>
  </sheetData>
  <sheetProtection password="E5D8" sheet="1"/>
  <autoFilter ref="A4:F200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headerFooter alignWithMargins="0">
    <oddFooter>&amp;CStránka &amp;P z &amp;N</oddFooter>
  </headerFooter>
  <colBreaks count="1" manualBreakCount="1">
    <brk id="8" max="3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P33" sqref="P33"/>
    </sheetView>
  </sheetViews>
  <sheetFormatPr defaultColWidth="9.00390625" defaultRowHeight="12.75"/>
  <cols>
    <col min="1" max="1" width="14.75390625" style="0" customWidth="1"/>
    <col min="2" max="2" width="16.75390625" style="0" customWidth="1"/>
    <col min="3" max="5" width="12.75390625" style="0" customWidth="1"/>
    <col min="6" max="7" width="15.75390625" style="0" customWidth="1"/>
  </cols>
  <sheetData>
    <row r="1" spans="1:7" ht="49.5" customHeight="1" thickBot="1">
      <c r="A1" s="157" t="s">
        <v>168</v>
      </c>
      <c r="B1" s="158"/>
      <c r="C1" s="158"/>
      <c r="D1" s="158"/>
      <c r="E1" s="158"/>
      <c r="F1" s="158"/>
      <c r="G1" s="159"/>
    </row>
    <row r="2" spans="1:7" ht="24.75" customHeight="1">
      <c r="A2" s="74" t="s">
        <v>76</v>
      </c>
      <c r="B2" s="75"/>
      <c r="C2" s="76"/>
      <c r="D2" s="76" t="str">
        <f>'[1]Rekapitulace'!G2</f>
        <v>Stavební část</v>
      </c>
      <c r="E2" s="77"/>
      <c r="F2" s="78" t="s">
        <v>77</v>
      </c>
      <c r="G2" s="79" t="s">
        <v>128</v>
      </c>
    </row>
    <row r="3" spans="1:7" ht="15" customHeight="1">
      <c r="A3" s="80"/>
      <c r="B3" s="81"/>
      <c r="C3" s="82" t="s">
        <v>169</v>
      </c>
      <c r="D3" s="82"/>
      <c r="E3" s="83"/>
      <c r="F3" s="84" t="s">
        <v>166</v>
      </c>
      <c r="G3" s="85" t="s">
        <v>167</v>
      </c>
    </row>
    <row r="4" spans="1:7" ht="15" customHeight="1">
      <c r="A4" s="86" t="s">
        <v>78</v>
      </c>
      <c r="B4" s="81"/>
      <c r="C4" s="82" t="s">
        <v>79</v>
      </c>
      <c r="D4" s="82"/>
      <c r="E4" s="83"/>
      <c r="F4" s="84" t="s">
        <v>80</v>
      </c>
      <c r="G4" s="87"/>
    </row>
    <row r="5" spans="1:7" ht="15" customHeight="1">
      <c r="A5" s="88" t="s">
        <v>81</v>
      </c>
      <c r="B5" s="89"/>
      <c r="C5" s="90" t="s">
        <v>82</v>
      </c>
      <c r="D5" s="91"/>
      <c r="E5" s="89"/>
      <c r="F5" s="84" t="s">
        <v>83</v>
      </c>
      <c r="G5" s="85" t="s">
        <v>84</v>
      </c>
    </row>
    <row r="6" spans="1:7" ht="15" customHeight="1">
      <c r="A6" s="86" t="s">
        <v>85</v>
      </c>
      <c r="B6" s="81"/>
      <c r="C6" s="82" t="s">
        <v>86</v>
      </c>
      <c r="D6" s="82"/>
      <c r="E6" s="83"/>
      <c r="F6" s="92" t="s">
        <v>87</v>
      </c>
      <c r="G6" s="93">
        <v>0</v>
      </c>
    </row>
    <row r="7" spans="1:7" ht="39" customHeight="1">
      <c r="A7" s="94" t="s">
        <v>129</v>
      </c>
      <c r="B7" s="95"/>
      <c r="C7" s="328" t="s">
        <v>247</v>
      </c>
      <c r="D7" s="329"/>
      <c r="E7" s="330"/>
      <c r="F7" s="96" t="s">
        <v>88</v>
      </c>
      <c r="G7" s="93">
        <f>IF(PocetMJ=0,,ROUND((F30+F32)/PocetMJ,1))</f>
        <v>0</v>
      </c>
    </row>
    <row r="8" spans="1:7" ht="15" customHeight="1">
      <c r="A8" s="97" t="s">
        <v>89</v>
      </c>
      <c r="B8" s="84"/>
      <c r="C8" s="331" t="s">
        <v>90</v>
      </c>
      <c r="D8" s="331"/>
      <c r="E8" s="332"/>
      <c r="F8" s="98" t="s">
        <v>91</v>
      </c>
      <c r="G8" s="99"/>
    </row>
    <row r="9" spans="1:7" ht="15" customHeight="1">
      <c r="A9" s="97" t="s">
        <v>92</v>
      </c>
      <c r="B9" s="84"/>
      <c r="C9" s="331" t="str">
        <f>Projektant</f>
        <v>ATELIER / 2002,  s.r.o. </v>
      </c>
      <c r="D9" s="331"/>
      <c r="E9" s="332"/>
      <c r="F9" s="84"/>
      <c r="G9" s="100"/>
    </row>
    <row r="10" spans="1:7" ht="15" customHeight="1">
      <c r="A10" s="97" t="s">
        <v>93</v>
      </c>
      <c r="B10" s="84"/>
      <c r="C10" s="331" t="s">
        <v>94</v>
      </c>
      <c r="D10" s="331"/>
      <c r="E10" s="331"/>
      <c r="F10" s="101"/>
      <c r="G10" s="102"/>
    </row>
    <row r="11" spans="1:7" ht="15" customHeight="1">
      <c r="A11" s="97" t="s">
        <v>95</v>
      </c>
      <c r="B11" s="84"/>
      <c r="C11" s="331"/>
      <c r="D11" s="331"/>
      <c r="E11" s="331"/>
      <c r="F11" s="103" t="s">
        <v>96</v>
      </c>
      <c r="G11" s="102" t="s">
        <v>215</v>
      </c>
    </row>
    <row r="12" spans="1:7" ht="15" customHeight="1">
      <c r="A12" s="104" t="s">
        <v>97</v>
      </c>
      <c r="B12" s="81"/>
      <c r="C12" s="333"/>
      <c r="D12" s="333"/>
      <c r="E12" s="333"/>
      <c r="F12" s="105" t="s">
        <v>98</v>
      </c>
      <c r="G12" s="106">
        <v>6</v>
      </c>
    </row>
    <row r="13" spans="1:7" ht="49.5" customHeight="1" thickBot="1">
      <c r="A13" s="107" t="s">
        <v>99</v>
      </c>
      <c r="B13" s="108"/>
      <c r="C13" s="108"/>
      <c r="D13" s="108"/>
      <c r="E13" s="109"/>
      <c r="F13" s="109"/>
      <c r="G13" s="110"/>
    </row>
    <row r="14" spans="1:7" ht="24.75" customHeight="1" thickBot="1">
      <c r="A14" s="111" t="s">
        <v>100</v>
      </c>
      <c r="B14" s="112"/>
      <c r="C14" s="113"/>
      <c r="D14" s="114" t="s">
        <v>101</v>
      </c>
      <c r="E14" s="115"/>
      <c r="F14" s="115"/>
      <c r="G14" s="113"/>
    </row>
    <row r="15" spans="1:7" ht="15" customHeight="1">
      <c r="A15" s="116"/>
      <c r="B15" s="117" t="s">
        <v>102</v>
      </c>
      <c r="C15" s="118">
        <v>0</v>
      </c>
      <c r="D15" s="119"/>
      <c r="E15" s="120"/>
      <c r="F15" s="121"/>
      <c r="G15" s="118"/>
    </row>
    <row r="16" spans="1:7" ht="15" customHeight="1">
      <c r="A16" s="116" t="s">
        <v>103</v>
      </c>
      <c r="B16" s="117" t="s">
        <v>104</v>
      </c>
      <c r="C16" s="118">
        <f>PSV</f>
        <v>0</v>
      </c>
      <c r="D16" s="80"/>
      <c r="E16" s="122"/>
      <c r="F16" s="123"/>
      <c r="G16" s="118"/>
    </row>
    <row r="17" spans="1:7" ht="15" customHeight="1">
      <c r="A17" s="116" t="s">
        <v>105</v>
      </c>
      <c r="B17" s="117" t="s">
        <v>106</v>
      </c>
      <c r="C17" s="118">
        <f>Mont</f>
        <v>0</v>
      </c>
      <c r="D17" s="80"/>
      <c r="E17" s="122"/>
      <c r="F17" s="123"/>
      <c r="G17" s="118"/>
    </row>
    <row r="18" spans="1:7" ht="15" customHeight="1">
      <c r="A18" s="124" t="s">
        <v>107</v>
      </c>
      <c r="B18" s="117" t="s">
        <v>108</v>
      </c>
      <c r="C18" s="118">
        <f>Dodavka</f>
        <v>0</v>
      </c>
      <c r="D18" s="80"/>
      <c r="E18" s="122"/>
      <c r="F18" s="123"/>
      <c r="G18" s="118"/>
    </row>
    <row r="19" spans="1:7" ht="15" customHeight="1">
      <c r="A19" s="125" t="s">
        <v>109</v>
      </c>
      <c r="B19" s="117"/>
      <c r="C19" s="118">
        <f>SUM(C15:C18)</f>
        <v>0</v>
      </c>
      <c r="D19" s="80"/>
      <c r="E19" s="122"/>
      <c r="F19" s="123"/>
      <c r="G19" s="118"/>
    </row>
    <row r="20" spans="1:7" ht="15" customHeight="1">
      <c r="A20" s="125"/>
      <c r="B20" s="117"/>
      <c r="C20" s="118"/>
      <c r="D20" s="80"/>
      <c r="E20" s="122"/>
      <c r="F20" s="123"/>
      <c r="G20" s="118"/>
    </row>
    <row r="21" spans="1:7" ht="15" customHeight="1">
      <c r="A21" s="125" t="s">
        <v>110</v>
      </c>
      <c r="B21" s="117"/>
      <c r="C21" s="118">
        <v>0</v>
      </c>
      <c r="D21" s="80"/>
      <c r="E21" s="122"/>
      <c r="F21" s="123"/>
      <c r="G21" s="118"/>
    </row>
    <row r="22" spans="1:7" ht="15" customHeight="1">
      <c r="A22" s="126" t="s">
        <v>111</v>
      </c>
      <c r="B22" s="127"/>
      <c r="C22" s="118">
        <f>C19+C21</f>
        <v>0</v>
      </c>
      <c r="D22" s="80" t="s">
        <v>112</v>
      </c>
      <c r="E22" s="122"/>
      <c r="F22" s="123"/>
      <c r="G22" s="118">
        <f>G23-SUM(G15:G21)</f>
        <v>0</v>
      </c>
    </row>
    <row r="23" spans="1:7" ht="15" customHeight="1" thickBot="1">
      <c r="A23" s="334" t="s">
        <v>113</v>
      </c>
      <c r="B23" s="335"/>
      <c r="C23" s="128">
        <f>C22+G23</f>
        <v>0</v>
      </c>
      <c r="D23" s="129" t="s">
        <v>114</v>
      </c>
      <c r="E23" s="130"/>
      <c r="F23" s="131"/>
      <c r="G23" s="118">
        <f>VRN</f>
        <v>0</v>
      </c>
    </row>
    <row r="24" spans="1:7" ht="24.75" customHeight="1">
      <c r="A24" s="132" t="s">
        <v>115</v>
      </c>
      <c r="B24" s="133"/>
      <c r="C24" s="134"/>
      <c r="D24" s="133" t="s">
        <v>116</v>
      </c>
      <c r="E24" s="133"/>
      <c r="F24" s="135" t="s">
        <v>117</v>
      </c>
      <c r="G24" s="136"/>
    </row>
    <row r="25" spans="1:7" ht="15" customHeight="1">
      <c r="A25" s="126" t="s">
        <v>118</v>
      </c>
      <c r="B25" s="127" t="s">
        <v>119</v>
      </c>
      <c r="C25" s="137"/>
      <c r="D25" s="127" t="s">
        <v>118</v>
      </c>
      <c r="E25" s="138"/>
      <c r="F25" s="139" t="s">
        <v>118</v>
      </c>
      <c r="G25" s="140"/>
    </row>
    <row r="26" spans="1:7" ht="15" customHeight="1">
      <c r="A26" s="126" t="s">
        <v>120</v>
      </c>
      <c r="B26" s="141">
        <v>43263</v>
      </c>
      <c r="C26" s="137"/>
      <c r="D26" s="127" t="s">
        <v>120</v>
      </c>
      <c r="E26" s="138"/>
      <c r="F26" s="139" t="s">
        <v>120</v>
      </c>
      <c r="G26" s="140"/>
    </row>
    <row r="27" spans="1:7" ht="15" customHeight="1">
      <c r="A27" s="126"/>
      <c r="B27" s="142"/>
      <c r="C27" s="137"/>
      <c r="D27" s="127"/>
      <c r="E27" s="138"/>
      <c r="F27" s="139"/>
      <c r="G27" s="140"/>
    </row>
    <row r="28" spans="1:7" ht="15" customHeight="1">
      <c r="A28" s="126" t="s">
        <v>121</v>
      </c>
      <c r="B28" s="127"/>
      <c r="C28" s="137"/>
      <c r="D28" s="139" t="s">
        <v>122</v>
      </c>
      <c r="E28" s="137"/>
      <c r="F28" s="143" t="s">
        <v>122</v>
      </c>
      <c r="G28" s="140"/>
    </row>
    <row r="29" spans="1:7" ht="15" customHeight="1">
      <c r="A29" s="126"/>
      <c r="B29" s="127"/>
      <c r="C29" s="144"/>
      <c r="D29" s="145"/>
      <c r="E29" s="144"/>
      <c r="F29" s="127"/>
      <c r="G29" s="140"/>
    </row>
    <row r="30" spans="1:7" ht="15" customHeight="1">
      <c r="A30" s="146" t="s">
        <v>123</v>
      </c>
      <c r="B30" s="147"/>
      <c r="C30" s="148">
        <v>21</v>
      </c>
      <c r="D30" s="147" t="s">
        <v>124</v>
      </c>
      <c r="E30" s="149"/>
      <c r="F30" s="336">
        <f>C23-F32</f>
        <v>0</v>
      </c>
      <c r="G30" s="337"/>
    </row>
    <row r="31" spans="1:7" ht="15" customHeight="1">
      <c r="A31" s="146" t="s">
        <v>125</v>
      </c>
      <c r="B31" s="147"/>
      <c r="C31" s="148">
        <f>SazbaDPH1</f>
        <v>21</v>
      </c>
      <c r="D31" s="147" t="s">
        <v>126</v>
      </c>
      <c r="E31" s="149"/>
      <c r="F31" s="336">
        <f>ROUND(PRODUCT(F30,C31/100),0)</f>
        <v>0</v>
      </c>
      <c r="G31" s="337"/>
    </row>
    <row r="32" spans="1:7" ht="15" customHeight="1">
      <c r="A32" s="146" t="s">
        <v>123</v>
      </c>
      <c r="B32" s="147"/>
      <c r="C32" s="148">
        <v>0</v>
      </c>
      <c r="D32" s="147" t="s">
        <v>126</v>
      </c>
      <c r="E32" s="149"/>
      <c r="F32" s="336">
        <v>0</v>
      </c>
      <c r="G32" s="337"/>
    </row>
    <row r="33" spans="1:7" ht="15" customHeight="1">
      <c r="A33" s="146" t="s">
        <v>125</v>
      </c>
      <c r="B33" s="150"/>
      <c r="C33" s="151">
        <f>SazbaDPH2</f>
        <v>0</v>
      </c>
      <c r="D33" s="147" t="s">
        <v>126</v>
      </c>
      <c r="E33" s="123"/>
      <c r="F33" s="336">
        <f>ROUND(PRODUCT(F32,C33/100),0)</f>
        <v>0</v>
      </c>
      <c r="G33" s="337"/>
    </row>
    <row r="34" spans="1:7" ht="24.75" customHeight="1" thickBot="1">
      <c r="A34" s="152" t="s">
        <v>127</v>
      </c>
      <c r="B34" s="153"/>
      <c r="C34" s="153"/>
      <c r="D34" s="153"/>
      <c r="E34" s="154"/>
      <c r="F34" s="338">
        <f>ROUND(SUM(F30:F33),0)</f>
        <v>0</v>
      </c>
      <c r="G34" s="339"/>
    </row>
  </sheetData>
  <sheetProtection/>
  <mergeCells count="12">
    <mergeCell ref="A23:B23"/>
    <mergeCell ref="F30:G30"/>
    <mergeCell ref="F31:G31"/>
    <mergeCell ref="F32:G32"/>
    <mergeCell ref="F33:G33"/>
    <mergeCell ref="F34:G34"/>
    <mergeCell ref="C7:E7"/>
    <mergeCell ref="C8:E8"/>
    <mergeCell ref="C9:E9"/>
    <mergeCell ref="C10:E10"/>
    <mergeCell ref="C11:E11"/>
    <mergeCell ref="C12:E12"/>
  </mergeCells>
  <printOptions/>
  <pageMargins left="0.25" right="0.25" top="0.31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G2" sqref="G2:I2"/>
    </sheetView>
  </sheetViews>
  <sheetFormatPr defaultColWidth="9.00390625" defaultRowHeight="12.75"/>
  <cols>
    <col min="4" max="4" width="27.75390625" style="0" customWidth="1"/>
  </cols>
  <sheetData>
    <row r="1" spans="1:9" ht="13.5" thickTop="1">
      <c r="A1" s="340" t="s">
        <v>130</v>
      </c>
      <c r="B1" s="341"/>
      <c r="C1" s="160" t="s">
        <v>129</v>
      </c>
      <c r="D1" s="161"/>
      <c r="E1" s="162"/>
      <c r="F1" s="161"/>
      <c r="G1" s="163" t="s">
        <v>131</v>
      </c>
      <c r="H1" s="164"/>
      <c r="I1" s="165"/>
    </row>
    <row r="2" spans="1:9" ht="13.5" thickBot="1">
      <c r="A2" s="342" t="s">
        <v>132</v>
      </c>
      <c r="B2" s="343"/>
      <c r="C2" s="166" t="s">
        <v>248</v>
      </c>
      <c r="D2" s="167"/>
      <c r="E2" s="168"/>
      <c r="F2" s="167"/>
      <c r="G2" s="344" t="s">
        <v>146</v>
      </c>
      <c r="H2" s="345"/>
      <c r="I2" s="346"/>
    </row>
    <row r="3" spans="1:9" ht="13.5" thickTop="1">
      <c r="A3" s="138"/>
      <c r="B3" s="138"/>
      <c r="C3" s="138"/>
      <c r="D3" s="138"/>
      <c r="E3" s="138"/>
      <c r="F3" s="127"/>
      <c r="G3" s="138"/>
      <c r="H3" s="138"/>
      <c r="I3" s="138"/>
    </row>
    <row r="4" spans="1:9" ht="18">
      <c r="A4" s="169" t="s">
        <v>133</v>
      </c>
      <c r="B4" s="170"/>
      <c r="C4" s="170"/>
      <c r="D4" s="170"/>
      <c r="E4" s="171"/>
      <c r="F4" s="170"/>
      <c r="G4" s="170"/>
      <c r="H4" s="170"/>
      <c r="I4" s="170"/>
    </row>
    <row r="5" spans="1:9" ht="13.5" thickBot="1">
      <c r="A5" s="138"/>
      <c r="B5" s="138"/>
      <c r="C5" s="138"/>
      <c r="D5" s="138"/>
      <c r="E5" s="138"/>
      <c r="F5" s="138"/>
      <c r="G5" s="138"/>
      <c r="H5" s="138"/>
      <c r="I5" s="138"/>
    </row>
    <row r="6" spans="1:12" ht="13.5" thickBot="1">
      <c r="A6" s="172"/>
      <c r="B6" s="156" t="s">
        <v>134</v>
      </c>
      <c r="C6" s="156"/>
      <c r="D6" s="173"/>
      <c r="E6" s="174" t="s">
        <v>135</v>
      </c>
      <c r="F6" s="175" t="s">
        <v>136</v>
      </c>
      <c r="G6" s="175" t="s">
        <v>137</v>
      </c>
      <c r="H6" s="175" t="s">
        <v>138</v>
      </c>
      <c r="I6" s="176" t="s">
        <v>110</v>
      </c>
      <c r="L6" s="359"/>
    </row>
    <row r="7" spans="1:9" ht="12.75">
      <c r="A7" s="242">
        <v>1</v>
      </c>
      <c r="B7" s="236" t="str">
        <f>'1. Stolový a skříňový nábytek'!A2</f>
        <v>Stolový a skříňový nábytek</v>
      </c>
      <c r="C7" s="143"/>
      <c r="D7" s="237"/>
      <c r="E7" s="177">
        <f>'[2]Položky'!BA48</f>
        <v>0</v>
      </c>
      <c r="F7" s="178">
        <f>'1. Stolový a skříňový nábytek'!J1</f>
        <v>0</v>
      </c>
      <c r="G7" s="178">
        <f>'[2]Položky'!BC48</f>
        <v>0</v>
      </c>
      <c r="H7" s="178">
        <f>'[2]Položky'!BD48</f>
        <v>0</v>
      </c>
      <c r="I7" s="179">
        <f>'[2]Položky'!BE48</f>
        <v>0</v>
      </c>
    </row>
    <row r="8" spans="1:9" ht="12.75">
      <c r="A8" s="242">
        <v>2</v>
      </c>
      <c r="B8" s="236" t="str">
        <f>'2. Sedací nábytek'!A2</f>
        <v>Sedací nábytek</v>
      </c>
      <c r="C8" s="143"/>
      <c r="D8" s="237"/>
      <c r="E8" s="177">
        <v>0</v>
      </c>
      <c r="F8" s="178">
        <f>'2. Sedací nábytek'!J1</f>
        <v>0</v>
      </c>
      <c r="G8" s="178">
        <f>'[2]Položky'!BC136</f>
        <v>0</v>
      </c>
      <c r="H8" s="178">
        <f>'[2]Položky'!BD136</f>
        <v>0</v>
      </c>
      <c r="I8" s="179">
        <f>'[2]Položky'!BE136</f>
        <v>0</v>
      </c>
    </row>
    <row r="9" spans="1:9" ht="12.75">
      <c r="A9" s="242">
        <v>3</v>
      </c>
      <c r="B9" s="5" t="s">
        <v>214</v>
      </c>
      <c r="C9" s="5"/>
      <c r="D9" s="237"/>
      <c r="E9" s="177">
        <v>0</v>
      </c>
      <c r="F9" s="178">
        <f>'3. Vybavení šaten'!J1</f>
        <v>0</v>
      </c>
      <c r="G9" s="178">
        <f>'[2]Položky'!BC216</f>
        <v>0</v>
      </c>
      <c r="H9" s="178">
        <f>'[2]Položky'!BD216</f>
        <v>0</v>
      </c>
      <c r="I9" s="179">
        <f>'[2]Položky'!BE216</f>
        <v>0</v>
      </c>
    </row>
    <row r="10" spans="1:9" ht="12.75">
      <c r="A10" s="242" t="s">
        <v>212</v>
      </c>
      <c r="B10" s="236" t="s">
        <v>213</v>
      </c>
      <c r="C10" s="143"/>
      <c r="D10" s="237"/>
      <c r="E10" s="177">
        <v>0</v>
      </c>
      <c r="F10" s="178">
        <f>'4. Dovybavení interieru'!J1</f>
        <v>0</v>
      </c>
      <c r="G10" s="178">
        <f>'[2]Položky'!BC386</f>
        <v>0</v>
      </c>
      <c r="H10" s="178">
        <f>'[2]Položky'!BD386</f>
        <v>0</v>
      </c>
      <c r="I10" s="179">
        <f>'[2]Položky'!BE386</f>
        <v>0</v>
      </c>
    </row>
    <row r="11" spans="1:9" ht="12.75">
      <c r="A11" s="235"/>
      <c r="B11" s="236"/>
      <c r="C11" s="143"/>
      <c r="D11" s="237"/>
      <c r="E11" s="177">
        <v>0</v>
      </c>
      <c r="F11" s="178">
        <f>'[2]Položky'!BB464</f>
        <v>0</v>
      </c>
      <c r="G11" s="178">
        <f>'[2]Položky'!BC464</f>
        <v>0</v>
      </c>
      <c r="H11" s="178">
        <f>'[2]Položky'!BD464</f>
        <v>0</v>
      </c>
      <c r="I11" s="179">
        <f>'[2]Položky'!BE464</f>
        <v>0</v>
      </c>
    </row>
    <row r="12" spans="1:9" ht="12.75">
      <c r="A12" s="235"/>
      <c r="B12" s="236"/>
      <c r="C12" s="143"/>
      <c r="D12" s="237"/>
      <c r="E12" s="177">
        <v>0</v>
      </c>
      <c r="F12" s="178">
        <f>'[2]Položky'!BB527</f>
        <v>0</v>
      </c>
      <c r="G12" s="178">
        <f>'[2]Položky'!BC527</f>
        <v>0</v>
      </c>
      <c r="H12" s="178">
        <f>'[2]Položky'!BD527</f>
        <v>0</v>
      </c>
      <c r="I12" s="179">
        <f>'[2]Položky'!BE527</f>
        <v>0</v>
      </c>
    </row>
    <row r="13" spans="1:9" ht="12.75">
      <c r="A13" s="235"/>
      <c r="B13" s="236"/>
      <c r="C13" s="143"/>
      <c r="D13" s="237"/>
      <c r="E13" s="177">
        <v>0</v>
      </c>
      <c r="F13" s="178">
        <f>'[2]Položky'!BB648</f>
        <v>0</v>
      </c>
      <c r="G13" s="178">
        <f>'[2]Položky'!BC648</f>
        <v>0</v>
      </c>
      <c r="H13" s="178">
        <f>'[2]Položky'!BD648</f>
        <v>0</v>
      </c>
      <c r="I13" s="179">
        <f>'[2]Položky'!BE648</f>
        <v>0</v>
      </c>
    </row>
    <row r="14" spans="1:9" ht="12.75">
      <c r="A14" s="235"/>
      <c r="B14" s="236"/>
      <c r="C14" s="143"/>
      <c r="D14" s="237"/>
      <c r="E14" s="177">
        <v>0</v>
      </c>
      <c r="F14" s="178">
        <f>'[2]Položky'!BB814</f>
        <v>0</v>
      </c>
      <c r="G14" s="178">
        <f>'[2]Položky'!BC814</f>
        <v>0</v>
      </c>
      <c r="H14" s="178">
        <f>'[2]Položky'!BD814</f>
        <v>0</v>
      </c>
      <c r="I14" s="179">
        <f>'[2]Položky'!BE814</f>
        <v>0</v>
      </c>
    </row>
    <row r="15" spans="1:9" ht="12.75">
      <c r="A15" s="235"/>
      <c r="B15" s="236"/>
      <c r="C15" s="143"/>
      <c r="D15" s="237"/>
      <c r="E15" s="177">
        <v>0</v>
      </c>
      <c r="F15" s="178">
        <f>'[2]Položky'!BB927</f>
        <v>0</v>
      </c>
      <c r="G15" s="178">
        <f>'[2]Položky'!BC927</f>
        <v>0</v>
      </c>
      <c r="H15" s="178">
        <f>'[2]Položky'!BD927</f>
        <v>0</v>
      </c>
      <c r="I15" s="179">
        <f>'[2]Položky'!BE927</f>
        <v>0</v>
      </c>
    </row>
    <row r="16" spans="1:9" ht="12.75">
      <c r="A16" s="235"/>
      <c r="B16" s="236"/>
      <c r="C16" s="143"/>
      <c r="D16" s="237"/>
      <c r="E16" s="177">
        <v>0</v>
      </c>
      <c r="F16" s="178">
        <f>'[2]Položky'!BB938</f>
        <v>0</v>
      </c>
      <c r="G16" s="178">
        <f>'[2]Položky'!BC938</f>
        <v>0</v>
      </c>
      <c r="H16" s="178">
        <f>'[2]Položky'!BD938</f>
        <v>0</v>
      </c>
      <c r="I16" s="179">
        <f>'[2]Položky'!BE938</f>
        <v>0</v>
      </c>
    </row>
    <row r="17" spans="1:9" ht="12.75">
      <c r="A17" s="235"/>
      <c r="B17" s="236"/>
      <c r="C17" s="143"/>
      <c r="D17" s="237"/>
      <c r="E17" s="177">
        <v>0</v>
      </c>
      <c r="F17" s="178">
        <f>'[2]Položky'!BB949</f>
        <v>0</v>
      </c>
      <c r="G17" s="178">
        <f>'[2]Položky'!BC949</f>
        <v>0</v>
      </c>
      <c r="H17" s="178">
        <f>'[2]Položky'!BD949</f>
        <v>0</v>
      </c>
      <c r="I17" s="179">
        <f>'[2]Položky'!BE949</f>
        <v>0</v>
      </c>
    </row>
    <row r="18" spans="1:9" ht="12.75">
      <c r="A18" s="235"/>
      <c r="B18" s="236"/>
      <c r="C18" s="143"/>
      <c r="D18" s="237"/>
      <c r="E18" s="177">
        <v>0</v>
      </c>
      <c r="F18" s="178">
        <f>'[2]Položky'!BB952</f>
        <v>0</v>
      </c>
      <c r="G18" s="178">
        <f>'[2]Položky'!BC952</f>
        <v>0</v>
      </c>
      <c r="H18" s="178">
        <f>'[2]Položky'!BD952</f>
        <v>0</v>
      </c>
      <c r="I18" s="179">
        <f>'[2]Položky'!BE952</f>
        <v>0</v>
      </c>
    </row>
    <row r="19" spans="1:9" ht="12.75">
      <c r="A19" s="235"/>
      <c r="B19" s="236"/>
      <c r="C19" s="143"/>
      <c r="D19" s="237"/>
      <c r="E19" s="177">
        <f>'[2]Položky'!BA1091</f>
        <v>0</v>
      </c>
      <c r="F19" s="178">
        <f>'[2]Položky'!BB1091</f>
        <v>0</v>
      </c>
      <c r="G19" s="178">
        <f>'[2]Položky'!BC1091</f>
        <v>0</v>
      </c>
      <c r="H19" s="178">
        <f>'[2]Položky'!BD1091</f>
        <v>0</v>
      </c>
      <c r="I19" s="179">
        <f>'[2]Položky'!BE1091</f>
        <v>0</v>
      </c>
    </row>
    <row r="20" spans="1:9" ht="12.75">
      <c r="A20" s="235"/>
      <c r="B20" s="236"/>
      <c r="C20" s="143"/>
      <c r="D20" s="237"/>
      <c r="E20" s="177">
        <f>'[2]Položky'!BA1168</f>
        <v>0</v>
      </c>
      <c r="F20" s="178">
        <v>0</v>
      </c>
      <c r="G20" s="178">
        <f>'[2]Položky'!BC1168</f>
        <v>0</v>
      </c>
      <c r="H20" s="178">
        <f>'[2]Položky'!BD1168</f>
        <v>0</v>
      </c>
      <c r="I20" s="179">
        <f>'[2]Položky'!BE1168</f>
        <v>0</v>
      </c>
    </row>
    <row r="21" spans="1:9" ht="12.75">
      <c r="A21" s="235"/>
      <c r="B21" s="236"/>
      <c r="C21" s="143"/>
      <c r="D21" s="237"/>
      <c r="E21" s="177">
        <f>'[2]Položky'!BA1194</f>
        <v>0</v>
      </c>
      <c r="F21" s="178">
        <v>0</v>
      </c>
      <c r="G21" s="178">
        <f>'[2]Položky'!BC1194</f>
        <v>0</v>
      </c>
      <c r="H21" s="178">
        <f>'[2]Položky'!BD1194</f>
        <v>0</v>
      </c>
      <c r="I21" s="179">
        <f>'[2]Položky'!BE1194</f>
        <v>0</v>
      </c>
    </row>
    <row r="22" spans="1:9" ht="12.75">
      <c r="A22" s="235"/>
      <c r="B22" s="236"/>
      <c r="C22" s="143"/>
      <c r="D22" s="237"/>
      <c r="E22" s="177">
        <f>'[2]Položky'!BA1298</f>
        <v>0</v>
      </c>
      <c r="F22" s="178">
        <v>0</v>
      </c>
      <c r="G22" s="178">
        <f>'[2]Položky'!BC1298</f>
        <v>0</v>
      </c>
      <c r="H22" s="178">
        <f>'[2]Položky'!BD1298</f>
        <v>0</v>
      </c>
      <c r="I22" s="179">
        <f>'[2]Položky'!BE1298</f>
        <v>0</v>
      </c>
    </row>
    <row r="23" spans="1:9" ht="12.75">
      <c r="A23" s="235"/>
      <c r="B23" s="236"/>
      <c r="C23" s="143"/>
      <c r="D23" s="237"/>
      <c r="E23" s="177">
        <f>'[2]Položky'!BA1307</f>
        <v>0</v>
      </c>
      <c r="F23" s="178">
        <v>0</v>
      </c>
      <c r="G23" s="178">
        <f>'[2]Položky'!BC1307</f>
        <v>0</v>
      </c>
      <c r="H23" s="178">
        <f>'[2]Položky'!BD1307</f>
        <v>0</v>
      </c>
      <c r="I23" s="179">
        <f>'[2]Položky'!BE1307</f>
        <v>0</v>
      </c>
    </row>
    <row r="24" spans="1:9" ht="12.75">
      <c r="A24" s="235"/>
      <c r="B24" s="236"/>
      <c r="C24" s="143"/>
      <c r="D24" s="237"/>
      <c r="E24" s="177">
        <f>'[2]Položky'!BA1317</f>
        <v>0</v>
      </c>
      <c r="F24" s="178">
        <v>0</v>
      </c>
      <c r="G24" s="178">
        <f>'[2]Položky'!BC1317</f>
        <v>0</v>
      </c>
      <c r="H24" s="178">
        <f>'[2]Položky'!BD1317</f>
        <v>0</v>
      </c>
      <c r="I24" s="179">
        <f>'[2]Položky'!BE1317</f>
        <v>0</v>
      </c>
    </row>
    <row r="25" spans="1:9" ht="12.75">
      <c r="A25" s="235"/>
      <c r="B25" s="236"/>
      <c r="C25" s="143"/>
      <c r="D25" s="237"/>
      <c r="E25" s="177">
        <f>'[2]Položky'!BA1345</f>
        <v>0</v>
      </c>
      <c r="F25" s="178">
        <v>0</v>
      </c>
      <c r="G25" s="178">
        <f>'[2]Položky'!BC1345</f>
        <v>0</v>
      </c>
      <c r="H25" s="178">
        <f>'[2]Položky'!BD1345</f>
        <v>0</v>
      </c>
      <c r="I25" s="179">
        <f>'[2]Položky'!BE1345</f>
        <v>0</v>
      </c>
    </row>
    <row r="26" spans="1:9" ht="12.75">
      <c r="A26" s="235"/>
      <c r="B26" s="236"/>
      <c r="C26" s="143"/>
      <c r="D26" s="237"/>
      <c r="E26" s="177">
        <f>'[2]Položky'!BA1377</f>
        <v>0</v>
      </c>
      <c r="F26" s="178">
        <v>0</v>
      </c>
      <c r="G26" s="178">
        <f>'[2]Položky'!BC1377</f>
        <v>0</v>
      </c>
      <c r="H26" s="178">
        <f>'[2]Položky'!BD1377</f>
        <v>0</v>
      </c>
      <c r="I26" s="179">
        <f>'[2]Položky'!BE1377</f>
        <v>0</v>
      </c>
    </row>
    <row r="27" spans="1:9" ht="12.75">
      <c r="A27" s="235"/>
      <c r="B27" s="236"/>
      <c r="C27" s="143"/>
      <c r="D27" s="237"/>
      <c r="E27" s="177">
        <f>'[2]Položky'!BA1385</f>
        <v>0</v>
      </c>
      <c r="F27" s="178">
        <v>0</v>
      </c>
      <c r="G27" s="178">
        <f>'[2]Položky'!BC1385</f>
        <v>0</v>
      </c>
      <c r="H27" s="178">
        <f>'[2]Položky'!BD1385</f>
        <v>0</v>
      </c>
      <c r="I27" s="179">
        <f>'[2]Položky'!BE1385</f>
        <v>0</v>
      </c>
    </row>
    <row r="28" spans="1:9" ht="12.75">
      <c r="A28" s="235"/>
      <c r="B28" s="236"/>
      <c r="C28" s="143"/>
      <c r="D28" s="237"/>
      <c r="E28" s="177">
        <f>'[2]Položky'!BA1451</f>
        <v>0</v>
      </c>
      <c r="F28" s="178">
        <v>0</v>
      </c>
      <c r="G28" s="178">
        <f>'[2]Položky'!BC1451</f>
        <v>0</v>
      </c>
      <c r="H28" s="178">
        <f>'[2]Položky'!BD1451</f>
        <v>0</v>
      </c>
      <c r="I28" s="179">
        <f>'[2]Položky'!BE1451</f>
        <v>0</v>
      </c>
    </row>
    <row r="29" spans="1:9" ht="12.75">
      <c r="A29" s="235"/>
      <c r="B29" s="236"/>
      <c r="C29" s="143"/>
      <c r="D29" s="237"/>
      <c r="E29" s="177">
        <f>'[2]Položky'!BA1467</f>
        <v>0</v>
      </c>
      <c r="F29" s="178">
        <v>0</v>
      </c>
      <c r="G29" s="178">
        <f>'[2]Položky'!BC1467</f>
        <v>0</v>
      </c>
      <c r="H29" s="178">
        <f>'[2]Položky'!BD1467</f>
        <v>0</v>
      </c>
      <c r="I29" s="179">
        <f>'[2]Položky'!BE1467</f>
        <v>0</v>
      </c>
    </row>
    <row r="30" spans="1:9" ht="12.75">
      <c r="A30" s="235"/>
      <c r="B30" s="236"/>
      <c r="C30" s="143"/>
      <c r="D30" s="237"/>
      <c r="E30" s="177">
        <f>'[2]Položky'!BA1503</f>
        <v>0</v>
      </c>
      <c r="F30" s="178">
        <v>0</v>
      </c>
      <c r="G30" s="178">
        <f>'[2]Položky'!BC1503</f>
        <v>0</v>
      </c>
      <c r="H30" s="178">
        <f>'[2]Položky'!BD1503</f>
        <v>0</v>
      </c>
      <c r="I30" s="179">
        <f>'[2]Položky'!BE1503</f>
        <v>0</v>
      </c>
    </row>
    <row r="31" spans="1:9" ht="12.75">
      <c r="A31" s="235"/>
      <c r="B31" s="236"/>
      <c r="C31" s="143"/>
      <c r="D31" s="237"/>
      <c r="E31" s="177">
        <f>'[2]Položky'!BA1509</f>
        <v>0</v>
      </c>
      <c r="F31" s="178">
        <v>0</v>
      </c>
      <c r="G31" s="178">
        <f>'[2]Položky'!BC1509</f>
        <v>0</v>
      </c>
      <c r="H31" s="178">
        <f>'[2]Položky'!BD1509</f>
        <v>0</v>
      </c>
      <c r="I31" s="179">
        <f>'[2]Položky'!BE1509</f>
        <v>0</v>
      </c>
    </row>
    <row r="32" spans="1:9" ht="12.75">
      <c r="A32" s="235"/>
      <c r="B32" s="236"/>
      <c r="C32" s="143"/>
      <c r="D32" s="237"/>
      <c r="E32" s="177">
        <f>'[2]Položky'!BA1519</f>
        <v>0</v>
      </c>
      <c r="F32" s="178">
        <v>0</v>
      </c>
      <c r="G32" s="178">
        <f>'[2]Položky'!BC1519</f>
        <v>0</v>
      </c>
      <c r="H32" s="178">
        <f>'[2]Položky'!BD1519</f>
        <v>0</v>
      </c>
      <c r="I32" s="179">
        <f>'[2]Položky'!BE1519</f>
        <v>0</v>
      </c>
    </row>
    <row r="33" spans="1:9" ht="12.75">
      <c r="A33" s="235"/>
      <c r="B33" s="236"/>
      <c r="C33" s="143"/>
      <c r="D33" s="237"/>
      <c r="E33" s="177">
        <f>'[2]Položky'!BA1533</f>
        <v>0</v>
      </c>
      <c r="F33" s="178">
        <v>0</v>
      </c>
      <c r="G33" s="178">
        <f>'[2]Položky'!BC1533</f>
        <v>0</v>
      </c>
      <c r="H33" s="178">
        <f>'[2]Položky'!BD1533</f>
        <v>0</v>
      </c>
      <c r="I33" s="179">
        <f>'[2]Položky'!BE1533</f>
        <v>0</v>
      </c>
    </row>
    <row r="34" spans="1:9" ht="12.75">
      <c r="A34" s="235"/>
      <c r="B34" s="236"/>
      <c r="C34" s="143"/>
      <c r="D34" s="237"/>
      <c r="E34" s="177">
        <f>'[2]Položky'!BA1569</f>
        <v>0</v>
      </c>
      <c r="F34" s="178">
        <v>0</v>
      </c>
      <c r="G34" s="178">
        <f>'[2]Položky'!BC1569</f>
        <v>0</v>
      </c>
      <c r="H34" s="178">
        <f>'[2]Položky'!BD1569</f>
        <v>0</v>
      </c>
      <c r="I34" s="179">
        <f>'[2]Položky'!BE1569</f>
        <v>0</v>
      </c>
    </row>
    <row r="35" spans="1:9" ht="12.75">
      <c r="A35" s="235"/>
      <c r="B35" s="236"/>
      <c r="C35" s="143"/>
      <c r="D35" s="237"/>
      <c r="E35" s="177">
        <f>'[2]Položky'!BA1634</f>
        <v>0</v>
      </c>
      <c r="F35" s="178">
        <v>0</v>
      </c>
      <c r="G35" s="178">
        <f>'[2]Položky'!BC1634</f>
        <v>0</v>
      </c>
      <c r="H35" s="178">
        <f>'[2]Položky'!BD1634</f>
        <v>0</v>
      </c>
      <c r="I35" s="179">
        <f>'[2]Položky'!BE1634</f>
        <v>0</v>
      </c>
    </row>
    <row r="36" spans="1:9" ht="12.75">
      <c r="A36" s="235"/>
      <c r="B36" s="236"/>
      <c r="C36" s="143"/>
      <c r="D36" s="237"/>
      <c r="E36" s="177">
        <f>'[2]Položky'!BA1637</f>
        <v>0</v>
      </c>
      <c r="F36" s="178">
        <v>0</v>
      </c>
      <c r="G36" s="178">
        <f>'[2]Položky'!BC1637</f>
        <v>0</v>
      </c>
      <c r="H36" s="178">
        <f>'[2]Položky'!BD1637</f>
        <v>0</v>
      </c>
      <c r="I36" s="179">
        <f>'[2]Položky'!BE1637</f>
        <v>0</v>
      </c>
    </row>
    <row r="37" spans="1:9" ht="12.75">
      <c r="A37" s="235"/>
      <c r="B37" s="236"/>
      <c r="C37" s="143"/>
      <c r="D37" s="237"/>
      <c r="E37" s="177">
        <f>'[2]Položky'!BA1640</f>
        <v>0</v>
      </c>
      <c r="F37" s="178">
        <v>0</v>
      </c>
      <c r="G37" s="178">
        <f>'[2]Položky'!BC1640</f>
        <v>0</v>
      </c>
      <c r="H37" s="178">
        <f>'[2]Položky'!BD1640</f>
        <v>0</v>
      </c>
      <c r="I37" s="179">
        <f>'[2]Položky'!BE1640</f>
        <v>0</v>
      </c>
    </row>
    <row r="38" spans="1:9" ht="13.5" thickBot="1">
      <c r="A38" s="235"/>
      <c r="B38" s="236"/>
      <c r="C38" s="143"/>
      <c r="D38" s="237"/>
      <c r="E38" s="177">
        <f>'[2]Položky'!BA1646</f>
        <v>0</v>
      </c>
      <c r="F38" s="178">
        <v>0</v>
      </c>
      <c r="G38" s="178">
        <f>'[2]Položky'!BC1646</f>
        <v>0</v>
      </c>
      <c r="H38" s="178">
        <f>'[2]Položky'!BD1646</f>
        <v>0</v>
      </c>
      <c r="I38" s="179">
        <f>'[2]Položky'!BE1646</f>
        <v>0</v>
      </c>
    </row>
    <row r="39" spans="1:9" ht="13.5" thickBot="1">
      <c r="A39" s="180"/>
      <c r="B39" s="181" t="s">
        <v>139</v>
      </c>
      <c r="C39" s="181"/>
      <c r="D39" s="182"/>
      <c r="E39" s="183">
        <f>SUM(E7:E38)</f>
        <v>0</v>
      </c>
      <c r="F39" s="184">
        <f>SUM(F7:F38)</f>
        <v>0</v>
      </c>
      <c r="G39" s="184">
        <f>SUM(G7:G38)</f>
        <v>0</v>
      </c>
      <c r="H39" s="184">
        <f>SUM(H7:H38)</f>
        <v>0</v>
      </c>
      <c r="I39" s="185">
        <f>SUM(I7:I38)</f>
        <v>0</v>
      </c>
    </row>
    <row r="40" spans="1:9" ht="12.75">
      <c r="A40" s="127"/>
      <c r="B40" s="127"/>
      <c r="C40" s="127"/>
      <c r="D40" s="127"/>
      <c r="E40" s="127"/>
      <c r="F40" s="127"/>
      <c r="G40" s="127"/>
      <c r="H40" s="127"/>
      <c r="I40" s="127"/>
    </row>
    <row r="41" spans="1:9" ht="18">
      <c r="A41" s="170" t="s">
        <v>140</v>
      </c>
      <c r="B41" s="170"/>
      <c r="C41" s="170"/>
      <c r="D41" s="170"/>
      <c r="E41" s="170"/>
      <c r="F41" s="170"/>
      <c r="G41" s="186"/>
      <c r="H41" s="170"/>
      <c r="I41" s="170"/>
    </row>
    <row r="42" spans="1:9" ht="13.5" thickBot="1">
      <c r="A42" s="138"/>
      <c r="B42" s="138"/>
      <c r="C42" s="138"/>
      <c r="D42" s="138"/>
      <c r="E42" s="138"/>
      <c r="F42" s="138"/>
      <c r="G42" s="138"/>
      <c r="H42" s="138"/>
      <c r="I42" s="138"/>
    </row>
    <row r="43" spans="1:9" ht="12.75">
      <c r="A43" s="132" t="s">
        <v>141</v>
      </c>
      <c r="B43" s="133"/>
      <c r="C43" s="133"/>
      <c r="D43" s="187"/>
      <c r="E43" s="188" t="s">
        <v>142</v>
      </c>
      <c r="F43" s="189" t="s">
        <v>143</v>
      </c>
      <c r="G43" s="190" t="s">
        <v>144</v>
      </c>
      <c r="H43" s="191"/>
      <c r="I43" s="192" t="s">
        <v>142</v>
      </c>
    </row>
    <row r="44" spans="1:9" ht="12.75">
      <c r="A44" s="125"/>
      <c r="B44" s="117"/>
      <c r="C44" s="117"/>
      <c r="D44" s="193"/>
      <c r="E44" s="194"/>
      <c r="F44" s="195"/>
      <c r="G44" s="196">
        <f>CHOOSE(BA44+1,HSV+PSV,HSV+PSV+Mont,HSV+PSV+Dodavka+Mont,HSV,PSV,Mont,Dodavka,Mont+Dodavka,0)</f>
        <v>0</v>
      </c>
      <c r="H44" s="197"/>
      <c r="I44" s="198">
        <f>E44+F44*G44/100</f>
        <v>0</v>
      </c>
    </row>
    <row r="45" spans="1:9" ht="13.5" thickBot="1">
      <c r="A45" s="199"/>
      <c r="B45" s="200" t="s">
        <v>145</v>
      </c>
      <c r="C45" s="201"/>
      <c r="D45" s="202"/>
      <c r="E45" s="203"/>
      <c r="F45" s="204"/>
      <c r="G45" s="204"/>
      <c r="H45" s="347">
        <f>SUM(H44:H44)</f>
        <v>0</v>
      </c>
      <c r="I45" s="348"/>
    </row>
  </sheetData>
  <sheetProtection/>
  <mergeCells count="4">
    <mergeCell ref="A1:B1"/>
    <mergeCell ref="A2:B2"/>
    <mergeCell ref="G2:I2"/>
    <mergeCell ref="H45:I4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C46" sqref="C46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87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J36</f>
        <v>0</v>
      </c>
    </row>
    <row r="2" spans="1:10" ht="15">
      <c r="A2" s="227" t="s">
        <v>147</v>
      </c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1</v>
      </c>
      <c r="B3" s="211"/>
      <c r="C3" s="211" t="s">
        <v>147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10" ht="15" customHeight="1" thickBot="1">
      <c r="A10" s="350"/>
      <c r="B10" s="351"/>
      <c r="C10" s="351"/>
      <c r="D10" s="351"/>
      <c r="E10" s="351"/>
      <c r="F10" s="351"/>
      <c r="H10" s="297"/>
      <c r="I10" s="34"/>
      <c r="J10" s="35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10" ht="12.75" hidden="1">
      <c r="A12" s="273"/>
      <c r="B12" s="267"/>
      <c r="C12" s="267"/>
      <c r="D12" s="267"/>
      <c r="E12" s="268" t="s">
        <v>38</v>
      </c>
      <c r="F12" s="274"/>
      <c r="H12" s="297"/>
      <c r="I12" s="34"/>
      <c r="J12" s="35"/>
    </row>
    <row r="13" spans="1:144" ht="30" customHeight="1" hidden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H13" s="297"/>
      <c r="I13" s="34"/>
      <c r="J13" s="3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91" t="s">
        <v>6</v>
      </c>
      <c r="B14" s="255" t="s">
        <v>26</v>
      </c>
      <c r="C14" s="255" t="s">
        <v>54</v>
      </c>
      <c r="D14" s="294" t="s">
        <v>41</v>
      </c>
      <c r="E14" s="285">
        <v>1</v>
      </c>
      <c r="F14" s="286"/>
      <c r="H14" s="327">
        <v>0</v>
      </c>
      <c r="I14" s="323">
        <v>1</v>
      </c>
      <c r="J14" s="299">
        <f>H14*I14</f>
        <v>0</v>
      </c>
      <c r="K14" s="34"/>
      <c r="L14" s="34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92" t="s">
        <v>7</v>
      </c>
      <c r="B15" s="255" t="s">
        <v>60</v>
      </c>
      <c r="C15" s="266" t="s">
        <v>54</v>
      </c>
      <c r="D15" s="294" t="s">
        <v>41</v>
      </c>
      <c r="E15" s="287">
        <v>1</v>
      </c>
      <c r="F15" s="288"/>
      <c r="H15" s="327">
        <v>0</v>
      </c>
      <c r="I15" s="324">
        <v>1</v>
      </c>
      <c r="J15" s="299">
        <f aca="true" t="shared" si="0" ref="J15:J35">H15*I15</f>
        <v>0</v>
      </c>
      <c r="K15" s="34"/>
      <c r="L15" s="34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81" t="s">
        <v>58</v>
      </c>
      <c r="B16" s="266" t="s">
        <v>26</v>
      </c>
      <c r="C16" s="266" t="s">
        <v>236</v>
      </c>
      <c r="D16" s="294" t="s">
        <v>41</v>
      </c>
      <c r="E16" s="272">
        <v>2</v>
      </c>
      <c r="F16" s="276"/>
      <c r="H16" s="327">
        <v>0</v>
      </c>
      <c r="I16" s="325">
        <v>2</v>
      </c>
      <c r="J16" s="299">
        <f t="shared" si="0"/>
        <v>0</v>
      </c>
      <c r="K16" s="34"/>
      <c r="L16" s="34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91" t="s">
        <v>181</v>
      </c>
      <c r="B17" s="266" t="s">
        <v>234</v>
      </c>
      <c r="C17" s="266" t="s">
        <v>235</v>
      </c>
      <c r="D17" s="294" t="s">
        <v>41</v>
      </c>
      <c r="E17" s="285">
        <v>1</v>
      </c>
      <c r="F17" s="286"/>
      <c r="H17" s="327">
        <v>0</v>
      </c>
      <c r="I17" s="323">
        <v>1</v>
      </c>
      <c r="J17" s="299">
        <f t="shared" si="0"/>
        <v>0</v>
      </c>
      <c r="K17" s="34"/>
      <c r="L17" s="34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93" t="s">
        <v>8</v>
      </c>
      <c r="B18" s="255" t="s">
        <v>61</v>
      </c>
      <c r="C18" s="255" t="s">
        <v>62</v>
      </c>
      <c r="D18" s="294" t="s">
        <v>41</v>
      </c>
      <c r="E18" s="289">
        <v>1</v>
      </c>
      <c r="F18" s="290"/>
      <c r="G18" s="247"/>
      <c r="H18" s="327">
        <v>0</v>
      </c>
      <c r="I18" s="325">
        <v>1</v>
      </c>
      <c r="J18" s="299">
        <f t="shared" si="0"/>
        <v>0</v>
      </c>
      <c r="K18" s="247"/>
      <c r="L18" s="34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>
      <c r="A19" s="293" t="s">
        <v>23</v>
      </c>
      <c r="B19" s="266" t="s">
        <v>61</v>
      </c>
      <c r="C19" s="266" t="s">
        <v>27</v>
      </c>
      <c r="D19" s="294" t="s">
        <v>41</v>
      </c>
      <c r="E19" s="289">
        <v>1</v>
      </c>
      <c r="F19" s="290"/>
      <c r="H19" s="327">
        <v>0</v>
      </c>
      <c r="I19" s="325">
        <v>1</v>
      </c>
      <c r="J19" s="299">
        <f t="shared" si="0"/>
        <v>0</v>
      </c>
      <c r="K19" s="34"/>
      <c r="L19" s="34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>
      <c r="A20" s="293" t="s">
        <v>19</v>
      </c>
      <c r="B20" s="255" t="s">
        <v>63</v>
      </c>
      <c r="C20" s="255" t="s">
        <v>28</v>
      </c>
      <c r="D20" s="294" t="s">
        <v>41</v>
      </c>
      <c r="E20" s="289">
        <v>1</v>
      </c>
      <c r="F20" s="290"/>
      <c r="H20" s="327">
        <v>0</v>
      </c>
      <c r="I20" s="325">
        <v>1</v>
      </c>
      <c r="J20" s="299">
        <f t="shared" si="0"/>
        <v>0</v>
      </c>
      <c r="K20" s="34"/>
      <c r="L20" s="34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9.5" customHeight="1">
      <c r="A21" s="293" t="s">
        <v>24</v>
      </c>
      <c r="B21" s="255" t="s">
        <v>29</v>
      </c>
      <c r="C21" s="255" t="s">
        <v>30</v>
      </c>
      <c r="D21" s="294" t="s">
        <v>41</v>
      </c>
      <c r="E21" s="289">
        <v>2</v>
      </c>
      <c r="F21" s="290"/>
      <c r="H21" s="327">
        <v>0</v>
      </c>
      <c r="I21" s="325">
        <v>2</v>
      </c>
      <c r="J21" s="299">
        <f t="shared" si="0"/>
        <v>0</v>
      </c>
      <c r="K21" s="34"/>
      <c r="L21" s="34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ht="19.5" customHeight="1">
      <c r="A22" s="293" t="s">
        <v>9</v>
      </c>
      <c r="B22" s="255" t="s">
        <v>64</v>
      </c>
      <c r="C22" s="255" t="s">
        <v>31</v>
      </c>
      <c r="D22" s="294" t="s">
        <v>41</v>
      </c>
      <c r="E22" s="289">
        <v>7</v>
      </c>
      <c r="F22" s="290"/>
      <c r="H22" s="327">
        <v>0</v>
      </c>
      <c r="I22" s="325">
        <v>7</v>
      </c>
      <c r="J22" s="299">
        <f t="shared" si="0"/>
        <v>0</v>
      </c>
      <c r="K22" s="34"/>
      <c r="L22" s="34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ht="19.5" customHeight="1">
      <c r="A23" s="292" t="s">
        <v>18</v>
      </c>
      <c r="B23" s="255" t="s">
        <v>53</v>
      </c>
      <c r="C23" s="255" t="s">
        <v>185</v>
      </c>
      <c r="D23" s="294" t="s">
        <v>41</v>
      </c>
      <c r="E23" s="287">
        <v>4</v>
      </c>
      <c r="F23" s="288"/>
      <c r="G23" s="13"/>
      <c r="H23" s="327">
        <v>0</v>
      </c>
      <c r="I23" s="324">
        <v>4</v>
      </c>
      <c r="J23" s="299">
        <f t="shared" si="0"/>
        <v>0</v>
      </c>
      <c r="K23" s="34"/>
      <c r="L23" s="34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1:144" ht="19.5" customHeight="1">
      <c r="A24" s="281" t="s">
        <v>226</v>
      </c>
      <c r="B24" s="266" t="s">
        <v>237</v>
      </c>
      <c r="C24" s="266" t="s">
        <v>41</v>
      </c>
      <c r="D24" s="294" t="s">
        <v>41</v>
      </c>
      <c r="E24" s="272">
        <v>2</v>
      </c>
      <c r="F24" s="276"/>
      <c r="H24" s="327">
        <v>0</v>
      </c>
      <c r="I24" s="325">
        <v>2</v>
      </c>
      <c r="J24" s="299">
        <f t="shared" si="0"/>
        <v>0</v>
      </c>
      <c r="K24" s="34"/>
      <c r="L24" s="3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1:144" ht="19.5" customHeight="1">
      <c r="A25" s="291" t="s">
        <v>174</v>
      </c>
      <c r="B25" s="255" t="s">
        <v>186</v>
      </c>
      <c r="C25" s="255" t="s">
        <v>187</v>
      </c>
      <c r="D25" s="294" t="s">
        <v>41</v>
      </c>
      <c r="E25" s="285">
        <v>3</v>
      </c>
      <c r="F25" s="286"/>
      <c r="H25" s="327">
        <v>0</v>
      </c>
      <c r="I25" s="323">
        <v>3</v>
      </c>
      <c r="J25" s="299">
        <f t="shared" si="0"/>
        <v>0</v>
      </c>
      <c r="K25" s="34"/>
      <c r="L25" s="34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1:144" ht="19.5" customHeight="1">
      <c r="A26" s="292" t="s">
        <v>16</v>
      </c>
      <c r="B26" s="266" t="s">
        <v>238</v>
      </c>
      <c r="C26" s="266" t="s">
        <v>66</v>
      </c>
      <c r="D26" s="294" t="s">
        <v>41</v>
      </c>
      <c r="E26" s="287">
        <v>1</v>
      </c>
      <c r="F26" s="288"/>
      <c r="H26" s="327">
        <v>0</v>
      </c>
      <c r="I26" s="324">
        <v>1</v>
      </c>
      <c r="J26" s="299">
        <f t="shared" si="0"/>
        <v>0</v>
      </c>
      <c r="K26" s="34"/>
      <c r="L26" s="34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1:144" ht="19.5" customHeight="1">
      <c r="A27" s="281" t="s">
        <v>221</v>
      </c>
      <c r="B27" s="266" t="s">
        <v>188</v>
      </c>
      <c r="C27" s="266" t="s">
        <v>239</v>
      </c>
      <c r="D27" s="294" t="s">
        <v>41</v>
      </c>
      <c r="E27" s="272">
        <v>1</v>
      </c>
      <c r="F27" s="276"/>
      <c r="H27" s="327">
        <v>0</v>
      </c>
      <c r="I27" s="325">
        <v>1</v>
      </c>
      <c r="J27" s="299">
        <f t="shared" si="0"/>
        <v>0</v>
      </c>
      <c r="K27" s="34"/>
      <c r="L27" s="34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1:144" ht="19.5" customHeight="1">
      <c r="A28" s="291" t="s">
        <v>20</v>
      </c>
      <c r="B28" s="266" t="s">
        <v>65</v>
      </c>
      <c r="C28" s="255" t="s">
        <v>67</v>
      </c>
      <c r="D28" s="294" t="s">
        <v>41</v>
      </c>
      <c r="E28" s="285">
        <v>1</v>
      </c>
      <c r="F28" s="286"/>
      <c r="H28" s="327">
        <v>0</v>
      </c>
      <c r="I28" s="323">
        <v>1</v>
      </c>
      <c r="J28" s="299">
        <f t="shared" si="0"/>
        <v>0</v>
      </c>
      <c r="K28" s="34"/>
      <c r="L28" s="34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1:144" ht="19.5" customHeight="1">
      <c r="A29" s="292" t="s">
        <v>180</v>
      </c>
      <c r="B29" s="266" t="s">
        <v>65</v>
      </c>
      <c r="C29" s="266" t="s">
        <v>240</v>
      </c>
      <c r="D29" s="294" t="s">
        <v>41</v>
      </c>
      <c r="E29" s="287">
        <v>1</v>
      </c>
      <c r="F29" s="288"/>
      <c r="H29" s="327">
        <v>0</v>
      </c>
      <c r="I29" s="324">
        <v>1</v>
      </c>
      <c r="J29" s="299">
        <f t="shared" si="0"/>
        <v>0</v>
      </c>
      <c r="K29" s="34"/>
      <c r="L29" s="34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1:144" ht="19.5" customHeight="1">
      <c r="A30" s="281" t="s">
        <v>225</v>
      </c>
      <c r="B30" s="266" t="s">
        <v>65</v>
      </c>
      <c r="C30" s="266" t="s">
        <v>240</v>
      </c>
      <c r="D30" s="294" t="s">
        <v>41</v>
      </c>
      <c r="E30" s="272">
        <v>2</v>
      </c>
      <c r="F30" s="276"/>
      <c r="H30" s="327">
        <v>0</v>
      </c>
      <c r="I30" s="325">
        <v>2</v>
      </c>
      <c r="J30" s="299">
        <f t="shared" si="0"/>
        <v>0</v>
      </c>
      <c r="K30" s="34"/>
      <c r="L30" s="34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1:144" ht="19.5" customHeight="1">
      <c r="A31" s="291" t="s">
        <v>171</v>
      </c>
      <c r="B31" s="255" t="s">
        <v>189</v>
      </c>
      <c r="C31" s="255" t="s">
        <v>190</v>
      </c>
      <c r="D31" s="294" t="s">
        <v>41</v>
      </c>
      <c r="E31" s="285">
        <v>2</v>
      </c>
      <c r="F31" s="286"/>
      <c r="H31" s="327">
        <v>0</v>
      </c>
      <c r="I31" s="323">
        <v>2</v>
      </c>
      <c r="J31" s="299">
        <f t="shared" si="0"/>
        <v>0</v>
      </c>
      <c r="K31" s="34"/>
      <c r="L31" s="34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1:144" ht="19.5" customHeight="1">
      <c r="A32" s="293" t="s">
        <v>173</v>
      </c>
      <c r="B32" s="266" t="s">
        <v>189</v>
      </c>
      <c r="C32" s="255" t="s">
        <v>191</v>
      </c>
      <c r="D32" s="294" t="s">
        <v>41</v>
      </c>
      <c r="E32" s="289">
        <v>2</v>
      </c>
      <c r="F32" s="290"/>
      <c r="H32" s="327">
        <v>0</v>
      </c>
      <c r="I32" s="325">
        <v>2</v>
      </c>
      <c r="J32" s="299">
        <f t="shared" si="0"/>
        <v>0</v>
      </c>
      <c r="K32" s="34"/>
      <c r="L32" s="34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1:144" ht="19.5" customHeight="1">
      <c r="A33" s="293" t="s">
        <v>176</v>
      </c>
      <c r="B33" s="266" t="s">
        <v>242</v>
      </c>
      <c r="C33" s="266" t="s">
        <v>241</v>
      </c>
      <c r="D33" s="294" t="s">
        <v>41</v>
      </c>
      <c r="E33" s="289">
        <v>1</v>
      </c>
      <c r="F33" s="290"/>
      <c r="H33" s="327">
        <v>0</v>
      </c>
      <c r="I33" s="325">
        <v>1</v>
      </c>
      <c r="J33" s="299">
        <f t="shared" si="0"/>
        <v>0</v>
      </c>
      <c r="K33" s="34"/>
      <c r="L33" s="34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1:144" ht="19.5" customHeight="1">
      <c r="A34" s="293" t="s">
        <v>22</v>
      </c>
      <c r="B34" s="255" t="s">
        <v>32</v>
      </c>
      <c r="C34" s="255" t="s">
        <v>68</v>
      </c>
      <c r="D34" s="294" t="s">
        <v>41</v>
      </c>
      <c r="E34" s="289">
        <v>1</v>
      </c>
      <c r="F34" s="290"/>
      <c r="H34" s="327">
        <v>0</v>
      </c>
      <c r="I34" s="325">
        <v>1</v>
      </c>
      <c r="J34" s="299">
        <f t="shared" si="0"/>
        <v>0</v>
      </c>
      <c r="K34" s="34"/>
      <c r="L34" s="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1:144" ht="19.5" customHeight="1" thickBot="1">
      <c r="A35" s="292" t="s">
        <v>172</v>
      </c>
      <c r="B35" s="255" t="s">
        <v>192</v>
      </c>
      <c r="C35" s="255" t="s">
        <v>193</v>
      </c>
      <c r="D35" s="294" t="s">
        <v>41</v>
      </c>
      <c r="E35" s="287">
        <v>2</v>
      </c>
      <c r="F35" s="288"/>
      <c r="H35" s="314">
        <v>0</v>
      </c>
      <c r="I35" s="326">
        <v>2</v>
      </c>
      <c r="J35" s="300">
        <f t="shared" si="0"/>
        <v>0</v>
      </c>
      <c r="K35" s="34"/>
      <c r="L35" s="34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1:144" ht="19.5" customHeight="1" thickBot="1" thickTop="1">
      <c r="A36" s="282" t="s">
        <v>15</v>
      </c>
      <c r="B36" s="283"/>
      <c r="C36" s="283"/>
      <c r="D36" s="284"/>
      <c r="E36" s="277">
        <v>40</v>
      </c>
      <c r="F36" s="278"/>
      <c r="H36" s="301"/>
      <c r="I36" s="302">
        <f>SUM(I14:I35)</f>
        <v>40</v>
      </c>
      <c r="J36" s="303">
        <f>SUM(J14:J35)</f>
        <v>0</v>
      </c>
      <c r="K36" s="34"/>
      <c r="L36" s="34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H37" s="34"/>
      <c r="I37" s="34"/>
      <c r="J37" s="34"/>
      <c r="K37" s="34"/>
      <c r="L37" s="34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  <ignoredErrors>
    <ignoredError sqref="A7:A8 A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N490"/>
  <sheetViews>
    <sheetView view="pageBreakPreview" zoomScale="80" zoomScaleSheetLayoutView="80" workbookViewId="0" topLeftCell="A1">
      <selection activeCell="I35" sqref="I35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0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cena",$A$11)</f>
        <v>0</v>
      </c>
      <c r="H1" s="208" t="s">
        <v>48</v>
      </c>
      <c r="I1" s="209"/>
      <c r="J1" s="210">
        <f>J17</f>
        <v>0</v>
      </c>
    </row>
    <row r="2" spans="1:10" ht="15" customHeight="1">
      <c r="A2" s="227" t="s">
        <v>148</v>
      </c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5" customHeight="1" thickBot="1">
      <c r="A3" s="259">
        <v>2</v>
      </c>
      <c r="B3" s="211"/>
      <c r="C3" s="230" t="s">
        <v>157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07">
        <v>31</v>
      </c>
      <c r="B4" s="358" t="s">
        <v>149</v>
      </c>
      <c r="C4" s="358"/>
      <c r="D4" s="218"/>
      <c r="E4" s="219"/>
      <c r="F4" s="238"/>
      <c r="H4" s="297"/>
      <c r="I4" s="34"/>
      <c r="J4" s="35"/>
    </row>
    <row r="5" spans="1:10" ht="15" customHeight="1" hidden="1">
      <c r="A5" s="205" t="s">
        <v>150</v>
      </c>
      <c r="B5" s="356" t="s">
        <v>149</v>
      </c>
      <c r="C5" s="356"/>
      <c r="D5" s="220"/>
      <c r="E5" s="219"/>
      <c r="F5" s="239"/>
      <c r="H5" s="297"/>
      <c r="I5" s="34"/>
      <c r="J5" s="35"/>
    </row>
    <row r="6" spans="1:10" ht="15" customHeight="1" hidden="1">
      <c r="A6" s="205" t="s">
        <v>151</v>
      </c>
      <c r="B6" s="356" t="s">
        <v>152</v>
      </c>
      <c r="C6" s="356"/>
      <c r="D6" s="220"/>
      <c r="E6" s="219"/>
      <c r="F6" s="241">
        <v>2</v>
      </c>
      <c r="H6" s="297"/>
      <c r="I6" s="34"/>
      <c r="J6" s="35"/>
    </row>
    <row r="7" spans="1:10" ht="15" customHeight="1" hidden="1">
      <c r="A7" s="205" t="s">
        <v>153</v>
      </c>
      <c r="B7" s="356" t="s">
        <v>154</v>
      </c>
      <c r="C7" s="356"/>
      <c r="D7" s="220"/>
      <c r="E7" s="219"/>
      <c r="F7" s="239"/>
      <c r="H7" s="297"/>
      <c r="I7" s="34"/>
      <c r="J7" s="35"/>
    </row>
    <row r="8" spans="1:10" ht="15" customHeight="1" hidden="1" thickBot="1">
      <c r="A8" s="206" t="s">
        <v>155</v>
      </c>
      <c r="B8" s="357" t="s">
        <v>156</v>
      </c>
      <c r="C8" s="357"/>
      <c r="D8" s="221"/>
      <c r="E8" s="155"/>
      <c r="F8" s="240"/>
      <c r="H8" s="297"/>
      <c r="I8" s="34"/>
      <c r="J8" s="35"/>
    </row>
    <row r="9" spans="1:10" ht="15" customHeight="1" thickBot="1">
      <c r="A9" s="350"/>
      <c r="B9" s="351"/>
      <c r="C9" s="351"/>
      <c r="D9" s="351"/>
      <c r="E9" s="351"/>
      <c r="F9" s="351"/>
      <c r="H9" s="297"/>
      <c r="I9" s="34"/>
      <c r="J9" s="35"/>
    </row>
    <row r="10" spans="1:10" ht="19.5" customHeight="1" thickBot="1">
      <c r="A10" s="222" t="s">
        <v>39</v>
      </c>
      <c r="B10" s="223" t="s">
        <v>42</v>
      </c>
      <c r="C10" s="223" t="s">
        <v>45</v>
      </c>
      <c r="D10" s="224" t="s">
        <v>40</v>
      </c>
      <c r="E10" s="225" t="s">
        <v>47</v>
      </c>
      <c r="F10" s="226" t="s">
        <v>46</v>
      </c>
      <c r="G10" s="62"/>
      <c r="H10" s="298" t="s">
        <v>40</v>
      </c>
      <c r="I10" s="225" t="s">
        <v>47</v>
      </c>
      <c r="J10" s="226" t="s">
        <v>46</v>
      </c>
    </row>
    <row r="11" spans="1:6" ht="12.75" hidden="1">
      <c r="A11" s="273"/>
      <c r="B11" s="267"/>
      <c r="C11" s="267"/>
      <c r="D11" s="267"/>
      <c r="E11" s="268" t="s">
        <v>38</v>
      </c>
      <c r="F11" s="274"/>
    </row>
    <row r="12" spans="1:144" ht="13.5" hidden="1" thickBot="1">
      <c r="A12" s="275" t="s">
        <v>2</v>
      </c>
      <c r="B12" s="269" t="s">
        <v>3</v>
      </c>
      <c r="C12" s="269" t="s">
        <v>4</v>
      </c>
      <c r="D12" s="270" t="s">
        <v>50</v>
      </c>
      <c r="E12" s="271" t="s">
        <v>14</v>
      </c>
      <c r="F12" s="276" t="s">
        <v>51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</row>
    <row r="13" spans="1:144" ht="25.5">
      <c r="A13" s="273" t="s">
        <v>12</v>
      </c>
      <c r="B13" s="266" t="s">
        <v>35</v>
      </c>
      <c r="C13" s="256" t="s">
        <v>72</v>
      </c>
      <c r="D13" s="4" t="s">
        <v>41</v>
      </c>
      <c r="E13" s="272">
        <v>4</v>
      </c>
      <c r="F13" s="276"/>
      <c r="H13" s="318">
        <v>0</v>
      </c>
      <c r="I13" s="279">
        <v>4</v>
      </c>
      <c r="J13" s="280">
        <f>H13*I13</f>
        <v>0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25.5">
      <c r="A14" s="273" t="s">
        <v>55</v>
      </c>
      <c r="B14" s="266" t="s">
        <v>73</v>
      </c>
      <c r="C14" s="256" t="s">
        <v>36</v>
      </c>
      <c r="D14" s="4" t="s">
        <v>41</v>
      </c>
      <c r="E14" s="272">
        <v>6</v>
      </c>
      <c r="F14" s="276"/>
      <c r="H14" s="313">
        <v>0</v>
      </c>
      <c r="I14" s="272">
        <v>6</v>
      </c>
      <c r="J14" s="276">
        <f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2.75">
      <c r="A15" s="273" t="s">
        <v>43</v>
      </c>
      <c r="B15" s="266" t="s">
        <v>74</v>
      </c>
      <c r="C15" s="4" t="s">
        <v>203</v>
      </c>
      <c r="D15" s="4" t="s">
        <v>41</v>
      </c>
      <c r="E15" s="272">
        <v>2</v>
      </c>
      <c r="F15" s="276"/>
      <c r="H15" s="319">
        <v>0</v>
      </c>
      <c r="I15" s="272">
        <v>2</v>
      </c>
      <c r="J15" s="276">
        <f>H15*I15</f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3.5" thickBot="1">
      <c r="A16" s="273" t="s">
        <v>44</v>
      </c>
      <c r="B16" s="266" t="s">
        <v>75</v>
      </c>
      <c r="C16" s="4" t="s">
        <v>243</v>
      </c>
      <c r="D16" s="4" t="s">
        <v>41</v>
      </c>
      <c r="E16" s="272">
        <v>1</v>
      </c>
      <c r="F16" s="276"/>
      <c r="H16" s="320">
        <v>0</v>
      </c>
      <c r="I16" s="305">
        <v>1</v>
      </c>
      <c r="J16" s="306">
        <f>H16*I16</f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4.25" thickBot="1" thickTop="1">
      <c r="A17" s="260" t="s">
        <v>15</v>
      </c>
      <c r="B17" s="261"/>
      <c r="C17" s="261"/>
      <c r="D17" s="262"/>
      <c r="E17" s="246">
        <v>13</v>
      </c>
      <c r="F17" s="248"/>
      <c r="H17" s="322"/>
      <c r="I17" s="321">
        <f>SUM(I13:I16)</f>
        <v>13</v>
      </c>
      <c r="J17" s="304">
        <f>SUM(J13:J16)</f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2:144" ht="12.75">
      <c r="B18"/>
      <c r="C18"/>
      <c r="D18"/>
      <c r="E18"/>
      <c r="F18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2:144" ht="12.75">
      <c r="B19"/>
      <c r="C19"/>
      <c r="D19"/>
      <c r="E19"/>
      <c r="F19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ht="12.75">
      <c r="B20"/>
      <c r="C20"/>
      <c r="D20"/>
      <c r="E20"/>
      <c r="F20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12.75">
      <c r="B21"/>
      <c r="C21"/>
      <c r="D21"/>
      <c r="E21"/>
      <c r="F21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2.75">
      <c r="B22"/>
      <c r="C22"/>
      <c r="D22"/>
      <c r="E22"/>
      <c r="F22"/>
      <c r="G22" s="13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2.75">
      <c r="B23"/>
      <c r="C23"/>
      <c r="D23"/>
      <c r="E23"/>
      <c r="F23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27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19.5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25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19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2.75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2.75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 s="1"/>
      <c r="F57" s="1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 s="1"/>
      <c r="F58" s="1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>
      <c r="B59"/>
      <c r="C59"/>
      <c r="D59" s="1"/>
      <c r="F59" s="1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>
      <c r="B60"/>
      <c r="C60"/>
      <c r="D60" s="1"/>
      <c r="F60" s="1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28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19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1:144" s="12" customFormat="1" ht="19.5" customHeight="1">
      <c r="A90"/>
      <c r="B90"/>
      <c r="C90"/>
      <c r="D90" s="1"/>
      <c r="E90" s="1"/>
      <c r="F90" s="1"/>
      <c r="G90"/>
      <c r="H90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0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2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8" s="10" customFormat="1" ht="19.5" customHeight="1">
      <c r="A111"/>
      <c r="B111"/>
      <c r="C111"/>
      <c r="D111" s="1"/>
      <c r="E111" s="1"/>
      <c r="F111" s="1"/>
      <c r="G111"/>
      <c r="H111"/>
    </row>
    <row r="112" spans="1:8" s="13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 s="31"/>
      <c r="C114" s="31"/>
      <c r="D114" s="72"/>
      <c r="E114" s="1"/>
      <c r="F114" s="73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1" customFormat="1" ht="19.5" customHeight="1">
      <c r="A127"/>
      <c r="B127" s="31"/>
      <c r="C127" s="31"/>
      <c r="D127" s="72"/>
      <c r="E127" s="1"/>
      <c r="F127" s="73"/>
      <c r="G127"/>
      <c r="H127"/>
    </row>
    <row r="128" spans="1:63" s="63" customFormat="1" ht="19.5" customHeight="1">
      <c r="A128"/>
      <c r="B128" s="31"/>
      <c r="C128" s="31"/>
      <c r="D128" s="72"/>
      <c r="E128" s="1"/>
      <c r="F128" s="73"/>
      <c r="G128" s="11"/>
      <c r="H128" s="11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</row>
    <row r="129" spans="1:63" s="12" customFormat="1" ht="19.5" customHeight="1">
      <c r="A129"/>
      <c r="B129" s="31"/>
      <c r="C129" s="31"/>
      <c r="D129" s="72"/>
      <c r="E129" s="1"/>
      <c r="F129" s="73"/>
      <c r="G129"/>
      <c r="H129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0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2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0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2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0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2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0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2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0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2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0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2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0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2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8.7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0" customFormat="1" ht="19.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2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0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2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0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2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0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2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0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2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0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2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0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2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0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2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0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2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0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2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0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2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0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8" s="13" customFormat="1" ht="19.5" customHeight="1">
      <c r="A190"/>
      <c r="B190" s="31"/>
      <c r="C190" s="31"/>
      <c r="D190" s="72"/>
      <c r="E190" s="1"/>
      <c r="F190" s="73"/>
      <c r="G190"/>
      <c r="H190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1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3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1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3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1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3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1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3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1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3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1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3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1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3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1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3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1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3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1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3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1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3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1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3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1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3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1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3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1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3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1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3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1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3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1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3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1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3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1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3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1" customFormat="1" ht="19.5" customHeight="1">
      <c r="A233"/>
      <c r="B233" s="31"/>
      <c r="C233" s="31"/>
      <c r="D233" s="72"/>
      <c r="E233" s="1"/>
      <c r="F233" s="73"/>
      <c r="G233"/>
      <c r="H233"/>
    </row>
    <row r="234" ht="19.5" customHeight="1">
      <c r="D234" s="72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spans="1:144" s="1" customFormat="1" ht="19.5" customHeight="1">
      <c r="A247"/>
      <c r="B247" s="31"/>
      <c r="C247" s="31"/>
      <c r="D247" s="72"/>
      <c r="F247" s="73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</row>
    <row r="248" spans="1:144" s="1" customFormat="1" ht="19.5" customHeight="1">
      <c r="A248"/>
      <c r="B248" s="31"/>
      <c r="C248" s="31"/>
      <c r="D248" s="72"/>
      <c r="F248" s="73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</row>
    <row r="249" spans="1:144" s="1" customFormat="1" ht="19.5" customHeight="1">
      <c r="A249"/>
      <c r="B249" s="31"/>
      <c r="C249" s="31"/>
      <c r="D249" s="72"/>
      <c r="F249" s="73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</row>
    <row r="250" spans="1:144" s="1" customFormat="1" ht="19.5" customHeight="1">
      <c r="A250"/>
      <c r="B250" s="31"/>
      <c r="C250" s="31"/>
      <c r="D250" s="72"/>
      <c r="F250" s="73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</row>
    <row r="251" spans="1:144" s="1" customFormat="1" ht="19.5" customHeight="1">
      <c r="A251"/>
      <c r="B251" s="31"/>
      <c r="C251" s="31"/>
      <c r="D251" s="72"/>
      <c r="F251" s="73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</row>
    <row r="252" spans="1:144" s="1" customFormat="1" ht="19.5" customHeight="1">
      <c r="A252"/>
      <c r="B252" s="31"/>
      <c r="C252" s="31"/>
      <c r="D252" s="72"/>
      <c r="F252" s="73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</row>
    <row r="253" spans="1:144" s="1" customFormat="1" ht="19.5" customHeight="1">
      <c r="A253"/>
      <c r="B253" s="31"/>
      <c r="C253" s="31"/>
      <c r="D253" s="72"/>
      <c r="F253" s="7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</row>
    <row r="254" spans="1:144" s="1" customFormat="1" ht="19.5" customHeight="1">
      <c r="A254"/>
      <c r="B254" s="31"/>
      <c r="C254" s="31"/>
      <c r="D254" s="72"/>
      <c r="F254" s="73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</row>
    <row r="255" spans="1:144" s="1" customFormat="1" ht="19.5" customHeight="1">
      <c r="A255"/>
      <c r="B255" s="31"/>
      <c r="C255" s="31"/>
      <c r="D255" s="72"/>
      <c r="F255" s="73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</row>
    <row r="256" spans="1:144" s="1" customFormat="1" ht="19.5" customHeight="1">
      <c r="A256"/>
      <c r="B256" s="31"/>
      <c r="C256" s="31"/>
      <c r="D256" s="72"/>
      <c r="F256" s="73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</row>
    <row r="257" spans="1:144" s="1" customFormat="1" ht="19.5" customHeight="1">
      <c r="A257"/>
      <c r="B257" s="31"/>
      <c r="C257" s="31"/>
      <c r="D257" s="72"/>
      <c r="F257" s="73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</row>
    <row r="258" spans="1:144" s="1" customFormat="1" ht="19.5" customHeight="1">
      <c r="A258"/>
      <c r="B258" s="31"/>
      <c r="C258" s="31"/>
      <c r="D258" s="72"/>
      <c r="F258" s="73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</row>
    <row r="259" spans="1:144" s="1" customFormat="1" ht="19.5" customHeight="1">
      <c r="A259"/>
      <c r="B259" s="31"/>
      <c r="C259" s="31"/>
      <c r="D259" s="72"/>
      <c r="F259" s="73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</row>
    <row r="260" spans="1:144" s="1" customFormat="1" ht="19.5" customHeight="1">
      <c r="A260"/>
      <c r="B260" s="31"/>
      <c r="C260" s="31"/>
      <c r="D260" s="72"/>
      <c r="F260" s="73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</row>
    <row r="261" spans="1:144" s="1" customFormat="1" ht="19.5" customHeight="1">
      <c r="A261"/>
      <c r="B261" s="31"/>
      <c r="C261" s="31"/>
      <c r="D261" s="72"/>
      <c r="F261" s="73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</row>
    <row r="262" spans="1:144" s="1" customFormat="1" ht="19.5" customHeight="1">
      <c r="A262"/>
      <c r="B262" s="31"/>
      <c r="C262" s="31"/>
      <c r="D262" s="72"/>
      <c r="F262" s="73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</row>
    <row r="263" spans="1:144" s="1" customFormat="1" ht="19.5" customHeight="1">
      <c r="A263"/>
      <c r="B263" s="31"/>
      <c r="C263" s="31"/>
      <c r="D263" s="72"/>
      <c r="F263" s="7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</row>
    <row r="264" spans="1:144" s="1" customFormat="1" ht="19.5" customHeight="1">
      <c r="A264"/>
      <c r="B264" s="31"/>
      <c r="C264" s="31"/>
      <c r="D264" s="72"/>
      <c r="F264" s="73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</row>
    <row r="265" spans="1:144" s="1" customFormat="1" ht="19.5" customHeight="1">
      <c r="A265"/>
      <c r="B265" s="31"/>
      <c r="C265" s="31"/>
      <c r="D265" s="72"/>
      <c r="F265" s="73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</row>
    <row r="266" spans="1:144" s="1" customFormat="1" ht="19.5" customHeight="1">
      <c r="A266"/>
      <c r="B266" s="31"/>
      <c r="C266" s="31"/>
      <c r="D266" s="72"/>
      <c r="F266" s="73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</row>
    <row r="267" spans="1:144" s="1" customFormat="1" ht="19.5" customHeight="1">
      <c r="A267"/>
      <c r="B267" s="31"/>
      <c r="C267" s="31"/>
      <c r="D267" s="72"/>
      <c r="F267" s="73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</row>
    <row r="268" spans="1:144" s="1" customFormat="1" ht="19.5" customHeight="1">
      <c r="A268"/>
      <c r="B268" s="31"/>
      <c r="C268" s="31"/>
      <c r="D268" s="72"/>
      <c r="F268" s="73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</row>
    <row r="269" spans="1:144" s="1" customFormat="1" ht="19.5" customHeight="1">
      <c r="A269"/>
      <c r="B269" s="31"/>
      <c r="C269" s="31"/>
      <c r="D269" s="72"/>
      <c r="F269" s="73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</row>
    <row r="270" spans="1:144" s="1" customFormat="1" ht="19.5" customHeight="1">
      <c r="A270"/>
      <c r="B270" s="31"/>
      <c r="C270" s="31"/>
      <c r="D270" s="72"/>
      <c r="F270" s="73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</row>
    <row r="271" spans="1:144" s="1" customFormat="1" ht="19.5" customHeight="1">
      <c r="A271"/>
      <c r="B271" s="31"/>
      <c r="C271" s="31"/>
      <c r="D271" s="72"/>
      <c r="F271" s="73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</row>
    <row r="272" spans="1:144" s="1" customFormat="1" ht="19.5" customHeight="1">
      <c r="A272"/>
      <c r="B272" s="31"/>
      <c r="C272" s="31"/>
      <c r="D272" s="72"/>
      <c r="F272" s="73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</row>
    <row r="273" spans="1:144" s="1" customFormat="1" ht="19.5" customHeight="1">
      <c r="A273"/>
      <c r="B273" s="31"/>
      <c r="C273" s="31"/>
      <c r="D273" s="72"/>
      <c r="F273" s="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</row>
    <row r="274" spans="1:144" s="1" customFormat="1" ht="19.5" customHeight="1">
      <c r="A274"/>
      <c r="B274" s="31"/>
      <c r="C274" s="31"/>
      <c r="D274" s="72"/>
      <c r="F274" s="73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</row>
    <row r="275" spans="1:144" s="1" customFormat="1" ht="19.5" customHeight="1">
      <c r="A275"/>
      <c r="B275" s="31"/>
      <c r="C275" s="31"/>
      <c r="D275" s="72"/>
      <c r="F275" s="73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</row>
    <row r="276" spans="1:144" s="1" customFormat="1" ht="19.5" customHeight="1">
      <c r="A276"/>
      <c r="B276" s="31"/>
      <c r="C276" s="31"/>
      <c r="D276" s="72"/>
      <c r="F276" s="73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</row>
    <row r="277" spans="1:144" s="1" customFormat="1" ht="19.5" customHeight="1">
      <c r="A277"/>
      <c r="B277" s="31"/>
      <c r="C277" s="31"/>
      <c r="D277" s="72"/>
      <c r="F277" s="73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</row>
    <row r="278" spans="1:144" s="1" customFormat="1" ht="19.5" customHeight="1">
      <c r="A278"/>
      <c r="B278" s="31"/>
      <c r="C278" s="31"/>
      <c r="D278" s="72"/>
      <c r="F278" s="73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</row>
    <row r="279" spans="1:144" s="1" customFormat="1" ht="19.5" customHeight="1">
      <c r="A279"/>
      <c r="B279" s="31"/>
      <c r="C279" s="31"/>
      <c r="D279" s="72"/>
      <c r="F279" s="73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</row>
    <row r="280" spans="1:144" s="1" customFormat="1" ht="19.5" customHeight="1">
      <c r="A280"/>
      <c r="B280" s="31"/>
      <c r="C280" s="31"/>
      <c r="D280" s="72"/>
      <c r="F280" s="73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</row>
    <row r="281" spans="1:144" s="1" customFormat="1" ht="19.5" customHeight="1">
      <c r="A281"/>
      <c r="B281" s="31"/>
      <c r="C281" s="31"/>
      <c r="D281" s="72"/>
      <c r="F281" s="73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</row>
    <row r="282" spans="1:144" s="1" customFormat="1" ht="19.5" customHeight="1">
      <c r="A282"/>
      <c r="B282" s="31"/>
      <c r="C282" s="31"/>
      <c r="D282" s="72"/>
      <c r="F282" s="73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</row>
    <row r="283" spans="1:144" s="1" customFormat="1" ht="19.5" customHeight="1">
      <c r="A283"/>
      <c r="B283" s="31"/>
      <c r="C283" s="31"/>
      <c r="D283" s="72"/>
      <c r="F283" s="7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</row>
    <row r="284" spans="1:144" s="1" customFormat="1" ht="19.5" customHeight="1">
      <c r="A284"/>
      <c r="B284" s="31"/>
      <c r="C284" s="31"/>
      <c r="D284" s="72"/>
      <c r="F284" s="73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</row>
    <row r="285" spans="1:144" s="1" customFormat="1" ht="19.5" customHeight="1">
      <c r="A285"/>
      <c r="B285" s="31"/>
      <c r="C285" s="31"/>
      <c r="D285" s="72"/>
      <c r="F285" s="73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</row>
    <row r="286" spans="1:144" s="1" customFormat="1" ht="19.5" customHeight="1">
      <c r="A286"/>
      <c r="B286" s="31"/>
      <c r="C286" s="31"/>
      <c r="D286" s="72"/>
      <c r="F286" s="73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</row>
    <row r="287" spans="1:144" s="1" customFormat="1" ht="19.5" customHeight="1">
      <c r="A287"/>
      <c r="B287" s="31"/>
      <c r="C287" s="31"/>
      <c r="D287" s="72"/>
      <c r="F287" s="73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</row>
    <row r="288" spans="1:144" s="1" customFormat="1" ht="19.5" customHeight="1">
      <c r="A288"/>
      <c r="B288" s="31"/>
      <c r="C288" s="31"/>
      <c r="D288" s="72"/>
      <c r="F288" s="73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</row>
    <row r="289" spans="1:144" s="1" customFormat="1" ht="19.5" customHeight="1">
      <c r="A289"/>
      <c r="B289" s="31"/>
      <c r="C289" s="31"/>
      <c r="D289" s="72"/>
      <c r="F289" s="73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</row>
    <row r="290" spans="1:144" s="1" customFormat="1" ht="19.5" customHeight="1">
      <c r="A290"/>
      <c r="B290" s="31"/>
      <c r="C290" s="31"/>
      <c r="D290" s="72"/>
      <c r="F290" s="73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</row>
    <row r="291" spans="1:144" s="1" customFormat="1" ht="19.5" customHeight="1">
      <c r="A291"/>
      <c r="B291" s="31"/>
      <c r="C291" s="31"/>
      <c r="D291" s="72"/>
      <c r="F291" s="73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</row>
    <row r="292" spans="1:144" s="1" customFormat="1" ht="19.5" customHeight="1">
      <c r="A292"/>
      <c r="B292" s="31"/>
      <c r="C292" s="31"/>
      <c r="D292" s="72"/>
      <c r="F292" s="73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</row>
    <row r="293" spans="1:144" s="1" customFormat="1" ht="19.5" customHeight="1">
      <c r="A293"/>
      <c r="B293" s="31"/>
      <c r="C293" s="31"/>
      <c r="D293" s="72"/>
      <c r="F293" s="7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</row>
    <row r="294" spans="1:144" s="1" customFormat="1" ht="19.5" customHeight="1">
      <c r="A294"/>
      <c r="B294" s="31"/>
      <c r="C294" s="31"/>
      <c r="D294" s="72"/>
      <c r="F294" s="73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</row>
    <row r="295" spans="1:144" s="1" customFormat="1" ht="19.5" customHeight="1">
      <c r="A295"/>
      <c r="B295" s="31"/>
      <c r="C295" s="31"/>
      <c r="D295" s="72"/>
      <c r="F295" s="73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</row>
    <row r="296" spans="1:144" s="1" customFormat="1" ht="19.5" customHeight="1">
      <c r="A296"/>
      <c r="B296" s="31"/>
      <c r="C296" s="31"/>
      <c r="D296" s="72"/>
      <c r="F296" s="73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</row>
    <row r="297" spans="1:144" s="1" customFormat="1" ht="19.5" customHeight="1">
      <c r="A297"/>
      <c r="B297" s="31"/>
      <c r="C297" s="31"/>
      <c r="D297" s="72"/>
      <c r="F297" s="73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</row>
    <row r="298" spans="1:144" s="1" customFormat="1" ht="19.5" customHeight="1">
      <c r="A298"/>
      <c r="B298" s="31"/>
      <c r="C298" s="31"/>
      <c r="D298" s="72"/>
      <c r="F298" s="73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</row>
    <row r="299" spans="1:144" s="1" customFormat="1" ht="19.5" customHeight="1">
      <c r="A299"/>
      <c r="B299" s="31"/>
      <c r="C299" s="31"/>
      <c r="D299" s="72"/>
      <c r="F299" s="73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</row>
    <row r="300" spans="1:144" s="1" customFormat="1" ht="19.5" customHeight="1">
      <c r="A300"/>
      <c r="B300" s="31"/>
      <c r="C300" s="31"/>
      <c r="D300" s="72"/>
      <c r="F300" s="73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</row>
    <row r="301" spans="1:144" s="1" customFormat="1" ht="19.5" customHeight="1">
      <c r="A301"/>
      <c r="B301" s="31"/>
      <c r="C301" s="31"/>
      <c r="D301" s="72"/>
      <c r="F301" s="73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</row>
    <row r="302" spans="1:144" s="1" customFormat="1" ht="19.5" customHeight="1">
      <c r="A302"/>
      <c r="B302" s="31"/>
      <c r="C302" s="31"/>
      <c r="D302" s="72"/>
      <c r="F302" s="73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</row>
    <row r="303" spans="1:144" s="1" customFormat="1" ht="19.5" customHeight="1">
      <c r="A303"/>
      <c r="B303" s="31"/>
      <c r="C303" s="31"/>
      <c r="D303" s="72"/>
      <c r="F303" s="7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</row>
    <row r="304" spans="1:144" s="1" customFormat="1" ht="19.5" customHeight="1">
      <c r="A304"/>
      <c r="B304" s="31"/>
      <c r="C304" s="31"/>
      <c r="D304" s="72"/>
      <c r="F304" s="73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</row>
    <row r="305" spans="1:144" s="1" customFormat="1" ht="19.5" customHeight="1">
      <c r="A305"/>
      <c r="B305" s="31"/>
      <c r="C305" s="31"/>
      <c r="D305" s="72"/>
      <c r="F305" s="73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</row>
    <row r="306" spans="1:144" s="1" customFormat="1" ht="19.5" customHeight="1">
      <c r="A306"/>
      <c r="B306" s="31"/>
      <c r="C306" s="31"/>
      <c r="D306" s="72"/>
      <c r="F306" s="73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</row>
    <row r="307" spans="1:144" s="1" customFormat="1" ht="19.5" customHeight="1">
      <c r="A307"/>
      <c r="B307" s="31"/>
      <c r="C307" s="31"/>
      <c r="D307" s="72"/>
      <c r="F307" s="73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</row>
    <row r="308" spans="1:144" s="1" customFormat="1" ht="19.5" customHeight="1">
      <c r="A308"/>
      <c r="B308" s="31"/>
      <c r="C308" s="31"/>
      <c r="D308" s="72"/>
      <c r="F308" s="73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</row>
    <row r="309" spans="1:144" s="1" customFormat="1" ht="19.5" customHeight="1">
      <c r="A309"/>
      <c r="B309" s="31"/>
      <c r="C309" s="31"/>
      <c r="D309" s="72"/>
      <c r="F309" s="73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</row>
    <row r="310" spans="1:144" s="1" customFormat="1" ht="19.5" customHeight="1">
      <c r="A310"/>
      <c r="B310" s="31"/>
      <c r="C310" s="31"/>
      <c r="D310" s="72"/>
      <c r="F310" s="73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</row>
    <row r="311" spans="1:144" s="1" customFormat="1" ht="19.5" customHeight="1">
      <c r="A311"/>
      <c r="B311" s="31"/>
      <c r="C311" s="31"/>
      <c r="D311" s="72"/>
      <c r="F311" s="73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</row>
    <row r="312" spans="1:144" s="1" customFormat="1" ht="19.5" customHeight="1">
      <c r="A312"/>
      <c r="B312" s="31"/>
      <c r="C312" s="31"/>
      <c r="D312" s="72"/>
      <c r="F312" s="73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</row>
    <row r="313" spans="1:144" s="1" customFormat="1" ht="19.5" customHeight="1">
      <c r="A313"/>
      <c r="B313" s="31"/>
      <c r="C313" s="31"/>
      <c r="D313" s="72"/>
      <c r="F313" s="7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</row>
    <row r="314" spans="1:144" s="1" customFormat="1" ht="19.5" customHeight="1">
      <c r="A314"/>
      <c r="B314" s="31"/>
      <c r="C314" s="31"/>
      <c r="D314" s="72"/>
      <c r="F314" s="73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</row>
    <row r="315" spans="1:144" s="1" customFormat="1" ht="19.5" customHeight="1">
      <c r="A315"/>
      <c r="B315" s="31"/>
      <c r="C315" s="31"/>
      <c r="D315" s="72"/>
      <c r="F315" s="73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</row>
    <row r="316" spans="1:144" s="1" customFormat="1" ht="19.5" customHeight="1">
      <c r="A316"/>
      <c r="B316" s="31"/>
      <c r="C316" s="31"/>
      <c r="D316" s="72"/>
      <c r="F316" s="73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</row>
    <row r="317" spans="1:144" s="1" customFormat="1" ht="19.5" customHeight="1">
      <c r="A317"/>
      <c r="B317" s="31"/>
      <c r="C317" s="31"/>
      <c r="D317" s="72"/>
      <c r="F317" s="73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</row>
    <row r="318" spans="1:144" s="1" customFormat="1" ht="19.5" customHeight="1">
      <c r="A318"/>
      <c r="B318" s="31"/>
      <c r="C318" s="31"/>
      <c r="D318" s="72"/>
      <c r="F318" s="73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</row>
    <row r="319" spans="1:144" s="1" customFormat="1" ht="19.5" customHeight="1">
      <c r="A319"/>
      <c r="B319" s="31"/>
      <c r="C319" s="31"/>
      <c r="D319" s="72"/>
      <c r="F319" s="73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</row>
    <row r="320" spans="1:144" s="1" customFormat="1" ht="19.5" customHeight="1">
      <c r="A320"/>
      <c r="B320" s="31"/>
      <c r="C320" s="31"/>
      <c r="D320" s="72"/>
      <c r="F320" s="73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</row>
    <row r="321" spans="1:144" s="1" customFormat="1" ht="19.5" customHeight="1">
      <c r="A321"/>
      <c r="B321" s="31"/>
      <c r="C321" s="31"/>
      <c r="D321" s="72"/>
      <c r="F321" s="73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</row>
    <row r="322" spans="1:144" s="1" customFormat="1" ht="19.5" customHeight="1">
      <c r="A322"/>
      <c r="B322" s="31"/>
      <c r="C322" s="31"/>
      <c r="D322" s="72"/>
      <c r="F322" s="73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</row>
    <row r="323" spans="1:144" s="1" customFormat="1" ht="19.5" customHeight="1">
      <c r="A323"/>
      <c r="B323" s="31"/>
      <c r="C323" s="31"/>
      <c r="D323" s="72"/>
      <c r="F323" s="7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</row>
    <row r="324" spans="1:144" s="1" customFormat="1" ht="19.5" customHeight="1">
      <c r="A324"/>
      <c r="B324" s="31"/>
      <c r="C324" s="31"/>
      <c r="D324" s="72"/>
      <c r="F324" s="73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</row>
    <row r="325" spans="1:144" s="1" customFormat="1" ht="19.5" customHeight="1">
      <c r="A325"/>
      <c r="B325" s="31"/>
      <c r="C325" s="31"/>
      <c r="D325" s="72"/>
      <c r="F325" s="73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</row>
    <row r="326" spans="1:144" s="1" customFormat="1" ht="19.5" customHeight="1">
      <c r="A326"/>
      <c r="B326" s="31"/>
      <c r="C326" s="31"/>
      <c r="D326" s="72"/>
      <c r="F326" s="73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</row>
    <row r="327" spans="1:144" s="1" customFormat="1" ht="19.5" customHeight="1">
      <c r="A327"/>
      <c r="B327" s="31"/>
      <c r="C327" s="31"/>
      <c r="D327" s="72"/>
      <c r="F327" s="73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</row>
    <row r="328" spans="1:144" s="1" customFormat="1" ht="19.5" customHeight="1">
      <c r="A328"/>
      <c r="B328" s="31"/>
      <c r="C328" s="31"/>
      <c r="D328" s="72"/>
      <c r="F328" s="73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</row>
    <row r="329" spans="1:144" s="1" customFormat="1" ht="19.5" customHeight="1">
      <c r="A329"/>
      <c r="B329" s="31"/>
      <c r="C329" s="31"/>
      <c r="D329" s="72"/>
      <c r="F329" s="73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</row>
    <row r="330" spans="1:144" s="1" customFormat="1" ht="19.5" customHeight="1">
      <c r="A330"/>
      <c r="B330" s="31"/>
      <c r="C330" s="31"/>
      <c r="D330" s="72"/>
      <c r="F330" s="73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</row>
    <row r="331" spans="1:144" s="1" customFormat="1" ht="19.5" customHeight="1">
      <c r="A331"/>
      <c r="B331" s="31"/>
      <c r="C331" s="31"/>
      <c r="D331" s="72"/>
      <c r="F331" s="73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</row>
    <row r="332" spans="1:144" s="1" customFormat="1" ht="19.5" customHeight="1">
      <c r="A332"/>
      <c r="B332" s="31"/>
      <c r="C332" s="31"/>
      <c r="D332" s="72"/>
      <c r="F332" s="73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</row>
    <row r="333" spans="1:144" s="1" customFormat="1" ht="19.5" customHeight="1">
      <c r="A333"/>
      <c r="B333" s="31"/>
      <c r="C333" s="31"/>
      <c r="D333" s="72"/>
      <c r="F333" s="7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</row>
    <row r="334" spans="1:144" s="1" customFormat="1" ht="19.5" customHeight="1">
      <c r="A334"/>
      <c r="B334" s="31"/>
      <c r="C334" s="31"/>
      <c r="D334" s="72"/>
      <c r="F334" s="73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</row>
    <row r="335" spans="1:144" s="1" customFormat="1" ht="19.5" customHeight="1">
      <c r="A335"/>
      <c r="B335" s="31"/>
      <c r="C335" s="31"/>
      <c r="D335" s="72"/>
      <c r="F335" s="73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</row>
    <row r="336" spans="1:144" s="1" customFormat="1" ht="19.5" customHeight="1">
      <c r="A336"/>
      <c r="B336" s="31"/>
      <c r="C336" s="31"/>
      <c r="D336" s="72"/>
      <c r="F336" s="73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</row>
    <row r="337" spans="1:144" s="1" customFormat="1" ht="19.5" customHeight="1">
      <c r="A337"/>
      <c r="B337" s="31"/>
      <c r="C337" s="31"/>
      <c r="D337" s="72"/>
      <c r="F337" s="73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</row>
    <row r="338" spans="1:144" s="1" customFormat="1" ht="19.5" customHeight="1">
      <c r="A338"/>
      <c r="B338" s="31"/>
      <c r="C338" s="31"/>
      <c r="D338" s="72"/>
      <c r="F338" s="73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</row>
    <row r="339" spans="1:144" s="1" customFormat="1" ht="19.5" customHeight="1">
      <c r="A339"/>
      <c r="B339" s="31"/>
      <c r="C339" s="31"/>
      <c r="D339" s="72"/>
      <c r="F339" s="73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</row>
    <row r="340" spans="1:144" s="1" customFormat="1" ht="19.5" customHeight="1">
      <c r="A340"/>
      <c r="B340" s="31"/>
      <c r="C340" s="31"/>
      <c r="D340" s="72"/>
      <c r="F340" s="73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</row>
    <row r="341" spans="1:144" s="1" customFormat="1" ht="19.5" customHeight="1">
      <c r="A341"/>
      <c r="B341" s="31"/>
      <c r="C341" s="31"/>
      <c r="D341" s="72"/>
      <c r="F341" s="73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</row>
    <row r="342" spans="1:144" s="1" customFormat="1" ht="19.5" customHeight="1">
      <c r="A342"/>
      <c r="B342" s="31"/>
      <c r="C342" s="31"/>
      <c r="D342" s="72"/>
      <c r="F342" s="73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</row>
    <row r="343" spans="1:144" s="1" customFormat="1" ht="19.5" customHeight="1">
      <c r="A343"/>
      <c r="B343" s="31"/>
      <c r="C343" s="31"/>
      <c r="D343" s="72"/>
      <c r="F343" s="7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</row>
    <row r="344" spans="1:144" s="1" customFormat="1" ht="19.5" customHeight="1">
      <c r="A344"/>
      <c r="B344" s="31"/>
      <c r="C344" s="31"/>
      <c r="D344" s="72"/>
      <c r="F344" s="73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</row>
    <row r="345" spans="1:144" s="1" customFormat="1" ht="19.5" customHeight="1">
      <c r="A345"/>
      <c r="B345" s="31"/>
      <c r="C345" s="31"/>
      <c r="D345" s="72"/>
      <c r="F345" s="73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</row>
    <row r="346" spans="1:144" s="1" customFormat="1" ht="19.5" customHeight="1">
      <c r="A346"/>
      <c r="B346" s="31"/>
      <c r="C346" s="31"/>
      <c r="D346" s="72"/>
      <c r="F346" s="73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</row>
    <row r="347" spans="1:144" s="1" customFormat="1" ht="19.5" customHeight="1">
      <c r="A347"/>
      <c r="B347" s="31"/>
      <c r="C347" s="31"/>
      <c r="D347" s="72"/>
      <c r="F347" s="73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</row>
    <row r="348" spans="1:144" s="1" customFormat="1" ht="19.5" customHeight="1">
      <c r="A348"/>
      <c r="B348" s="31"/>
      <c r="C348" s="31"/>
      <c r="D348" s="72"/>
      <c r="F348" s="73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</row>
    <row r="349" spans="1:144" s="1" customFormat="1" ht="19.5" customHeight="1">
      <c r="A349"/>
      <c r="B349" s="31"/>
      <c r="C349" s="31"/>
      <c r="D349" s="72"/>
      <c r="F349" s="73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</row>
    <row r="350" spans="1:144" s="1" customFormat="1" ht="19.5" customHeight="1">
      <c r="A350"/>
      <c r="B350" s="31"/>
      <c r="C350" s="31"/>
      <c r="D350" s="72"/>
      <c r="F350" s="73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</row>
    <row r="351" spans="1:144" s="1" customFormat="1" ht="19.5" customHeight="1">
      <c r="A351"/>
      <c r="B351" s="31"/>
      <c r="C351" s="31"/>
      <c r="D351" s="72"/>
      <c r="F351" s="73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</row>
    <row r="352" spans="1:144" s="1" customFormat="1" ht="19.5" customHeight="1">
      <c r="A352"/>
      <c r="B352" s="31"/>
      <c r="C352" s="31"/>
      <c r="D352" s="72"/>
      <c r="F352" s="73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</row>
    <row r="353" spans="1:144" s="1" customFormat="1" ht="19.5" customHeight="1">
      <c r="A353"/>
      <c r="B353" s="31"/>
      <c r="C353" s="31"/>
      <c r="D353" s="72"/>
      <c r="F353" s="7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</row>
    <row r="354" spans="1:144" s="1" customFormat="1" ht="19.5" customHeight="1">
      <c r="A354"/>
      <c r="B354" s="31"/>
      <c r="C354" s="31"/>
      <c r="D354" s="72"/>
      <c r="F354" s="73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</row>
    <row r="355" spans="1:144" s="1" customFormat="1" ht="19.5" customHeight="1">
      <c r="A355"/>
      <c r="B355" s="31"/>
      <c r="C355" s="31"/>
      <c r="D355" s="72"/>
      <c r="F355" s="73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</row>
    <row r="356" spans="1:144" s="1" customFormat="1" ht="19.5" customHeight="1">
      <c r="A356"/>
      <c r="B356" s="31"/>
      <c r="C356" s="31"/>
      <c r="D356" s="72"/>
      <c r="F356" s="73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</row>
    <row r="357" spans="1:144" s="1" customFormat="1" ht="19.5" customHeight="1">
      <c r="A357"/>
      <c r="B357" s="31"/>
      <c r="C357" s="31"/>
      <c r="D357" s="72"/>
      <c r="F357" s="73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</row>
    <row r="358" spans="1:144" s="1" customFormat="1" ht="19.5" customHeight="1">
      <c r="A358"/>
      <c r="B358" s="31"/>
      <c r="C358" s="31"/>
      <c r="D358" s="72"/>
      <c r="F358" s="73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</row>
    <row r="359" spans="1:144" s="1" customFormat="1" ht="19.5" customHeight="1">
      <c r="A359"/>
      <c r="B359" s="31"/>
      <c r="C359" s="31"/>
      <c r="D359" s="72"/>
      <c r="F359" s="73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</row>
    <row r="360" spans="1:144" s="1" customFormat="1" ht="19.5" customHeight="1">
      <c r="A360"/>
      <c r="B360" s="31"/>
      <c r="C360" s="31"/>
      <c r="D360" s="72"/>
      <c r="F360" s="73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</row>
    <row r="361" spans="1:144" s="1" customFormat="1" ht="19.5" customHeight="1">
      <c r="A361"/>
      <c r="B361" s="31"/>
      <c r="C361" s="31"/>
      <c r="D361" s="72"/>
      <c r="F361" s="73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</row>
    <row r="362" spans="1:144" s="1" customFormat="1" ht="19.5" customHeight="1">
      <c r="A362"/>
      <c r="B362" s="31"/>
      <c r="C362" s="31"/>
      <c r="D362" s="72"/>
      <c r="F362" s="73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</row>
    <row r="363" spans="1:144" s="1" customFormat="1" ht="19.5" customHeight="1">
      <c r="A363"/>
      <c r="B363" s="31"/>
      <c r="C363" s="31"/>
      <c r="D363" s="72"/>
      <c r="F363" s="7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</row>
    <row r="364" spans="1:144" s="1" customFormat="1" ht="19.5" customHeight="1">
      <c r="A364"/>
      <c r="B364" s="31"/>
      <c r="C364" s="31"/>
      <c r="D364" s="72"/>
      <c r="F364" s="73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</row>
    <row r="365" spans="1:144" s="1" customFormat="1" ht="19.5" customHeight="1">
      <c r="A365"/>
      <c r="B365" s="31"/>
      <c r="C365" s="31"/>
      <c r="D365" s="72"/>
      <c r="F365" s="73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</row>
    <row r="366" spans="1:144" s="1" customFormat="1" ht="19.5" customHeight="1">
      <c r="A366"/>
      <c r="B366" s="31"/>
      <c r="C366" s="31"/>
      <c r="D366" s="72"/>
      <c r="F366" s="73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</row>
    <row r="367" spans="1:144" s="1" customFormat="1" ht="19.5" customHeight="1">
      <c r="A367"/>
      <c r="B367" s="31"/>
      <c r="C367" s="31"/>
      <c r="D367" s="72"/>
      <c r="F367" s="73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</row>
    <row r="368" spans="1:144" s="1" customFormat="1" ht="19.5" customHeight="1">
      <c r="A368"/>
      <c r="B368" s="31"/>
      <c r="C368" s="31"/>
      <c r="D368" s="72"/>
      <c r="F368" s="73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</row>
    <row r="369" spans="1:144" s="1" customFormat="1" ht="19.5" customHeight="1">
      <c r="A369"/>
      <c r="B369" s="31"/>
      <c r="C369" s="31"/>
      <c r="D369" s="72"/>
      <c r="F369" s="73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</row>
    <row r="370" spans="1:144" s="1" customFormat="1" ht="19.5" customHeight="1">
      <c r="A370"/>
      <c r="B370" s="31"/>
      <c r="C370" s="31"/>
      <c r="D370" s="72"/>
      <c r="F370" s="73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</row>
    <row r="371" spans="1:144" s="1" customFormat="1" ht="19.5" customHeight="1">
      <c r="A371"/>
      <c r="B371" s="31"/>
      <c r="C371" s="31"/>
      <c r="D371" s="72"/>
      <c r="F371" s="73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</row>
    <row r="372" spans="1:144" s="1" customFormat="1" ht="19.5" customHeight="1">
      <c r="A372"/>
      <c r="B372" s="31"/>
      <c r="C372" s="31"/>
      <c r="D372" s="72"/>
      <c r="F372" s="73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</row>
    <row r="373" spans="1:144" s="1" customFormat="1" ht="19.5" customHeight="1">
      <c r="A373"/>
      <c r="B373" s="31"/>
      <c r="C373" s="31"/>
      <c r="D373" s="72"/>
      <c r="F373" s="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</row>
    <row r="374" spans="1:144" s="1" customFormat="1" ht="19.5" customHeight="1">
      <c r="A374"/>
      <c r="B374" s="31"/>
      <c r="C374" s="31"/>
      <c r="D374" s="72"/>
      <c r="F374" s="73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</row>
    <row r="375" spans="1:144" s="1" customFormat="1" ht="19.5" customHeight="1">
      <c r="A375"/>
      <c r="B375" s="31"/>
      <c r="C375" s="31"/>
      <c r="D375" s="72"/>
      <c r="F375" s="73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</row>
    <row r="376" spans="1:144" s="1" customFormat="1" ht="19.5" customHeight="1">
      <c r="A376"/>
      <c r="B376" s="31"/>
      <c r="C376" s="31"/>
      <c r="D376" s="72"/>
      <c r="F376" s="73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</row>
    <row r="377" spans="1:144" s="1" customFormat="1" ht="19.5" customHeight="1">
      <c r="A377"/>
      <c r="B377" s="31"/>
      <c r="C377" s="31"/>
      <c r="D377" s="72"/>
      <c r="F377" s="73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</row>
    <row r="378" spans="1:144" s="1" customFormat="1" ht="19.5" customHeight="1">
      <c r="A378"/>
      <c r="B378" s="31"/>
      <c r="C378" s="31"/>
      <c r="D378" s="72"/>
      <c r="F378" s="73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</row>
    <row r="379" spans="1:144" s="1" customFormat="1" ht="19.5" customHeight="1">
      <c r="A379"/>
      <c r="B379" s="31"/>
      <c r="C379" s="31"/>
      <c r="D379" s="72"/>
      <c r="F379" s="73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</row>
    <row r="380" spans="1:144" s="1" customFormat="1" ht="19.5" customHeight="1">
      <c r="A380"/>
      <c r="B380" s="31"/>
      <c r="C380" s="31"/>
      <c r="D380" s="72"/>
      <c r="F380" s="73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</row>
    <row r="381" spans="1:144" s="1" customFormat="1" ht="19.5" customHeight="1">
      <c r="A381"/>
      <c r="B381" s="31"/>
      <c r="C381" s="31"/>
      <c r="D381" s="72"/>
      <c r="F381" s="73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</row>
    <row r="382" spans="1:144" s="1" customFormat="1" ht="19.5" customHeight="1">
      <c r="A382"/>
      <c r="B382" s="31"/>
      <c r="C382" s="31"/>
      <c r="D382" s="72"/>
      <c r="F382" s="73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</row>
    <row r="383" spans="1:144" s="1" customFormat="1" ht="19.5" customHeight="1">
      <c r="A383"/>
      <c r="B383" s="31"/>
      <c r="C383" s="31"/>
      <c r="D383" s="72"/>
      <c r="F383" s="7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</row>
    <row r="384" spans="1:144" s="1" customFormat="1" ht="19.5" customHeight="1">
      <c r="A384"/>
      <c r="B384" s="31"/>
      <c r="C384" s="31"/>
      <c r="D384" s="72"/>
      <c r="F384" s="73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</row>
    <row r="385" spans="1:144" s="1" customFormat="1" ht="19.5" customHeight="1">
      <c r="A385"/>
      <c r="B385" s="31"/>
      <c r="C385" s="31"/>
      <c r="D385" s="72"/>
      <c r="F385" s="73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</row>
    <row r="386" spans="1:144" s="1" customFormat="1" ht="19.5" customHeight="1">
      <c r="A386"/>
      <c r="B386" s="31"/>
      <c r="C386" s="31"/>
      <c r="D386" s="72"/>
      <c r="F386" s="73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</row>
    <row r="387" spans="1:144" s="1" customFormat="1" ht="19.5" customHeight="1">
      <c r="A387"/>
      <c r="B387" s="31"/>
      <c r="C387" s="31"/>
      <c r="D387" s="72"/>
      <c r="F387" s="73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</row>
    <row r="388" spans="1:144" s="1" customFormat="1" ht="19.5" customHeight="1">
      <c r="A388"/>
      <c r="B388" s="31"/>
      <c r="C388" s="31"/>
      <c r="D388" s="72"/>
      <c r="F388" s="73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</row>
    <row r="389" spans="1:144" s="1" customFormat="1" ht="19.5" customHeight="1">
      <c r="A389"/>
      <c r="B389" s="31"/>
      <c r="C389" s="31"/>
      <c r="D389" s="72"/>
      <c r="F389" s="73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</row>
    <row r="390" spans="1:144" s="1" customFormat="1" ht="19.5" customHeight="1">
      <c r="A390"/>
      <c r="B390" s="31"/>
      <c r="C390" s="31"/>
      <c r="D390" s="72"/>
      <c r="F390" s="73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</row>
    <row r="391" spans="1:144" s="1" customFormat="1" ht="19.5" customHeight="1">
      <c r="A391"/>
      <c r="B391" s="31"/>
      <c r="C391" s="31"/>
      <c r="D391" s="72"/>
      <c r="F391" s="73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</row>
    <row r="392" spans="1:144" s="1" customFormat="1" ht="19.5" customHeight="1">
      <c r="A392"/>
      <c r="B392" s="31"/>
      <c r="C392" s="31"/>
      <c r="D392" s="72"/>
      <c r="F392" s="73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</row>
    <row r="393" spans="1:144" s="1" customFormat="1" ht="19.5" customHeight="1">
      <c r="A393"/>
      <c r="B393" s="31"/>
      <c r="C393" s="31"/>
      <c r="D393" s="72"/>
      <c r="F393" s="7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</row>
    <row r="394" spans="1:144" s="1" customFormat="1" ht="19.5" customHeight="1">
      <c r="A394"/>
      <c r="B394" s="31"/>
      <c r="C394" s="31"/>
      <c r="D394" s="72"/>
      <c r="F394" s="73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</row>
    <row r="395" spans="1:144" s="1" customFormat="1" ht="19.5" customHeight="1">
      <c r="A395"/>
      <c r="B395" s="31"/>
      <c r="C395" s="31"/>
      <c r="D395" s="72"/>
      <c r="F395" s="73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</row>
    <row r="396" spans="1:144" s="1" customFormat="1" ht="19.5" customHeight="1">
      <c r="A396"/>
      <c r="B396" s="31"/>
      <c r="C396" s="31"/>
      <c r="D396" s="72"/>
      <c r="F396" s="73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</row>
    <row r="397" spans="1:144" s="1" customFormat="1" ht="19.5" customHeight="1">
      <c r="A397"/>
      <c r="B397" s="31"/>
      <c r="C397" s="31"/>
      <c r="D397" s="72"/>
      <c r="F397" s="73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</row>
    <row r="398" spans="1:144" s="1" customFormat="1" ht="19.5" customHeight="1">
      <c r="A398"/>
      <c r="B398" s="31"/>
      <c r="C398" s="31"/>
      <c r="D398" s="72"/>
      <c r="F398" s="73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</row>
    <row r="399" spans="1:144" s="1" customFormat="1" ht="19.5" customHeight="1">
      <c r="A399"/>
      <c r="B399" s="31"/>
      <c r="C399" s="31"/>
      <c r="D399" s="72"/>
      <c r="F399" s="73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</row>
    <row r="400" spans="1:144" s="1" customFormat="1" ht="19.5" customHeight="1">
      <c r="A400"/>
      <c r="B400" s="31"/>
      <c r="C400" s="31"/>
      <c r="D400" s="72"/>
      <c r="F400" s="73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</row>
    <row r="401" spans="1:144" s="1" customFormat="1" ht="19.5" customHeight="1">
      <c r="A401"/>
      <c r="B401" s="31"/>
      <c r="C401" s="31"/>
      <c r="D401" s="72"/>
      <c r="F401" s="73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</row>
    <row r="402" spans="1:144" s="1" customFormat="1" ht="19.5" customHeight="1">
      <c r="A402"/>
      <c r="B402" s="31"/>
      <c r="C402" s="31"/>
      <c r="D402" s="72"/>
      <c r="F402" s="73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</row>
    <row r="403" spans="1:144" s="1" customFormat="1" ht="19.5" customHeight="1">
      <c r="A403"/>
      <c r="B403" s="31"/>
      <c r="C403" s="31"/>
      <c r="D403" s="72"/>
      <c r="F403" s="7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</row>
    <row r="404" spans="1:144" s="1" customFormat="1" ht="19.5" customHeight="1">
      <c r="A404"/>
      <c r="B404" s="31"/>
      <c r="C404" s="31"/>
      <c r="D404" s="72"/>
      <c r="F404" s="73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</row>
    <row r="405" spans="1:144" s="1" customFormat="1" ht="19.5" customHeight="1">
      <c r="A405"/>
      <c r="B405" s="31"/>
      <c r="C405" s="31"/>
      <c r="D405" s="72"/>
      <c r="F405" s="73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</row>
    <row r="406" spans="1:144" s="1" customFormat="1" ht="19.5" customHeight="1">
      <c r="A406"/>
      <c r="B406" s="31"/>
      <c r="C406" s="31"/>
      <c r="D406" s="72"/>
      <c r="F406" s="73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</row>
    <row r="407" spans="1:144" s="1" customFormat="1" ht="19.5" customHeight="1">
      <c r="A407"/>
      <c r="B407" s="31"/>
      <c r="C407" s="31"/>
      <c r="D407" s="72"/>
      <c r="F407" s="73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</row>
    <row r="408" spans="1:144" s="1" customFormat="1" ht="19.5" customHeight="1">
      <c r="A408"/>
      <c r="B408" s="31"/>
      <c r="C408" s="31"/>
      <c r="D408" s="72"/>
      <c r="F408" s="73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</row>
    <row r="409" spans="1:144" s="1" customFormat="1" ht="19.5" customHeight="1">
      <c r="A409"/>
      <c r="B409" s="31"/>
      <c r="C409" s="31"/>
      <c r="D409" s="72"/>
      <c r="F409" s="73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</row>
    <row r="410" spans="1:144" s="1" customFormat="1" ht="19.5" customHeight="1">
      <c r="A410"/>
      <c r="B410" s="31"/>
      <c r="C410" s="31"/>
      <c r="D410" s="72"/>
      <c r="F410" s="73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</row>
    <row r="411" spans="1:144" s="1" customFormat="1" ht="19.5" customHeight="1">
      <c r="A411"/>
      <c r="B411" s="31"/>
      <c r="C411" s="31"/>
      <c r="D411" s="72"/>
      <c r="F411" s="73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</row>
    <row r="412" spans="1:144" s="1" customFormat="1" ht="19.5" customHeight="1">
      <c r="A412"/>
      <c r="B412" s="31"/>
      <c r="C412" s="31"/>
      <c r="D412" s="72"/>
      <c r="F412" s="73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</row>
    <row r="413" spans="1:144" s="1" customFormat="1" ht="19.5" customHeight="1">
      <c r="A413"/>
      <c r="B413" s="31"/>
      <c r="C413" s="31"/>
      <c r="D413" s="72"/>
      <c r="F413" s="7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</row>
    <row r="414" spans="1:144" s="1" customFormat="1" ht="19.5" customHeight="1">
      <c r="A414"/>
      <c r="B414" s="31"/>
      <c r="C414" s="31"/>
      <c r="D414" s="72"/>
      <c r="F414" s="73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</row>
    <row r="415" spans="1:144" s="1" customFormat="1" ht="19.5" customHeight="1">
      <c r="A415"/>
      <c r="B415" s="31"/>
      <c r="C415" s="31"/>
      <c r="D415" s="72"/>
      <c r="F415" s="73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</row>
    <row r="416" spans="1:144" s="1" customFormat="1" ht="19.5" customHeight="1">
      <c r="A416"/>
      <c r="B416" s="31"/>
      <c r="C416" s="31"/>
      <c r="D416" s="72"/>
      <c r="F416" s="73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</row>
    <row r="417" spans="1:144" s="1" customFormat="1" ht="19.5" customHeight="1">
      <c r="A417"/>
      <c r="B417" s="31"/>
      <c r="C417" s="31"/>
      <c r="D417" s="72"/>
      <c r="F417" s="73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</row>
    <row r="418" spans="1:144" s="1" customFormat="1" ht="19.5" customHeight="1">
      <c r="A418"/>
      <c r="B418" s="31"/>
      <c r="C418" s="31"/>
      <c r="D418" s="72"/>
      <c r="F418" s="73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</row>
    <row r="419" spans="1:144" s="1" customFormat="1" ht="19.5" customHeight="1">
      <c r="A419"/>
      <c r="B419" s="31"/>
      <c r="C419" s="31"/>
      <c r="D419" s="72"/>
      <c r="F419" s="73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</row>
    <row r="420" spans="1:144" s="1" customFormat="1" ht="19.5" customHeight="1">
      <c r="A420"/>
      <c r="B420" s="31"/>
      <c r="C420" s="31"/>
      <c r="D420" s="72"/>
      <c r="F420" s="73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</row>
    <row r="421" spans="1:144" s="1" customFormat="1" ht="19.5" customHeight="1">
      <c r="A421"/>
      <c r="B421" s="31"/>
      <c r="C421" s="31"/>
      <c r="D421" s="72"/>
      <c r="F421" s="73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</row>
    <row r="422" spans="1:144" s="1" customFormat="1" ht="19.5" customHeight="1">
      <c r="A422"/>
      <c r="B422" s="31"/>
      <c r="C422" s="31"/>
      <c r="D422" s="72"/>
      <c r="F422" s="73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</row>
    <row r="423" spans="1:144" s="1" customFormat="1" ht="19.5" customHeight="1">
      <c r="A423"/>
      <c r="B423" s="31"/>
      <c r="C423" s="31"/>
      <c r="D423" s="72"/>
      <c r="F423" s="7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</row>
    <row r="424" spans="1:144" s="1" customFormat="1" ht="19.5" customHeight="1">
      <c r="A424"/>
      <c r="B424" s="31"/>
      <c r="C424" s="31"/>
      <c r="D424" s="72"/>
      <c r="F424" s="73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</row>
    <row r="425" spans="1:144" s="1" customFormat="1" ht="12.75">
      <c r="A425"/>
      <c r="B425" s="31"/>
      <c r="C425" s="31"/>
      <c r="D425" s="72"/>
      <c r="F425" s="73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</row>
    <row r="426" spans="1:144" s="1" customFormat="1" ht="12.75">
      <c r="A426"/>
      <c r="B426" s="31"/>
      <c r="C426" s="31"/>
      <c r="D426" s="72"/>
      <c r="F426" s="73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</row>
    <row r="427" spans="1:144" s="1" customFormat="1" ht="12.75">
      <c r="A427"/>
      <c r="B427" s="31"/>
      <c r="C427" s="31"/>
      <c r="D427" s="72"/>
      <c r="F427" s="73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</row>
    <row r="428" spans="1:144" s="1" customFormat="1" ht="12.75">
      <c r="A428"/>
      <c r="B428" s="31"/>
      <c r="C428" s="31"/>
      <c r="D428" s="72"/>
      <c r="F428" s="73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</row>
    <row r="429" spans="1:144" s="1" customFormat="1" ht="12.75">
      <c r="A429"/>
      <c r="B429" s="31"/>
      <c r="C429" s="31"/>
      <c r="D429" s="72"/>
      <c r="F429" s="73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</row>
    <row r="430" spans="1:144" s="1" customFormat="1" ht="12.75">
      <c r="A430"/>
      <c r="B430" s="31"/>
      <c r="C430" s="31"/>
      <c r="D430" s="72"/>
      <c r="F430" s="73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</row>
    <row r="431" spans="1:144" s="1" customFormat="1" ht="12.75">
      <c r="A431"/>
      <c r="B431" s="31"/>
      <c r="C431" s="31"/>
      <c r="D431" s="72"/>
      <c r="F431" s="73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</row>
    <row r="432" spans="1:144" s="1" customFormat="1" ht="12.75">
      <c r="A432"/>
      <c r="B432" s="31"/>
      <c r="C432" s="31"/>
      <c r="D432" s="72"/>
      <c r="F432" s="73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</row>
    <row r="433" spans="1:144" s="1" customFormat="1" ht="12.75">
      <c r="A433"/>
      <c r="B433" s="31"/>
      <c r="C433" s="31"/>
      <c r="D433" s="72"/>
      <c r="F433" s="7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</row>
    <row r="434" spans="1:144" s="1" customFormat="1" ht="12.75">
      <c r="A434"/>
      <c r="B434" s="31"/>
      <c r="C434" s="31"/>
      <c r="D434" s="72"/>
      <c r="F434" s="73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</row>
    <row r="435" spans="1:144" s="1" customFormat="1" ht="12.75">
      <c r="A435"/>
      <c r="B435" s="31"/>
      <c r="C435" s="31"/>
      <c r="D435" s="72"/>
      <c r="F435" s="73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</row>
    <row r="436" spans="1:144" s="1" customFormat="1" ht="12.75">
      <c r="A436"/>
      <c r="B436" s="31"/>
      <c r="C436" s="31"/>
      <c r="D436" s="72"/>
      <c r="F436" s="73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</row>
    <row r="437" spans="1:144" s="1" customFormat="1" ht="12.75">
      <c r="A437"/>
      <c r="B437" s="31"/>
      <c r="C437" s="31"/>
      <c r="D437" s="72"/>
      <c r="F437" s="73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</row>
    <row r="438" spans="1:144" s="1" customFormat="1" ht="12.75">
      <c r="A438"/>
      <c r="B438" s="31"/>
      <c r="C438" s="31"/>
      <c r="D438" s="72"/>
      <c r="F438" s="73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spans="1:6" s="12" customFormat="1" ht="12.75">
      <c r="A452"/>
      <c r="B452" s="31"/>
      <c r="C452" s="31"/>
      <c r="D452" s="72"/>
      <c r="E452" s="1"/>
      <c r="F452" s="73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0" customFormat="1" ht="12.75">
      <c r="A461"/>
      <c r="B461" s="31"/>
      <c r="C461" s="31"/>
      <c r="D461" s="72"/>
      <c r="E461" s="1"/>
      <c r="F461" s="73"/>
    </row>
    <row r="462" ht="12.75">
      <c r="D462" s="72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spans="1:144" s="1" customFormat="1" ht="12.75">
      <c r="A471"/>
      <c r="B471" s="31"/>
      <c r="C471" s="31"/>
      <c r="D471" s="72"/>
      <c r="F471" s="73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</row>
    <row r="472" spans="1:144" s="1" customFormat="1" ht="12.75">
      <c r="A472"/>
      <c r="B472" s="31"/>
      <c r="C472" s="31"/>
      <c r="D472" s="72"/>
      <c r="F472" s="73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</row>
    <row r="473" spans="1:144" s="1" customFormat="1" ht="12.75">
      <c r="A473"/>
      <c r="B473" s="31"/>
      <c r="C473" s="31"/>
      <c r="D473" s="72"/>
      <c r="F473" s="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</row>
    <row r="474" spans="1:144" s="1" customFormat="1" ht="12.75">
      <c r="A474"/>
      <c r="B474" s="31"/>
      <c r="C474" s="31"/>
      <c r="D474" s="72"/>
      <c r="F474" s="73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</row>
    <row r="475" spans="1:144" s="1" customFormat="1" ht="12.75">
      <c r="A475"/>
      <c r="B475" s="31"/>
      <c r="C475" s="31"/>
      <c r="D475" s="72"/>
      <c r="F475" s="73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</row>
    <row r="476" spans="1:144" s="1" customFormat="1" ht="12.75">
      <c r="A476"/>
      <c r="B476" s="31"/>
      <c r="C476" s="31"/>
      <c r="D476" s="72"/>
      <c r="F476" s="73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</row>
    <row r="477" spans="1:144" s="1" customFormat="1" ht="12.75">
      <c r="A477"/>
      <c r="B477" s="31"/>
      <c r="C477" s="31"/>
      <c r="D477" s="72"/>
      <c r="F477" s="73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</row>
    <row r="478" spans="1:144" s="1" customFormat="1" ht="12.75">
      <c r="A478"/>
      <c r="B478" s="31"/>
      <c r="C478" s="31"/>
      <c r="D478" s="72"/>
      <c r="F478" s="73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</row>
    <row r="479" spans="1:144" s="1" customFormat="1" ht="12.75">
      <c r="A479"/>
      <c r="B479" s="31"/>
      <c r="C479" s="31"/>
      <c r="D479" s="72"/>
      <c r="F479" s="73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</row>
    <row r="480" spans="1:144" s="1" customFormat="1" ht="12.75">
      <c r="A480"/>
      <c r="B480" s="31"/>
      <c r="C480" s="31"/>
      <c r="D480" s="72"/>
      <c r="F480" s="73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</row>
    <row r="481" spans="1:144" s="1" customFormat="1" ht="12.75">
      <c r="A481"/>
      <c r="B481" s="31"/>
      <c r="C481" s="31"/>
      <c r="D481" s="72"/>
      <c r="F481" s="73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</row>
    <row r="482" spans="1:144" s="1" customFormat="1" ht="12.75">
      <c r="A482"/>
      <c r="B482" s="31"/>
      <c r="C482" s="31"/>
      <c r="D482" s="72"/>
      <c r="F482" s="73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</row>
    <row r="483" spans="1:144" s="1" customFormat="1" ht="12.75">
      <c r="A483"/>
      <c r="B483" s="31"/>
      <c r="C483" s="31"/>
      <c r="D483" s="72"/>
      <c r="F483" s="7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</row>
    <row r="484" spans="1:144" s="1" customFormat="1" ht="12.75">
      <c r="A484"/>
      <c r="B484" s="31"/>
      <c r="C484" s="31"/>
      <c r="D484" s="72"/>
      <c r="F484" s="73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</row>
    <row r="485" spans="1:144" s="1" customFormat="1" ht="12.75">
      <c r="A485"/>
      <c r="B485" s="31"/>
      <c r="C485" s="31"/>
      <c r="D485" s="72"/>
      <c r="F485" s="73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</row>
    <row r="486" spans="1:144" s="1" customFormat="1" ht="12.75">
      <c r="A486"/>
      <c r="B486" s="31"/>
      <c r="C486" s="31"/>
      <c r="D486" s="72"/>
      <c r="F486" s="73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</row>
    <row r="487" spans="1:144" s="1" customFormat="1" ht="12.75">
      <c r="A487"/>
      <c r="B487" s="31"/>
      <c r="C487" s="31"/>
      <c r="D487" s="72"/>
      <c r="F487" s="73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</row>
    <row r="488" spans="1:144" s="1" customFormat="1" ht="12.75">
      <c r="A488"/>
      <c r="B488" s="31"/>
      <c r="C488" s="31"/>
      <c r="D488" s="72"/>
      <c r="F488" s="73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</row>
    <row r="489" spans="1:144" s="1" customFormat="1" ht="12.75">
      <c r="A489"/>
      <c r="B489" s="31"/>
      <c r="C489" s="31"/>
      <c r="D489" s="72"/>
      <c r="F489" s="73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</row>
    <row r="490" spans="1:144" s="1" customFormat="1" ht="12.75">
      <c r="A490"/>
      <c r="B490" s="31"/>
      <c r="C490" s="31"/>
      <c r="D490" s="72"/>
      <c r="F490" s="73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</row>
  </sheetData>
  <sheetProtection/>
  <mergeCells count="7">
    <mergeCell ref="B8:C8"/>
    <mergeCell ref="A9:F9"/>
    <mergeCell ref="A1:C1"/>
    <mergeCell ref="B4:C4"/>
    <mergeCell ref="B5:C5"/>
    <mergeCell ref="B6:C6"/>
    <mergeCell ref="B7:C7"/>
  </mergeCells>
  <printOptions horizontalCentered="1"/>
  <pageMargins left="0.2362204724409449" right="0.2362204724409449" top="0.15748031496062992" bottom="0.15748031496062992" header="0.15748031496062992" footer="0.15748031496062992"/>
  <pageSetup horizontalDpi="600" verticalDpi="600" orientation="portrait" paperSize="9" scale="78" r:id="rId1"/>
  <rowBreaks count="1" manualBreakCount="1">
    <brk id="2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H28" sqref="H28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247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J20</f>
        <v>0</v>
      </c>
    </row>
    <row r="2" spans="1:10" ht="15">
      <c r="A2" s="227"/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3</v>
      </c>
      <c r="B3" s="211"/>
      <c r="C3" s="211" t="s">
        <v>214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6" ht="15" customHeight="1" thickBot="1">
      <c r="A10" s="350"/>
      <c r="B10" s="351"/>
      <c r="C10" s="351"/>
      <c r="D10" s="351"/>
      <c r="E10" s="351"/>
      <c r="F10" s="351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6" ht="12.75" hidden="1">
      <c r="A12" s="273"/>
      <c r="B12" s="267"/>
      <c r="C12" s="267"/>
      <c r="D12" s="267"/>
      <c r="E12" s="268" t="s">
        <v>38</v>
      </c>
      <c r="F12" s="274"/>
    </row>
    <row r="13" spans="1:144" ht="30" customHeight="1" hidden="1" thickBot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55" t="s">
        <v>25</v>
      </c>
      <c r="B14" s="255" t="s">
        <v>204</v>
      </c>
      <c r="C14" s="255" t="s">
        <v>205</v>
      </c>
      <c r="D14" s="266" t="s">
        <v>41</v>
      </c>
      <c r="E14" s="295">
        <v>10</v>
      </c>
      <c r="F14" s="296"/>
      <c r="H14" s="315">
        <v>0</v>
      </c>
      <c r="I14" s="307">
        <v>10</v>
      </c>
      <c r="J14" s="308">
        <f aca="true" t="shared" si="0" ref="J14:J19"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81" t="s">
        <v>222</v>
      </c>
      <c r="B15" s="266" t="s">
        <v>245</v>
      </c>
      <c r="C15" s="266" t="s">
        <v>244</v>
      </c>
      <c r="D15" s="266" t="s">
        <v>41</v>
      </c>
      <c r="E15" s="272">
        <v>1</v>
      </c>
      <c r="F15" s="276"/>
      <c r="H15" s="316">
        <v>0</v>
      </c>
      <c r="I15" s="272">
        <v>1</v>
      </c>
      <c r="J15" s="309">
        <f t="shared" si="0"/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91" t="s">
        <v>17</v>
      </c>
      <c r="B16" s="255" t="s">
        <v>206</v>
      </c>
      <c r="C16" s="255" t="s">
        <v>207</v>
      </c>
      <c r="D16" s="266" t="s">
        <v>41</v>
      </c>
      <c r="E16" s="285">
        <v>3</v>
      </c>
      <c r="F16" s="286"/>
      <c r="H16" s="316">
        <v>0</v>
      </c>
      <c r="I16" s="285">
        <v>3</v>
      </c>
      <c r="J16" s="309">
        <f t="shared" si="0"/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64" t="s">
        <v>21</v>
      </c>
      <c r="B17" s="266" t="s">
        <v>206</v>
      </c>
      <c r="C17" s="255" t="s">
        <v>208</v>
      </c>
      <c r="D17" s="266" t="s">
        <v>41</v>
      </c>
      <c r="E17" s="287">
        <v>9</v>
      </c>
      <c r="F17" s="288"/>
      <c r="H17" s="316">
        <v>0</v>
      </c>
      <c r="I17" s="287">
        <v>9</v>
      </c>
      <c r="J17" s="309">
        <f t="shared" si="0"/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81" t="s">
        <v>209</v>
      </c>
      <c r="B18" s="266" t="s">
        <v>233</v>
      </c>
      <c r="C18" s="266" t="s">
        <v>211</v>
      </c>
      <c r="D18" s="266" t="s">
        <v>41</v>
      </c>
      <c r="E18" s="272">
        <v>1</v>
      </c>
      <c r="F18" s="276"/>
      <c r="G18" s="247"/>
      <c r="H18" s="316">
        <v>0</v>
      </c>
      <c r="I18" s="272">
        <v>1</v>
      </c>
      <c r="J18" s="309">
        <f t="shared" si="0"/>
        <v>0</v>
      </c>
      <c r="K18" s="247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 thickBot="1">
      <c r="A19" s="281" t="s">
        <v>182</v>
      </c>
      <c r="B19" s="266" t="s">
        <v>232</v>
      </c>
      <c r="C19" s="266" t="s">
        <v>210</v>
      </c>
      <c r="D19" s="266" t="s">
        <v>41</v>
      </c>
      <c r="E19" s="272">
        <v>4</v>
      </c>
      <c r="F19" s="276"/>
      <c r="H19" s="317">
        <v>0</v>
      </c>
      <c r="I19" s="272">
        <v>4</v>
      </c>
      <c r="J19" s="309">
        <f t="shared" si="0"/>
        <v>0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 thickBot="1" thickTop="1">
      <c r="A20" s="282" t="s">
        <v>15</v>
      </c>
      <c r="B20" s="283"/>
      <c r="C20" s="283"/>
      <c r="D20" s="284"/>
      <c r="E20" s="277">
        <v>28</v>
      </c>
      <c r="F20" s="278"/>
      <c r="H20" s="311"/>
      <c r="I20" s="310">
        <v>28</v>
      </c>
      <c r="J20" s="278">
        <f>SUM(J14:J19)</f>
        <v>0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19.5" customHeight="1">
      <c r="B21"/>
      <c r="C21"/>
      <c r="D21"/>
      <c r="E21"/>
      <c r="F21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9.5" customHeight="1">
      <c r="B22"/>
      <c r="C22"/>
      <c r="D22"/>
      <c r="E22"/>
      <c r="F22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9.5" customHeight="1">
      <c r="B23"/>
      <c r="C23"/>
      <c r="D23"/>
      <c r="E23"/>
      <c r="F23"/>
      <c r="G23" s="13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19.5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27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N491"/>
  <sheetViews>
    <sheetView view="pageBreakPreview" zoomScale="80" zoomScaleSheetLayoutView="80" workbookViewId="0" topLeftCell="A1">
      <selection activeCell="C34" sqref="C34"/>
    </sheetView>
  </sheetViews>
  <sheetFormatPr defaultColWidth="9.00390625" defaultRowHeight="12.75"/>
  <cols>
    <col min="1" max="1" width="10.75390625" style="0" customWidth="1"/>
    <col min="2" max="2" width="46.75390625" style="31" customWidth="1"/>
    <col min="3" max="3" width="30.75390625" style="31" customWidth="1"/>
    <col min="4" max="4" width="9.625" style="71" hidden="1" customWidth="1"/>
    <col min="5" max="5" width="12.625" style="1" hidden="1" customWidth="1"/>
    <col min="6" max="6" width="13.125" style="73" hidden="1" customWidth="1"/>
    <col min="7" max="7" width="9.125" style="0" hidden="1" customWidth="1"/>
    <col min="8" max="10" width="13.75390625" style="0" customWidth="1"/>
  </cols>
  <sheetData>
    <row r="1" spans="1:10" ht="30" customHeight="1">
      <c r="A1" s="352" t="s">
        <v>246</v>
      </c>
      <c r="B1" s="353"/>
      <c r="C1" s="354"/>
      <c r="D1" s="208" t="s">
        <v>48</v>
      </c>
      <c r="E1" s="209"/>
      <c r="F1" s="210">
        <f>GETPIVOTDATA("Součet z cena",$A$12)</f>
        <v>0</v>
      </c>
      <c r="H1" s="208" t="s">
        <v>48</v>
      </c>
      <c r="I1" s="209"/>
      <c r="J1" s="210">
        <f>J23</f>
        <v>0</v>
      </c>
    </row>
    <row r="2" spans="1:10" ht="15">
      <c r="A2" s="227"/>
      <c r="B2" s="228"/>
      <c r="C2" s="229"/>
      <c r="D2" s="212" t="s">
        <v>49</v>
      </c>
      <c r="E2" s="213">
        <v>0.21</v>
      </c>
      <c r="F2" s="214">
        <f>F1*E2</f>
        <v>0</v>
      </c>
      <c r="H2" s="212" t="s">
        <v>49</v>
      </c>
      <c r="I2" s="213">
        <v>0.21</v>
      </c>
      <c r="J2" s="214">
        <f>J1*I2</f>
        <v>0</v>
      </c>
    </row>
    <row r="3" spans="1:10" ht="19.5" customHeight="1" thickBot="1">
      <c r="A3" s="259">
        <v>4</v>
      </c>
      <c r="B3" s="211"/>
      <c r="C3" s="211" t="s">
        <v>213</v>
      </c>
      <c r="D3" s="215" t="s">
        <v>52</v>
      </c>
      <c r="E3" s="216"/>
      <c r="F3" s="217">
        <f>F1+F2</f>
        <v>0</v>
      </c>
      <c r="H3" s="215" t="s">
        <v>52</v>
      </c>
      <c r="I3" s="216"/>
      <c r="J3" s="217">
        <f>J1+J2</f>
        <v>0</v>
      </c>
    </row>
    <row r="4" spans="1:10" ht="15" customHeight="1" hidden="1">
      <c r="A4" s="243">
        <v>31</v>
      </c>
      <c r="B4" s="355" t="s">
        <v>149</v>
      </c>
      <c r="C4" s="355"/>
      <c r="D4" s="231"/>
      <c r="E4" s="232"/>
      <c r="F4" s="238"/>
      <c r="H4" s="297"/>
      <c r="I4" s="34"/>
      <c r="J4" s="35"/>
    </row>
    <row r="5" spans="1:10" ht="15" customHeight="1" hidden="1">
      <c r="A5" s="244" t="s">
        <v>150</v>
      </c>
      <c r="B5" s="356" t="s">
        <v>149</v>
      </c>
      <c r="C5" s="356"/>
      <c r="D5" s="233"/>
      <c r="E5" s="219"/>
      <c r="F5" s="239"/>
      <c r="H5" s="297"/>
      <c r="I5" s="34"/>
      <c r="J5" s="35"/>
    </row>
    <row r="6" spans="1:10" ht="15" customHeight="1" hidden="1">
      <c r="A6" s="245" t="s">
        <v>162</v>
      </c>
      <c r="B6" s="356" t="s">
        <v>158</v>
      </c>
      <c r="C6" s="356"/>
      <c r="D6" s="233"/>
      <c r="E6" s="219"/>
      <c r="F6" s="241">
        <v>1</v>
      </c>
      <c r="H6" s="297"/>
      <c r="I6" s="34"/>
      <c r="J6" s="35"/>
    </row>
    <row r="7" spans="1:10" ht="15" customHeight="1" hidden="1">
      <c r="A7" s="245" t="s">
        <v>163</v>
      </c>
      <c r="B7" s="356" t="s">
        <v>159</v>
      </c>
      <c r="C7" s="356"/>
      <c r="D7" s="233"/>
      <c r="E7" s="219"/>
      <c r="F7" s="239"/>
      <c r="H7" s="297"/>
      <c r="I7" s="34"/>
      <c r="J7" s="35"/>
    </row>
    <row r="8" spans="1:10" ht="15" customHeight="1" hidden="1">
      <c r="A8" s="245" t="s">
        <v>164</v>
      </c>
      <c r="B8" s="356" t="s">
        <v>160</v>
      </c>
      <c r="C8" s="356"/>
      <c r="D8" s="233"/>
      <c r="E8" s="219"/>
      <c r="F8" s="239"/>
      <c r="H8" s="297"/>
      <c r="I8" s="34"/>
      <c r="J8" s="35"/>
    </row>
    <row r="9" spans="1:10" ht="15" customHeight="1" hidden="1" thickBot="1">
      <c r="A9" s="245" t="s">
        <v>165</v>
      </c>
      <c r="B9" s="349" t="s">
        <v>161</v>
      </c>
      <c r="C9" s="349"/>
      <c r="D9" s="234"/>
      <c r="E9" s="155"/>
      <c r="F9" s="240"/>
      <c r="H9" s="297"/>
      <c r="I9" s="34"/>
      <c r="J9" s="35"/>
    </row>
    <row r="10" spans="1:6" ht="15" customHeight="1" thickBot="1">
      <c r="A10" s="350"/>
      <c r="B10" s="351"/>
      <c r="C10" s="351"/>
      <c r="D10" s="351"/>
      <c r="E10" s="351"/>
      <c r="F10" s="351"/>
    </row>
    <row r="11" spans="1:10" ht="19.5" customHeight="1" thickBot="1">
      <c r="A11" s="222" t="s">
        <v>39</v>
      </c>
      <c r="B11" s="223" t="s">
        <v>42</v>
      </c>
      <c r="C11" s="223" t="s">
        <v>45</v>
      </c>
      <c r="D11" s="224" t="s">
        <v>40</v>
      </c>
      <c r="E11" s="225" t="s">
        <v>47</v>
      </c>
      <c r="F11" s="226" t="s">
        <v>46</v>
      </c>
      <c r="G11" s="62"/>
      <c r="H11" s="298" t="s">
        <v>40</v>
      </c>
      <c r="I11" s="225" t="s">
        <v>47</v>
      </c>
      <c r="J11" s="226" t="s">
        <v>46</v>
      </c>
    </row>
    <row r="12" spans="1:6" ht="12.75" hidden="1">
      <c r="A12" s="273"/>
      <c r="B12" s="267"/>
      <c r="C12" s="267"/>
      <c r="D12" s="267"/>
      <c r="E12" s="268" t="s">
        <v>38</v>
      </c>
      <c r="F12" s="274"/>
    </row>
    <row r="13" spans="1:144" ht="30" customHeight="1" hidden="1" thickBot="1">
      <c r="A13" s="275" t="s">
        <v>2</v>
      </c>
      <c r="B13" s="269" t="s">
        <v>3</v>
      </c>
      <c r="C13" s="269" t="s">
        <v>4</v>
      </c>
      <c r="D13" s="270" t="s">
        <v>50</v>
      </c>
      <c r="E13" s="271" t="s">
        <v>14</v>
      </c>
      <c r="F13" s="276" t="s">
        <v>51</v>
      </c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</row>
    <row r="14" spans="1:144" ht="19.5" customHeight="1">
      <c r="A14" s="255" t="s">
        <v>179</v>
      </c>
      <c r="B14" s="255" t="s">
        <v>183</v>
      </c>
      <c r="C14" s="255" t="s">
        <v>184</v>
      </c>
      <c r="D14" s="266" t="s">
        <v>41</v>
      </c>
      <c r="E14" s="295">
        <v>1</v>
      </c>
      <c r="F14" s="296"/>
      <c r="H14" s="312">
        <v>0</v>
      </c>
      <c r="I14" s="307">
        <v>1</v>
      </c>
      <c r="J14" s="308">
        <f>H14*I14</f>
        <v>0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</row>
    <row r="15" spans="1:144" ht="19.5" customHeight="1">
      <c r="A15" s="281" t="s">
        <v>229</v>
      </c>
      <c r="B15" s="266" t="s">
        <v>216</v>
      </c>
      <c r="C15" s="266" t="s">
        <v>217</v>
      </c>
      <c r="D15" s="266" t="s">
        <v>41</v>
      </c>
      <c r="E15" s="272">
        <v>1</v>
      </c>
      <c r="F15" s="276"/>
      <c r="H15" s="313">
        <v>0</v>
      </c>
      <c r="I15" s="272">
        <v>1</v>
      </c>
      <c r="J15" s="309">
        <f aca="true" t="shared" si="0" ref="J15:J22">H15*I15</f>
        <v>0</v>
      </c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ht="19.5" customHeight="1">
      <c r="A16" s="291" t="s">
        <v>10</v>
      </c>
      <c r="B16" s="255" t="s">
        <v>33</v>
      </c>
      <c r="C16" s="255" t="s">
        <v>69</v>
      </c>
      <c r="D16" s="266" t="s">
        <v>41</v>
      </c>
      <c r="E16" s="285">
        <v>3</v>
      </c>
      <c r="F16" s="286"/>
      <c r="H16" s="313">
        <v>0</v>
      </c>
      <c r="I16" s="285">
        <v>3</v>
      </c>
      <c r="J16" s="309">
        <f t="shared" si="0"/>
        <v>0</v>
      </c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</row>
    <row r="17" spans="1:144" ht="19.5" customHeight="1">
      <c r="A17" s="293" t="s">
        <v>37</v>
      </c>
      <c r="B17" s="255" t="s">
        <v>70</v>
      </c>
      <c r="C17" s="255" t="s">
        <v>194</v>
      </c>
      <c r="D17" s="266" t="s">
        <v>41</v>
      </c>
      <c r="E17" s="289">
        <v>1</v>
      </c>
      <c r="F17" s="290"/>
      <c r="H17" s="313">
        <v>0</v>
      </c>
      <c r="I17" s="289">
        <v>1</v>
      </c>
      <c r="J17" s="309">
        <f t="shared" si="0"/>
        <v>0</v>
      </c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ht="19.5" customHeight="1">
      <c r="A18" s="293" t="s">
        <v>11</v>
      </c>
      <c r="B18" s="255" t="s">
        <v>34</v>
      </c>
      <c r="C18" s="255" t="s">
        <v>71</v>
      </c>
      <c r="D18" s="266" t="s">
        <v>41</v>
      </c>
      <c r="E18" s="289">
        <v>3</v>
      </c>
      <c r="F18" s="290"/>
      <c r="G18" s="247"/>
      <c r="H18" s="313">
        <v>0</v>
      </c>
      <c r="I18" s="289">
        <v>3</v>
      </c>
      <c r="J18" s="309">
        <f t="shared" si="0"/>
        <v>0</v>
      </c>
      <c r="K18" s="247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1:144" ht="19.5" customHeight="1">
      <c r="A19" s="293" t="s">
        <v>178</v>
      </c>
      <c r="B19" s="255" t="s">
        <v>195</v>
      </c>
      <c r="C19" s="255" t="s">
        <v>196</v>
      </c>
      <c r="D19" s="266" t="s">
        <v>41</v>
      </c>
      <c r="E19" s="289">
        <v>1</v>
      </c>
      <c r="F19" s="290"/>
      <c r="H19" s="313">
        <v>0</v>
      </c>
      <c r="I19" s="289">
        <v>1</v>
      </c>
      <c r="J19" s="309">
        <f t="shared" si="0"/>
        <v>0</v>
      </c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44" ht="19.5" customHeight="1">
      <c r="A20" s="293" t="s">
        <v>177</v>
      </c>
      <c r="B20" s="255" t="s">
        <v>197</v>
      </c>
      <c r="C20" s="255" t="s">
        <v>198</v>
      </c>
      <c r="D20" s="266" t="s">
        <v>41</v>
      </c>
      <c r="E20" s="289">
        <v>3</v>
      </c>
      <c r="F20" s="290"/>
      <c r="H20" s="313">
        <v>0</v>
      </c>
      <c r="I20" s="289">
        <v>3</v>
      </c>
      <c r="J20" s="309">
        <f t="shared" si="0"/>
        <v>0</v>
      </c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ht="19.5" customHeight="1">
      <c r="A21" s="293" t="s">
        <v>170</v>
      </c>
      <c r="B21" s="255" t="s">
        <v>199</v>
      </c>
      <c r="C21" s="255" t="s">
        <v>200</v>
      </c>
      <c r="D21" s="266" t="s">
        <v>41</v>
      </c>
      <c r="E21" s="289">
        <v>1</v>
      </c>
      <c r="F21" s="290"/>
      <c r="H21" s="313">
        <v>0</v>
      </c>
      <c r="I21" s="289">
        <v>1</v>
      </c>
      <c r="J21" s="309">
        <f t="shared" si="0"/>
        <v>0</v>
      </c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1:144" ht="19.5" customHeight="1" thickBot="1">
      <c r="A22" s="292" t="s">
        <v>175</v>
      </c>
      <c r="B22" s="255" t="s">
        <v>201</v>
      </c>
      <c r="C22" s="255" t="s">
        <v>202</v>
      </c>
      <c r="D22" s="266" t="s">
        <v>41</v>
      </c>
      <c r="E22" s="287">
        <v>2</v>
      </c>
      <c r="F22" s="288"/>
      <c r="H22" s="314">
        <v>0</v>
      </c>
      <c r="I22" s="287">
        <v>2</v>
      </c>
      <c r="J22" s="309">
        <f t="shared" si="0"/>
        <v>0</v>
      </c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1:144" ht="19.5" customHeight="1" thickBot="1" thickTop="1">
      <c r="A23" s="282" t="s">
        <v>15</v>
      </c>
      <c r="B23" s="283"/>
      <c r="C23" s="283"/>
      <c r="D23" s="284"/>
      <c r="E23" s="277">
        <v>16</v>
      </c>
      <c r="F23" s="278"/>
      <c r="G23" s="13"/>
      <c r="H23" s="311"/>
      <c r="I23" s="310">
        <v>16</v>
      </c>
      <c r="J23" s="278">
        <f>SUM(J14:J22)</f>
        <v>0</v>
      </c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19.5" customHeight="1">
      <c r="B24"/>
      <c r="C24"/>
      <c r="D24"/>
      <c r="E24"/>
      <c r="F24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44" ht="19.5" customHeight="1">
      <c r="B25"/>
      <c r="C25"/>
      <c r="D25"/>
      <c r="E25"/>
      <c r="F2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</row>
    <row r="26" spans="2:144" ht="19.5" customHeight="1">
      <c r="B26"/>
      <c r="C26"/>
      <c r="D26"/>
      <c r="E26"/>
      <c r="F26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</row>
    <row r="27" spans="2:144" ht="27" customHeight="1">
      <c r="B27"/>
      <c r="C27"/>
      <c r="D27"/>
      <c r="E27"/>
      <c r="F27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</row>
    <row r="28" spans="2:144" ht="19.5" customHeight="1">
      <c r="B28"/>
      <c r="C28"/>
      <c r="D28"/>
      <c r="E28"/>
      <c r="F28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</row>
    <row r="29" spans="2:144" ht="19.5" customHeight="1">
      <c r="B29"/>
      <c r="C29"/>
      <c r="D29"/>
      <c r="E29"/>
      <c r="F2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</row>
    <row r="30" spans="2:144" ht="19.5" customHeight="1">
      <c r="B30"/>
      <c r="C30"/>
      <c r="D30"/>
      <c r="E30"/>
      <c r="F30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</row>
    <row r="31" spans="2:144" ht="19.5" customHeight="1">
      <c r="B31"/>
      <c r="C31"/>
      <c r="D31"/>
      <c r="E31"/>
      <c r="F31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</row>
    <row r="32" spans="2:144" ht="19.5" customHeight="1">
      <c r="B32"/>
      <c r="C32"/>
      <c r="D32"/>
      <c r="E32"/>
      <c r="F32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</row>
    <row r="33" spans="2:144" ht="19.5" customHeight="1">
      <c r="B33"/>
      <c r="C33"/>
      <c r="D33"/>
      <c r="E33"/>
      <c r="F33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</row>
    <row r="34" spans="2:144" ht="19.5" customHeight="1">
      <c r="B34"/>
      <c r="C34"/>
      <c r="D34"/>
      <c r="E34"/>
      <c r="F34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</row>
    <row r="35" spans="2:144" ht="19.5" customHeight="1">
      <c r="B35"/>
      <c r="C35"/>
      <c r="D35"/>
      <c r="E35"/>
      <c r="F3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</row>
    <row r="36" spans="2:144" ht="19.5" customHeight="1">
      <c r="B36"/>
      <c r="C36"/>
      <c r="D36"/>
      <c r="E36"/>
      <c r="F36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</row>
    <row r="37" spans="2:144" ht="19.5" customHeight="1">
      <c r="B37"/>
      <c r="C37"/>
      <c r="D37"/>
      <c r="E37"/>
      <c r="F37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</row>
    <row r="38" spans="2:144" ht="19.5" customHeight="1">
      <c r="B38"/>
      <c r="C38"/>
      <c r="D38"/>
      <c r="E38"/>
      <c r="F38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</row>
    <row r="39" spans="2:144" ht="19.5" customHeight="1">
      <c r="B39"/>
      <c r="C39"/>
      <c r="D39"/>
      <c r="E39"/>
      <c r="F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</row>
    <row r="40" spans="2:144" ht="19.5" customHeight="1">
      <c r="B40"/>
      <c r="C40"/>
      <c r="D40"/>
      <c r="E40"/>
      <c r="F40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</row>
    <row r="41" spans="2:144" ht="19.5" customHeight="1">
      <c r="B41"/>
      <c r="C41"/>
      <c r="D41"/>
      <c r="E41"/>
      <c r="F41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</row>
    <row r="42" spans="2:144" ht="19.5" customHeight="1">
      <c r="B42"/>
      <c r="C42"/>
      <c r="D42"/>
      <c r="E42"/>
      <c r="F42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</row>
    <row r="43" spans="2:144" ht="25.5" customHeight="1">
      <c r="B43"/>
      <c r="C43"/>
      <c r="D43"/>
      <c r="E43"/>
      <c r="F43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</row>
    <row r="44" spans="2:144" ht="19.5" customHeight="1">
      <c r="B44"/>
      <c r="C44"/>
      <c r="D44"/>
      <c r="E44"/>
      <c r="F44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</row>
    <row r="45" spans="2:144" ht="19.5" customHeight="1">
      <c r="B45"/>
      <c r="C45"/>
      <c r="D45"/>
      <c r="E45"/>
      <c r="F4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</row>
    <row r="46" spans="2:144" ht="19.5" customHeight="1">
      <c r="B46"/>
      <c r="C46"/>
      <c r="D46"/>
      <c r="E46"/>
      <c r="F46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</row>
    <row r="47" spans="2:144" ht="19.5" customHeight="1">
      <c r="B47"/>
      <c r="C47"/>
      <c r="D47"/>
      <c r="E47"/>
      <c r="F47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</row>
    <row r="48" spans="2:144" ht="19.5" customHeight="1">
      <c r="B48"/>
      <c r="C48"/>
      <c r="D48"/>
      <c r="E48"/>
      <c r="F48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</row>
    <row r="49" spans="2:144" ht="19.5" customHeight="1">
      <c r="B49"/>
      <c r="C49"/>
      <c r="D49"/>
      <c r="E49"/>
      <c r="F4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</row>
    <row r="50" spans="2:144" ht="19.5" customHeight="1">
      <c r="B50"/>
      <c r="C50"/>
      <c r="D50"/>
      <c r="E50"/>
      <c r="F50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</row>
    <row r="51" spans="2:144" ht="19.5" customHeight="1">
      <c r="B51"/>
      <c r="C51"/>
      <c r="D51"/>
      <c r="E51"/>
      <c r="F51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</row>
    <row r="52" spans="2:144" ht="19.5" customHeight="1">
      <c r="B52"/>
      <c r="C52"/>
      <c r="D52"/>
      <c r="E52"/>
      <c r="F52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</row>
    <row r="53" spans="2:144" ht="19.5" customHeight="1">
      <c r="B53"/>
      <c r="C53"/>
      <c r="D53"/>
      <c r="E53"/>
      <c r="F53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</row>
    <row r="54" spans="2:144" ht="19.5" customHeight="1" thickBot="1">
      <c r="B54"/>
      <c r="C54"/>
      <c r="D54"/>
      <c r="E54"/>
      <c r="F54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</row>
    <row r="55" spans="2:144" ht="19.5" customHeight="1" thickBot="1" thickTop="1">
      <c r="B55"/>
      <c r="C55"/>
      <c r="D55"/>
      <c r="E55"/>
      <c r="F5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</row>
    <row r="56" spans="2:144" ht="19.5" customHeight="1">
      <c r="B56"/>
      <c r="C56"/>
      <c r="D56"/>
      <c r="E56"/>
      <c r="F56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</row>
    <row r="57" spans="2:144" ht="19.5" customHeight="1">
      <c r="B57"/>
      <c r="C57"/>
      <c r="D57"/>
      <c r="E57"/>
      <c r="F57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</row>
    <row r="58" spans="2:144" ht="19.5" customHeight="1">
      <c r="B58"/>
      <c r="C58"/>
      <c r="D58"/>
      <c r="E58"/>
      <c r="F58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2:144" ht="19.5" customHeight="1" thickBot="1">
      <c r="B59"/>
      <c r="C59"/>
      <c r="D59"/>
      <c r="E59"/>
      <c r="F5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2:144" ht="19.5" customHeight="1" thickBot="1" thickTop="1">
      <c r="B60"/>
      <c r="C60"/>
      <c r="D60"/>
      <c r="E60"/>
      <c r="F60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</row>
    <row r="61" spans="2:144" ht="19.5" customHeight="1">
      <c r="B61"/>
      <c r="C61"/>
      <c r="D61" s="1"/>
      <c r="F61" s="1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</row>
    <row r="62" spans="2:144" ht="19.5" customHeight="1">
      <c r="B62"/>
      <c r="C62"/>
      <c r="D62" s="1"/>
      <c r="F62" s="1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</row>
    <row r="63" spans="2:144" ht="19.5" customHeight="1">
      <c r="B63"/>
      <c r="C63"/>
      <c r="D63" s="1"/>
      <c r="F63" s="1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</row>
    <row r="64" spans="2:144" ht="19.5" customHeight="1">
      <c r="B64"/>
      <c r="C64"/>
      <c r="D64" s="1"/>
      <c r="F64" s="1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</row>
    <row r="65" spans="2:144" ht="19.5" customHeight="1">
      <c r="B65"/>
      <c r="C65"/>
      <c r="D65" s="1"/>
      <c r="F65" s="1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</row>
    <row r="66" spans="2:144" ht="19.5" customHeight="1">
      <c r="B66"/>
      <c r="C66"/>
      <c r="D66" s="1"/>
      <c r="F66" s="1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</row>
    <row r="67" spans="2:144" ht="19.5" customHeight="1">
      <c r="B67"/>
      <c r="C67"/>
      <c r="D67" s="1"/>
      <c r="F67" s="1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</row>
    <row r="68" spans="2:144" ht="19.5" customHeight="1">
      <c r="B68"/>
      <c r="C68"/>
      <c r="D68" s="1"/>
      <c r="F68" s="1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</row>
    <row r="69" spans="2:144" ht="19.5" customHeight="1">
      <c r="B69"/>
      <c r="C69"/>
      <c r="D69" s="1"/>
      <c r="F69" s="1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</row>
    <row r="70" spans="2:144" ht="19.5" customHeight="1">
      <c r="B70"/>
      <c r="C70"/>
      <c r="D70" s="1"/>
      <c r="F70" s="1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</row>
    <row r="71" spans="2:144" ht="19.5" customHeight="1">
      <c r="B71"/>
      <c r="C71"/>
      <c r="D71" s="1"/>
      <c r="F71" s="1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</row>
    <row r="72" spans="2:144" ht="19.5" customHeight="1">
      <c r="B72"/>
      <c r="C72"/>
      <c r="D72" s="1"/>
      <c r="F72" s="1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</row>
    <row r="73" spans="2:144" ht="19.5" customHeight="1">
      <c r="B73"/>
      <c r="C73"/>
      <c r="D73" s="1"/>
      <c r="F73" s="1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</row>
    <row r="74" spans="2:144" ht="19.5" customHeight="1">
      <c r="B74"/>
      <c r="C74"/>
      <c r="D74" s="1"/>
      <c r="F74" s="1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</row>
    <row r="75" spans="2:144" ht="28.5" customHeight="1">
      <c r="B75"/>
      <c r="C75"/>
      <c r="D75" s="1"/>
      <c r="F75" s="1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</row>
    <row r="76" spans="2:144" ht="19.5" customHeight="1">
      <c r="B76"/>
      <c r="C76"/>
      <c r="D76" s="1"/>
      <c r="F76" s="1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</row>
    <row r="77" spans="2:144" ht="19.5" customHeight="1">
      <c r="B77"/>
      <c r="C77"/>
      <c r="D77" s="1"/>
      <c r="F77" s="1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</row>
    <row r="78" spans="2:144" ht="19.5" customHeight="1">
      <c r="B78"/>
      <c r="C78"/>
      <c r="D78" s="1"/>
      <c r="F78" s="1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</row>
    <row r="79" spans="2:144" ht="19.5" customHeight="1">
      <c r="B79"/>
      <c r="C79"/>
      <c r="D79" s="1"/>
      <c r="F79" s="1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</row>
    <row r="80" spans="2:144" ht="19.5" customHeight="1">
      <c r="B80"/>
      <c r="C80"/>
      <c r="D80" s="1"/>
      <c r="F80" s="1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</row>
    <row r="81" spans="2:144" ht="19.5" customHeight="1">
      <c r="B81"/>
      <c r="C81"/>
      <c r="D81" s="1"/>
      <c r="F81" s="1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</row>
    <row r="82" spans="2:144" ht="19.5" customHeight="1">
      <c r="B82"/>
      <c r="C82"/>
      <c r="D82" s="1"/>
      <c r="F82" s="1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</row>
    <row r="83" spans="2:144" ht="19.5" customHeight="1">
      <c r="B83"/>
      <c r="C83"/>
      <c r="D83" s="1"/>
      <c r="F83" s="1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</row>
    <row r="84" spans="2:144" ht="19.5" customHeight="1">
      <c r="B84"/>
      <c r="C84"/>
      <c r="D84" s="1"/>
      <c r="F84" s="1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</row>
    <row r="85" spans="2:144" ht="19.5" customHeight="1">
      <c r="B85"/>
      <c r="C85"/>
      <c r="D85" s="1"/>
      <c r="F85" s="1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</row>
    <row r="86" spans="2:144" ht="19.5" customHeight="1">
      <c r="B86"/>
      <c r="C86"/>
      <c r="D86" s="1"/>
      <c r="F86" s="1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</row>
    <row r="87" spans="2:144" ht="19.5" customHeight="1">
      <c r="B87"/>
      <c r="C87"/>
      <c r="D87" s="1"/>
      <c r="F87" s="1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</row>
    <row r="88" spans="2:144" ht="19.5" customHeight="1">
      <c r="B88"/>
      <c r="C88"/>
      <c r="D88" s="1"/>
      <c r="F88" s="1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</row>
    <row r="89" spans="2:144" ht="19.5" customHeight="1">
      <c r="B89"/>
      <c r="C89"/>
      <c r="D89" s="1"/>
      <c r="F89" s="1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</row>
    <row r="90" spans="2:144" ht="19.5" customHeight="1">
      <c r="B90"/>
      <c r="C90"/>
      <c r="D90" s="1"/>
      <c r="F90" s="1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</row>
    <row r="91" spans="1:144" s="12" customFormat="1" ht="19.5" customHeight="1">
      <c r="A91"/>
      <c r="B91"/>
      <c r="C91"/>
      <c r="D91" s="1"/>
      <c r="E91" s="1"/>
      <c r="F91" s="1"/>
      <c r="G91"/>
      <c r="H91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</row>
    <row r="92" spans="1:144" s="12" customFormat="1" ht="19.5" customHeight="1">
      <c r="A92"/>
      <c r="B92"/>
      <c r="C92"/>
      <c r="D92" s="1"/>
      <c r="E92" s="1"/>
      <c r="F92" s="1"/>
      <c r="G92"/>
      <c r="H92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</row>
    <row r="93" spans="1:144" s="12" customFormat="1" ht="19.5" customHeight="1">
      <c r="A93"/>
      <c r="B93"/>
      <c r="C93"/>
      <c r="D93" s="1"/>
      <c r="E93" s="1"/>
      <c r="F93" s="1"/>
      <c r="G93"/>
      <c r="H9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</row>
    <row r="94" spans="1:144" s="12" customFormat="1" ht="19.5" customHeight="1">
      <c r="A94"/>
      <c r="B94"/>
      <c r="C94"/>
      <c r="D94" s="1"/>
      <c r="E94" s="1"/>
      <c r="F94" s="1"/>
      <c r="G94"/>
      <c r="H9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</row>
    <row r="95" spans="1:144" s="12" customFormat="1" ht="19.5" customHeight="1">
      <c r="A95"/>
      <c r="B95"/>
      <c r="C95"/>
      <c r="D95" s="1"/>
      <c r="E95" s="1"/>
      <c r="F95" s="1"/>
      <c r="G95"/>
      <c r="H95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</row>
    <row r="96" spans="1:144" s="12" customFormat="1" ht="19.5" customHeight="1">
      <c r="A96"/>
      <c r="B96"/>
      <c r="C96"/>
      <c r="D96" s="1"/>
      <c r="E96" s="1"/>
      <c r="F96" s="1"/>
      <c r="G96"/>
      <c r="H96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</row>
    <row r="97" spans="1:144" s="12" customFormat="1" ht="19.5" customHeight="1">
      <c r="A97"/>
      <c r="B97"/>
      <c r="C97"/>
      <c r="D97" s="1"/>
      <c r="E97" s="1"/>
      <c r="F97" s="1"/>
      <c r="G97"/>
      <c r="H97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</row>
    <row r="98" spans="1:144" s="12" customFormat="1" ht="19.5" customHeight="1">
      <c r="A98"/>
      <c r="B98"/>
      <c r="C98"/>
      <c r="D98" s="1"/>
      <c r="E98" s="1"/>
      <c r="F98" s="1"/>
      <c r="G98"/>
      <c r="H9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</row>
    <row r="99" spans="1:144" s="12" customFormat="1" ht="19.5" customHeight="1">
      <c r="A99"/>
      <c r="B99"/>
      <c r="C99"/>
      <c r="D99" s="1"/>
      <c r="E99" s="1"/>
      <c r="F99" s="1"/>
      <c r="G99"/>
      <c r="H99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</row>
    <row r="100" spans="1:144" s="12" customFormat="1" ht="19.5" customHeight="1">
      <c r="A100"/>
      <c r="B100"/>
      <c r="C100"/>
      <c r="D100" s="1"/>
      <c r="E100" s="1"/>
      <c r="F100" s="1"/>
      <c r="G100"/>
      <c r="H100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</row>
    <row r="101" spans="1:144" s="10" customFormat="1" ht="19.5" customHeight="1">
      <c r="A101"/>
      <c r="B101"/>
      <c r="C101"/>
      <c r="D101" s="1"/>
      <c r="E101" s="1"/>
      <c r="F101" s="1"/>
      <c r="G101"/>
      <c r="H101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</row>
    <row r="102" spans="1:144" s="12" customFormat="1" ht="19.5" customHeight="1">
      <c r="A102"/>
      <c r="B102"/>
      <c r="C102"/>
      <c r="D102" s="1"/>
      <c r="E102" s="1"/>
      <c r="F102" s="1"/>
      <c r="G102"/>
      <c r="H102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</row>
    <row r="103" spans="1:144" s="12" customFormat="1" ht="19.5" customHeight="1">
      <c r="A103"/>
      <c r="B103"/>
      <c r="C103"/>
      <c r="D103" s="1"/>
      <c r="E103" s="1"/>
      <c r="F103" s="1"/>
      <c r="G103"/>
      <c r="H10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</row>
    <row r="104" spans="1:144" s="12" customFormat="1" ht="19.5" customHeight="1">
      <c r="A104"/>
      <c r="B104"/>
      <c r="C104"/>
      <c r="D104" s="1"/>
      <c r="E104" s="1"/>
      <c r="F104" s="1"/>
      <c r="G104"/>
      <c r="H104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</row>
    <row r="105" spans="1:144" s="12" customFormat="1" ht="19.5" customHeight="1">
      <c r="A105"/>
      <c r="B105"/>
      <c r="C105"/>
      <c r="D105" s="1"/>
      <c r="E105" s="1"/>
      <c r="F105" s="1"/>
      <c r="G105"/>
      <c r="H10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</row>
    <row r="106" spans="1:144" s="12" customFormat="1" ht="19.5" customHeight="1">
      <c r="A106"/>
      <c r="B106"/>
      <c r="C106"/>
      <c r="D106" s="1"/>
      <c r="E106" s="1"/>
      <c r="F106" s="1"/>
      <c r="G106"/>
      <c r="H106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</row>
    <row r="107" spans="1:144" s="12" customFormat="1" ht="19.5" customHeight="1">
      <c r="A107"/>
      <c r="B107"/>
      <c r="C107"/>
      <c r="D107" s="1"/>
      <c r="E107" s="1"/>
      <c r="F107" s="1"/>
      <c r="G107"/>
      <c r="H107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</row>
    <row r="108" spans="1:144" s="12" customFormat="1" ht="19.5" customHeight="1">
      <c r="A108"/>
      <c r="B108"/>
      <c r="C108"/>
      <c r="D108" s="1"/>
      <c r="E108" s="1"/>
      <c r="F108" s="1"/>
      <c r="G108"/>
      <c r="H10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</row>
    <row r="109" spans="1:144" s="12" customFormat="1" ht="19.5" customHeight="1">
      <c r="A109"/>
      <c r="B109"/>
      <c r="C109"/>
      <c r="D109" s="1"/>
      <c r="E109" s="1"/>
      <c r="F109" s="1"/>
      <c r="G109"/>
      <c r="H109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</row>
    <row r="110" spans="1:144" s="12" customFormat="1" ht="19.5" customHeight="1">
      <c r="A110"/>
      <c r="B110"/>
      <c r="C110"/>
      <c r="D110" s="1"/>
      <c r="E110" s="1"/>
      <c r="F110" s="1"/>
      <c r="G110"/>
      <c r="H110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</row>
    <row r="111" spans="1:144" s="12" customFormat="1" ht="19.5" customHeight="1">
      <c r="A111"/>
      <c r="B111"/>
      <c r="C111"/>
      <c r="D111" s="1"/>
      <c r="E111" s="1"/>
      <c r="F111" s="1"/>
      <c r="G111"/>
      <c r="H111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</row>
    <row r="112" spans="1:8" s="10" customFormat="1" ht="19.5" customHeight="1">
      <c r="A112"/>
      <c r="B112"/>
      <c r="C112"/>
      <c r="D112" s="1"/>
      <c r="E112" s="1"/>
      <c r="F112" s="1"/>
      <c r="G112"/>
      <c r="H112"/>
    </row>
    <row r="113" spans="1:8" s="13" customFormat="1" ht="19.5" customHeight="1">
      <c r="A113"/>
      <c r="B113"/>
      <c r="C113"/>
      <c r="D113" s="1"/>
      <c r="E113" s="1"/>
      <c r="F113" s="1"/>
      <c r="G113"/>
      <c r="H113"/>
    </row>
    <row r="114" spans="1:8" s="13" customFormat="1" ht="19.5" customHeight="1">
      <c r="A114"/>
      <c r="B114"/>
      <c r="C114"/>
      <c r="D114" s="1"/>
      <c r="E114" s="1"/>
      <c r="F114" s="1"/>
      <c r="G114"/>
      <c r="H114"/>
    </row>
    <row r="115" spans="1:8" s="13" customFormat="1" ht="19.5" customHeight="1">
      <c r="A115"/>
      <c r="B115" s="31"/>
      <c r="C115" s="31"/>
      <c r="D115" s="72"/>
      <c r="E115" s="1"/>
      <c r="F115" s="73"/>
      <c r="G115"/>
      <c r="H115"/>
    </row>
    <row r="116" spans="1:8" s="13" customFormat="1" ht="19.5" customHeight="1">
      <c r="A116"/>
      <c r="B116" s="31"/>
      <c r="C116" s="31"/>
      <c r="D116" s="72"/>
      <c r="E116" s="1"/>
      <c r="F116" s="73"/>
      <c r="G116"/>
      <c r="H116"/>
    </row>
    <row r="117" spans="1:8" s="13" customFormat="1" ht="19.5" customHeight="1">
      <c r="A117"/>
      <c r="B117" s="31"/>
      <c r="C117" s="31"/>
      <c r="D117" s="72"/>
      <c r="E117" s="1"/>
      <c r="F117" s="73"/>
      <c r="G117"/>
      <c r="H117"/>
    </row>
    <row r="118" spans="1:8" s="13" customFormat="1" ht="19.5" customHeight="1">
      <c r="A118"/>
      <c r="B118" s="31"/>
      <c r="C118" s="31"/>
      <c r="D118" s="72"/>
      <c r="E118" s="1"/>
      <c r="F118" s="73"/>
      <c r="G118"/>
      <c r="H118"/>
    </row>
    <row r="119" spans="1:8" s="13" customFormat="1" ht="19.5" customHeight="1">
      <c r="A119"/>
      <c r="B119" s="31"/>
      <c r="C119" s="31"/>
      <c r="D119" s="72"/>
      <c r="E119" s="1"/>
      <c r="F119" s="73"/>
      <c r="G119"/>
      <c r="H119"/>
    </row>
    <row r="120" spans="1:8" s="13" customFormat="1" ht="19.5" customHeight="1">
      <c r="A120"/>
      <c r="B120" s="31"/>
      <c r="C120" s="31"/>
      <c r="D120" s="72"/>
      <c r="E120" s="1"/>
      <c r="F120" s="73"/>
      <c r="G120"/>
      <c r="H120"/>
    </row>
    <row r="121" spans="1:8" s="13" customFormat="1" ht="19.5" customHeight="1">
      <c r="A121"/>
      <c r="B121" s="31"/>
      <c r="C121" s="31"/>
      <c r="D121" s="72"/>
      <c r="E121" s="1"/>
      <c r="F121" s="73"/>
      <c r="G121"/>
      <c r="H121"/>
    </row>
    <row r="122" spans="1:8" s="13" customFormat="1" ht="19.5" customHeight="1">
      <c r="A122"/>
      <c r="B122" s="31"/>
      <c r="C122" s="31"/>
      <c r="D122" s="72"/>
      <c r="E122" s="1"/>
      <c r="F122" s="73"/>
      <c r="G122"/>
      <c r="H122"/>
    </row>
    <row r="123" spans="1:8" s="13" customFormat="1" ht="19.5" customHeight="1">
      <c r="A123"/>
      <c r="B123" s="31"/>
      <c r="C123" s="31"/>
      <c r="D123" s="72"/>
      <c r="E123" s="1"/>
      <c r="F123" s="73"/>
      <c r="G123"/>
      <c r="H123"/>
    </row>
    <row r="124" spans="1:8" s="13" customFormat="1" ht="19.5" customHeight="1">
      <c r="A124"/>
      <c r="B124" s="31"/>
      <c r="C124" s="31"/>
      <c r="D124" s="72"/>
      <c r="E124" s="1"/>
      <c r="F124" s="73"/>
      <c r="G124"/>
      <c r="H124"/>
    </row>
    <row r="125" spans="1:8" s="13" customFormat="1" ht="19.5" customHeight="1">
      <c r="A125"/>
      <c r="B125" s="31"/>
      <c r="C125" s="31"/>
      <c r="D125" s="72"/>
      <c r="E125" s="1"/>
      <c r="F125" s="73"/>
      <c r="G125"/>
      <c r="H125"/>
    </row>
    <row r="126" spans="1:8" s="13" customFormat="1" ht="19.5" customHeight="1">
      <c r="A126"/>
      <c r="B126" s="31"/>
      <c r="C126" s="31"/>
      <c r="D126" s="72"/>
      <c r="E126" s="1"/>
      <c r="F126" s="73"/>
      <c r="G126"/>
      <c r="H126"/>
    </row>
    <row r="127" spans="1:8" s="13" customFormat="1" ht="19.5" customHeight="1">
      <c r="A127"/>
      <c r="B127" s="31"/>
      <c r="C127" s="31"/>
      <c r="D127" s="72"/>
      <c r="E127" s="1"/>
      <c r="F127" s="73"/>
      <c r="G127"/>
      <c r="H127"/>
    </row>
    <row r="128" spans="1:8" s="11" customFormat="1" ht="19.5" customHeight="1">
      <c r="A128"/>
      <c r="B128" s="31"/>
      <c r="C128" s="31"/>
      <c r="D128" s="72"/>
      <c r="E128" s="1"/>
      <c r="F128" s="73"/>
      <c r="G128"/>
      <c r="H128"/>
    </row>
    <row r="129" spans="1:63" s="63" customFormat="1" ht="19.5" customHeight="1">
      <c r="A129"/>
      <c r="B129" s="31"/>
      <c r="C129" s="31"/>
      <c r="D129" s="72"/>
      <c r="E129" s="1"/>
      <c r="F129" s="73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12" customFormat="1" ht="19.5" customHeight="1">
      <c r="A130"/>
      <c r="B130" s="31"/>
      <c r="C130" s="31"/>
      <c r="D130" s="72"/>
      <c r="E130" s="1"/>
      <c r="F130" s="73"/>
      <c r="G130"/>
      <c r="H130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</row>
    <row r="131" spans="1:63" s="12" customFormat="1" ht="19.5" customHeight="1">
      <c r="A131"/>
      <c r="B131" s="31"/>
      <c r="C131" s="31"/>
      <c r="D131" s="72"/>
      <c r="E131" s="1"/>
      <c r="F131" s="73"/>
      <c r="G131"/>
      <c r="H131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</row>
    <row r="132" spans="1:63" s="12" customFormat="1" ht="19.5" customHeight="1">
      <c r="A132"/>
      <c r="B132" s="31"/>
      <c r="C132" s="31"/>
      <c r="D132" s="72"/>
      <c r="E132" s="1"/>
      <c r="F132" s="73"/>
      <c r="G132"/>
      <c r="H1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</row>
    <row r="133" spans="1:63" s="12" customFormat="1" ht="19.5" customHeight="1">
      <c r="A133"/>
      <c r="B133" s="31"/>
      <c r="C133" s="31"/>
      <c r="D133" s="72"/>
      <c r="E133" s="1"/>
      <c r="F133" s="73"/>
      <c r="G133"/>
      <c r="H13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</row>
    <row r="134" spans="1:63" s="10" customFormat="1" ht="19.5" customHeight="1">
      <c r="A134"/>
      <c r="B134" s="31"/>
      <c r="C134" s="31"/>
      <c r="D134" s="72"/>
      <c r="E134" s="1"/>
      <c r="F134" s="73"/>
      <c r="G134"/>
      <c r="H134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</row>
    <row r="135" spans="1:63" s="12" customFormat="1" ht="19.5" customHeight="1">
      <c r="A135"/>
      <c r="B135" s="31"/>
      <c r="C135" s="31"/>
      <c r="D135" s="72"/>
      <c r="E135" s="1"/>
      <c r="F135" s="73"/>
      <c r="G135"/>
      <c r="H135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</row>
    <row r="136" spans="1:63" s="12" customFormat="1" ht="19.5" customHeight="1">
      <c r="A136"/>
      <c r="B136" s="31"/>
      <c r="C136" s="31"/>
      <c r="D136" s="72"/>
      <c r="E136" s="1"/>
      <c r="F136" s="73"/>
      <c r="G136"/>
      <c r="H136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</row>
    <row r="137" spans="1:63" s="12" customFormat="1" ht="19.5" customHeight="1">
      <c r="A137"/>
      <c r="B137" s="31"/>
      <c r="C137" s="31"/>
      <c r="D137" s="72"/>
      <c r="E137" s="1"/>
      <c r="F137" s="73"/>
      <c r="G137"/>
      <c r="H137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</row>
    <row r="138" spans="1:63" s="10" customFormat="1" ht="19.5" customHeight="1">
      <c r="A138"/>
      <c r="B138" s="31"/>
      <c r="C138" s="31"/>
      <c r="D138" s="72"/>
      <c r="E138" s="1"/>
      <c r="F138" s="73"/>
      <c r="G138"/>
      <c r="H13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</row>
    <row r="139" spans="1:63" s="12" customFormat="1" ht="19.5" customHeight="1">
      <c r="A139"/>
      <c r="B139" s="31"/>
      <c r="C139" s="31"/>
      <c r="D139" s="72"/>
      <c r="E139" s="1"/>
      <c r="F139" s="73"/>
      <c r="G139"/>
      <c r="H139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</row>
    <row r="140" spans="1:63" s="10" customFormat="1" ht="19.5" customHeight="1">
      <c r="A140"/>
      <c r="B140" s="31"/>
      <c r="C140" s="31"/>
      <c r="D140" s="72"/>
      <c r="E140" s="1"/>
      <c r="F140" s="73"/>
      <c r="G140"/>
      <c r="H140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</row>
    <row r="141" spans="1:63" s="12" customFormat="1" ht="19.5" customHeight="1">
      <c r="A141"/>
      <c r="B141" s="31"/>
      <c r="C141" s="31"/>
      <c r="D141" s="72"/>
      <c r="E141" s="1"/>
      <c r="F141" s="73"/>
      <c r="G141"/>
      <c r="H141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</row>
    <row r="142" spans="1:63" s="10" customFormat="1" ht="19.5" customHeight="1">
      <c r="A142"/>
      <c r="B142" s="31"/>
      <c r="C142" s="31"/>
      <c r="D142" s="72"/>
      <c r="E142" s="1"/>
      <c r="F142" s="73"/>
      <c r="G142"/>
      <c r="H14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</row>
    <row r="143" spans="1:63" s="12" customFormat="1" ht="19.5" customHeight="1">
      <c r="A143"/>
      <c r="B143" s="31"/>
      <c r="C143" s="31"/>
      <c r="D143" s="72"/>
      <c r="E143" s="1"/>
      <c r="F143" s="73"/>
      <c r="G143"/>
      <c r="H14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</row>
    <row r="144" spans="1:63" s="10" customFormat="1" ht="19.5" customHeight="1">
      <c r="A144"/>
      <c r="B144" s="31"/>
      <c r="C144" s="31"/>
      <c r="D144" s="72"/>
      <c r="E144" s="1"/>
      <c r="F144" s="73"/>
      <c r="G144"/>
      <c r="H14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</row>
    <row r="145" spans="1:63" s="12" customFormat="1" ht="19.5" customHeight="1">
      <c r="A145"/>
      <c r="B145" s="31"/>
      <c r="C145" s="31"/>
      <c r="D145" s="72"/>
      <c r="E145" s="1"/>
      <c r="F145" s="73"/>
      <c r="G145"/>
      <c r="H145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</row>
    <row r="146" spans="1:63" s="10" customFormat="1" ht="19.5" customHeight="1">
      <c r="A146"/>
      <c r="B146" s="31"/>
      <c r="C146" s="31"/>
      <c r="D146" s="72"/>
      <c r="E146" s="1"/>
      <c r="F146" s="73"/>
      <c r="G146"/>
      <c r="H146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</row>
    <row r="147" spans="1:63" s="12" customFormat="1" ht="19.5" customHeight="1">
      <c r="A147"/>
      <c r="B147" s="31"/>
      <c r="C147" s="31"/>
      <c r="D147" s="72"/>
      <c r="E147" s="1"/>
      <c r="F147" s="73"/>
      <c r="G147"/>
      <c r="H147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</row>
    <row r="148" spans="1:63" s="10" customFormat="1" ht="19.5" customHeight="1">
      <c r="A148"/>
      <c r="B148" s="31"/>
      <c r="C148" s="31"/>
      <c r="D148" s="72"/>
      <c r="E148" s="1"/>
      <c r="F148" s="73"/>
      <c r="G148"/>
      <c r="H14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</row>
    <row r="149" spans="1:63" s="12" customFormat="1" ht="19.5" customHeight="1">
      <c r="A149"/>
      <c r="B149" s="31"/>
      <c r="C149" s="31"/>
      <c r="D149" s="72"/>
      <c r="E149" s="1"/>
      <c r="F149" s="73"/>
      <c r="G149"/>
      <c r="H149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</row>
    <row r="150" spans="1:63" s="12" customFormat="1" ht="19.5" customHeight="1">
      <c r="A150"/>
      <c r="B150" s="31"/>
      <c r="C150" s="31"/>
      <c r="D150" s="72"/>
      <c r="E150" s="1"/>
      <c r="F150" s="73"/>
      <c r="G150"/>
      <c r="H150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</row>
    <row r="151" spans="1:63" s="12" customFormat="1" ht="19.5" customHeight="1">
      <c r="A151"/>
      <c r="B151" s="31"/>
      <c r="C151" s="31"/>
      <c r="D151" s="72"/>
      <c r="E151" s="1"/>
      <c r="F151" s="73"/>
      <c r="G151"/>
      <c r="H151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</row>
    <row r="152" spans="1:63" s="12" customFormat="1" ht="18.75" customHeight="1">
      <c r="A152"/>
      <c r="B152" s="31"/>
      <c r="C152" s="31"/>
      <c r="D152" s="72"/>
      <c r="E152" s="1"/>
      <c r="F152" s="73"/>
      <c r="G152"/>
      <c r="H152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</row>
    <row r="153" spans="1:63" s="10" customFormat="1" ht="19.5" customHeight="1">
      <c r="A153"/>
      <c r="B153" s="31"/>
      <c r="C153" s="31"/>
      <c r="D153" s="72"/>
      <c r="E153" s="1"/>
      <c r="F153" s="73"/>
      <c r="G153"/>
      <c r="H15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</row>
    <row r="154" spans="1:63" s="12" customFormat="1" ht="19.5" customHeight="1">
      <c r="A154"/>
      <c r="B154" s="31"/>
      <c r="C154" s="31"/>
      <c r="D154" s="72"/>
      <c r="E154" s="1"/>
      <c r="F154" s="73"/>
      <c r="G154"/>
      <c r="H154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</row>
    <row r="155" spans="1:63" s="10" customFormat="1" ht="19.5" customHeight="1">
      <c r="A155"/>
      <c r="B155" s="31"/>
      <c r="C155" s="31"/>
      <c r="D155" s="72"/>
      <c r="E155" s="1"/>
      <c r="F155" s="73"/>
      <c r="G155"/>
      <c r="H15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</row>
    <row r="156" spans="1:63" s="12" customFormat="1" ht="19.5" customHeight="1">
      <c r="A156"/>
      <c r="B156" s="31"/>
      <c r="C156" s="31"/>
      <c r="D156" s="72"/>
      <c r="E156" s="1"/>
      <c r="F156" s="73"/>
      <c r="G156"/>
      <c r="H156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</row>
    <row r="157" spans="1:63" s="12" customFormat="1" ht="19.5" customHeight="1">
      <c r="A157"/>
      <c r="B157" s="31"/>
      <c r="C157" s="31"/>
      <c r="D157" s="72"/>
      <c r="E157" s="1"/>
      <c r="F157" s="73"/>
      <c r="G157"/>
      <c r="H157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</row>
    <row r="158" spans="1:63" s="12" customFormat="1" ht="19.5" customHeight="1">
      <c r="A158"/>
      <c r="B158" s="31"/>
      <c r="C158" s="31"/>
      <c r="D158" s="72"/>
      <c r="E158" s="1"/>
      <c r="F158" s="73"/>
      <c r="G158"/>
      <c r="H15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</row>
    <row r="159" spans="1:63" s="12" customFormat="1" ht="19.5" customHeight="1">
      <c r="A159"/>
      <c r="B159" s="31"/>
      <c r="C159" s="31"/>
      <c r="D159" s="72"/>
      <c r="E159" s="1"/>
      <c r="F159" s="73"/>
      <c r="G159"/>
      <c r="H159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</row>
    <row r="160" spans="1:63" s="10" customFormat="1" ht="19.5" customHeight="1">
      <c r="A160"/>
      <c r="B160" s="31"/>
      <c r="C160" s="31"/>
      <c r="D160" s="72"/>
      <c r="E160" s="1"/>
      <c r="F160" s="73"/>
      <c r="G160"/>
      <c r="H160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</row>
    <row r="161" spans="1:63" s="12" customFormat="1" ht="19.5" customHeight="1">
      <c r="A161"/>
      <c r="B161" s="31"/>
      <c r="C161" s="31"/>
      <c r="D161" s="72"/>
      <c r="E161" s="1"/>
      <c r="F161" s="73"/>
      <c r="G161"/>
      <c r="H161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</row>
    <row r="162" spans="1:63" s="10" customFormat="1" ht="19.5" customHeight="1">
      <c r="A162"/>
      <c r="B162" s="31"/>
      <c r="C162" s="31"/>
      <c r="D162" s="72"/>
      <c r="E162" s="1"/>
      <c r="F162" s="73"/>
      <c r="G162"/>
      <c r="H162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</row>
    <row r="163" spans="1:63" s="12" customFormat="1" ht="19.5" customHeight="1">
      <c r="A163"/>
      <c r="B163" s="31"/>
      <c r="C163" s="31"/>
      <c r="D163" s="72"/>
      <c r="E163" s="1"/>
      <c r="F163" s="73"/>
      <c r="G163"/>
      <c r="H16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</row>
    <row r="164" spans="1:63" s="10" customFormat="1" ht="19.5" customHeight="1">
      <c r="A164"/>
      <c r="B164" s="31"/>
      <c r="C164" s="31"/>
      <c r="D164" s="72"/>
      <c r="E164" s="1"/>
      <c r="F164" s="73"/>
      <c r="G164"/>
      <c r="H164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</row>
    <row r="165" spans="1:63" s="12" customFormat="1" ht="19.5" customHeight="1">
      <c r="A165"/>
      <c r="B165" s="31"/>
      <c r="C165" s="31"/>
      <c r="D165" s="72"/>
      <c r="E165" s="1"/>
      <c r="F165" s="73"/>
      <c r="G165"/>
      <c r="H165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</row>
    <row r="166" spans="1:63" s="12" customFormat="1" ht="19.5" customHeight="1">
      <c r="A166"/>
      <c r="B166" s="31"/>
      <c r="C166" s="31"/>
      <c r="D166" s="72"/>
      <c r="E166" s="1"/>
      <c r="F166" s="73"/>
      <c r="G166"/>
      <c r="H166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</row>
    <row r="167" spans="1:63" s="12" customFormat="1" ht="19.5" customHeight="1">
      <c r="A167"/>
      <c r="B167" s="31"/>
      <c r="C167" s="31"/>
      <c r="D167" s="72"/>
      <c r="E167" s="1"/>
      <c r="F167" s="73"/>
      <c r="G167"/>
      <c r="H167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</row>
    <row r="168" spans="1:63" s="12" customFormat="1" ht="19.5" customHeight="1">
      <c r="A168"/>
      <c r="B168" s="31"/>
      <c r="C168" s="31"/>
      <c r="D168" s="72"/>
      <c r="E168" s="1"/>
      <c r="F168" s="73"/>
      <c r="G168"/>
      <c r="H16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</row>
    <row r="169" spans="1:63" s="10" customFormat="1" ht="19.5" customHeight="1">
      <c r="A169"/>
      <c r="B169" s="31"/>
      <c r="C169" s="31"/>
      <c r="D169" s="72"/>
      <c r="E169" s="1"/>
      <c r="F169" s="73"/>
      <c r="G169"/>
      <c r="H169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</row>
    <row r="170" spans="1:63" s="12" customFormat="1" ht="19.5" customHeight="1">
      <c r="A170"/>
      <c r="B170" s="31"/>
      <c r="C170" s="31"/>
      <c r="D170" s="72"/>
      <c r="E170" s="1"/>
      <c r="F170" s="73"/>
      <c r="G170"/>
      <c r="H170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</row>
    <row r="171" spans="1:63" s="12" customFormat="1" ht="19.5" customHeight="1">
      <c r="A171"/>
      <c r="B171" s="31"/>
      <c r="C171" s="31"/>
      <c r="D171" s="72"/>
      <c r="E171" s="1"/>
      <c r="F171" s="73"/>
      <c r="G171"/>
      <c r="H171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</row>
    <row r="172" spans="1:63" s="12" customFormat="1" ht="19.5" customHeight="1">
      <c r="A172"/>
      <c r="B172" s="31"/>
      <c r="C172" s="31"/>
      <c r="D172" s="72"/>
      <c r="E172" s="1"/>
      <c r="F172" s="73"/>
      <c r="G172"/>
      <c r="H172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</row>
    <row r="173" spans="1:63" s="12" customFormat="1" ht="19.5" customHeight="1">
      <c r="A173"/>
      <c r="B173" s="31"/>
      <c r="C173" s="31"/>
      <c r="D173" s="72"/>
      <c r="E173" s="1"/>
      <c r="F173" s="73"/>
      <c r="G173"/>
      <c r="H173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</row>
    <row r="174" spans="1:63" s="12" customFormat="1" ht="19.5" customHeight="1">
      <c r="A174"/>
      <c r="B174" s="31"/>
      <c r="C174" s="31"/>
      <c r="D174" s="72"/>
      <c r="E174" s="1"/>
      <c r="F174" s="73"/>
      <c r="G174"/>
      <c r="H174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</row>
    <row r="175" spans="1:63" s="12" customFormat="1" ht="19.5" customHeight="1">
      <c r="A175"/>
      <c r="B175" s="31"/>
      <c r="C175" s="31"/>
      <c r="D175" s="72"/>
      <c r="E175" s="1"/>
      <c r="F175" s="73"/>
      <c r="G175"/>
      <c r="H175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</row>
    <row r="176" spans="1:63" s="10" customFormat="1" ht="19.5" customHeight="1">
      <c r="A176"/>
      <c r="B176" s="31"/>
      <c r="C176" s="31"/>
      <c r="D176" s="72"/>
      <c r="E176" s="1"/>
      <c r="F176" s="73"/>
      <c r="G176"/>
      <c r="H176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</row>
    <row r="177" spans="1:63" s="12" customFormat="1" ht="19.5" customHeight="1">
      <c r="A177"/>
      <c r="B177" s="31"/>
      <c r="C177" s="31"/>
      <c r="D177" s="72"/>
      <c r="E177" s="1"/>
      <c r="F177" s="73"/>
      <c r="G177"/>
      <c r="H177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</row>
    <row r="178" spans="1:63" s="12" customFormat="1" ht="19.5" customHeight="1">
      <c r="A178"/>
      <c r="B178" s="31"/>
      <c r="C178" s="31"/>
      <c r="D178" s="72"/>
      <c r="E178" s="1"/>
      <c r="F178" s="73"/>
      <c r="G178"/>
      <c r="H17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</row>
    <row r="179" spans="1:63" s="12" customFormat="1" ht="19.5" customHeight="1">
      <c r="A179"/>
      <c r="B179" s="31"/>
      <c r="C179" s="31"/>
      <c r="D179" s="72"/>
      <c r="E179" s="1"/>
      <c r="F179" s="73"/>
      <c r="G179"/>
      <c r="H179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</row>
    <row r="180" spans="1:63" s="12" customFormat="1" ht="19.5" customHeight="1">
      <c r="A180"/>
      <c r="B180" s="31"/>
      <c r="C180" s="31"/>
      <c r="D180" s="72"/>
      <c r="E180" s="1"/>
      <c r="F180" s="73"/>
      <c r="G180"/>
      <c r="H180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</row>
    <row r="181" spans="1:63" s="12" customFormat="1" ht="19.5" customHeight="1">
      <c r="A181"/>
      <c r="B181" s="31"/>
      <c r="C181" s="31"/>
      <c r="D181" s="72"/>
      <c r="E181" s="1"/>
      <c r="F181" s="73"/>
      <c r="G181"/>
      <c r="H181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</row>
    <row r="182" spans="1:63" s="10" customFormat="1" ht="19.5" customHeight="1">
      <c r="A182"/>
      <c r="B182" s="31"/>
      <c r="C182" s="31"/>
      <c r="D182" s="72"/>
      <c r="E182" s="1"/>
      <c r="F182" s="73"/>
      <c r="G182"/>
      <c r="H182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</row>
    <row r="183" spans="1:63" s="12" customFormat="1" ht="19.5" customHeight="1">
      <c r="A183"/>
      <c r="B183" s="31"/>
      <c r="C183" s="31"/>
      <c r="D183" s="72"/>
      <c r="E183" s="1"/>
      <c r="F183" s="73"/>
      <c r="G183"/>
      <c r="H183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</row>
    <row r="184" spans="1:63" s="10" customFormat="1" ht="19.5" customHeight="1">
      <c r="A184"/>
      <c r="B184" s="31"/>
      <c r="C184" s="31"/>
      <c r="D184" s="72"/>
      <c r="E184" s="1"/>
      <c r="F184" s="73"/>
      <c r="G184"/>
      <c r="H184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</row>
    <row r="185" spans="1:63" s="12" customFormat="1" ht="19.5" customHeight="1">
      <c r="A185"/>
      <c r="B185" s="31"/>
      <c r="C185" s="31"/>
      <c r="D185" s="72"/>
      <c r="E185" s="1"/>
      <c r="F185" s="73"/>
      <c r="G185"/>
      <c r="H185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</row>
    <row r="186" spans="1:63" s="10" customFormat="1" ht="19.5" customHeight="1">
      <c r="A186"/>
      <c r="B186" s="31"/>
      <c r="C186" s="31"/>
      <c r="D186" s="72"/>
      <c r="E186" s="1"/>
      <c r="F186" s="73"/>
      <c r="G186"/>
      <c r="H186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</row>
    <row r="187" spans="1:63" s="12" customFormat="1" ht="19.5" customHeight="1">
      <c r="A187"/>
      <c r="B187" s="31"/>
      <c r="C187" s="31"/>
      <c r="D187" s="72"/>
      <c r="E187" s="1"/>
      <c r="F187" s="73"/>
      <c r="G187"/>
      <c r="H18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</row>
    <row r="188" spans="1:63" s="10" customFormat="1" ht="19.5" customHeight="1">
      <c r="A188"/>
      <c r="B188" s="31"/>
      <c r="C188" s="31"/>
      <c r="D188" s="72"/>
      <c r="E188" s="1"/>
      <c r="F188" s="73"/>
      <c r="G188"/>
      <c r="H18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</row>
    <row r="189" spans="1:63" s="12" customFormat="1" ht="19.5" customHeight="1">
      <c r="A189"/>
      <c r="B189" s="31"/>
      <c r="C189" s="31"/>
      <c r="D189" s="72"/>
      <c r="E189" s="1"/>
      <c r="F189" s="73"/>
      <c r="G189"/>
      <c r="H189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</row>
    <row r="190" spans="1:63" s="10" customFormat="1" ht="19.5" customHeight="1">
      <c r="A190"/>
      <c r="B190" s="31"/>
      <c r="C190" s="31"/>
      <c r="D190" s="72"/>
      <c r="E190" s="1"/>
      <c r="F190" s="73"/>
      <c r="G190"/>
      <c r="H190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</row>
    <row r="191" spans="1:8" s="13" customFormat="1" ht="19.5" customHeight="1">
      <c r="A191"/>
      <c r="B191" s="31"/>
      <c r="C191" s="31"/>
      <c r="D191" s="72"/>
      <c r="E191" s="1"/>
      <c r="F191" s="73"/>
      <c r="G191"/>
      <c r="H191"/>
    </row>
    <row r="192" spans="1:8" s="13" customFormat="1" ht="19.5" customHeight="1">
      <c r="A192"/>
      <c r="B192" s="31"/>
      <c r="C192" s="31"/>
      <c r="D192" s="72"/>
      <c r="E192" s="1"/>
      <c r="F192" s="73"/>
      <c r="G192"/>
      <c r="H192"/>
    </row>
    <row r="193" spans="1:8" s="11" customFormat="1" ht="19.5" customHeight="1">
      <c r="A193"/>
      <c r="B193" s="31"/>
      <c r="C193" s="31"/>
      <c r="D193" s="72"/>
      <c r="E193" s="1"/>
      <c r="F193" s="73"/>
      <c r="G193"/>
      <c r="H193"/>
    </row>
    <row r="194" spans="1:8" s="13" customFormat="1" ht="19.5" customHeight="1">
      <c r="A194"/>
      <c r="B194" s="31"/>
      <c r="C194" s="31"/>
      <c r="D194" s="72"/>
      <c r="E194" s="1"/>
      <c r="F194" s="73"/>
      <c r="G194"/>
      <c r="H194"/>
    </row>
    <row r="195" spans="1:8" s="11" customFormat="1" ht="19.5" customHeight="1">
      <c r="A195"/>
      <c r="B195" s="31"/>
      <c r="C195" s="31"/>
      <c r="D195" s="72"/>
      <c r="E195" s="1"/>
      <c r="F195" s="73"/>
      <c r="G195"/>
      <c r="H195"/>
    </row>
    <row r="196" spans="1:8" s="13" customFormat="1" ht="19.5" customHeight="1">
      <c r="A196"/>
      <c r="B196" s="31"/>
      <c r="C196" s="31"/>
      <c r="D196" s="72"/>
      <c r="E196" s="1"/>
      <c r="F196" s="73"/>
      <c r="G196"/>
      <c r="H196"/>
    </row>
    <row r="197" spans="1:8" s="11" customFormat="1" ht="19.5" customHeight="1">
      <c r="A197"/>
      <c r="B197" s="31"/>
      <c r="C197" s="31"/>
      <c r="D197" s="72"/>
      <c r="E197" s="1"/>
      <c r="F197" s="73"/>
      <c r="G197"/>
      <c r="H197"/>
    </row>
    <row r="198" spans="1:8" s="13" customFormat="1" ht="19.5" customHeight="1">
      <c r="A198"/>
      <c r="B198" s="31"/>
      <c r="C198" s="31"/>
      <c r="D198" s="72"/>
      <c r="E198" s="1"/>
      <c r="F198" s="73"/>
      <c r="G198"/>
      <c r="H198"/>
    </row>
    <row r="199" spans="1:8" s="11" customFormat="1" ht="19.5" customHeight="1">
      <c r="A199"/>
      <c r="B199" s="31"/>
      <c r="C199" s="31"/>
      <c r="D199" s="72"/>
      <c r="E199" s="1"/>
      <c r="F199" s="73"/>
      <c r="G199"/>
      <c r="H199"/>
    </row>
    <row r="200" spans="1:8" s="13" customFormat="1" ht="19.5" customHeight="1">
      <c r="A200"/>
      <c r="B200" s="31"/>
      <c r="C200" s="31"/>
      <c r="D200" s="72"/>
      <c r="E200" s="1"/>
      <c r="F200" s="73"/>
      <c r="G200"/>
      <c r="H200"/>
    </row>
    <row r="201" spans="1:8" s="11" customFormat="1" ht="19.5" customHeight="1">
      <c r="A201"/>
      <c r="B201" s="31"/>
      <c r="C201" s="31"/>
      <c r="D201" s="72"/>
      <c r="E201" s="1"/>
      <c r="F201" s="73"/>
      <c r="G201"/>
      <c r="H201"/>
    </row>
    <row r="202" spans="1:8" s="13" customFormat="1" ht="19.5" customHeight="1">
      <c r="A202"/>
      <c r="B202" s="31"/>
      <c r="C202" s="31"/>
      <c r="D202" s="72"/>
      <c r="E202" s="1"/>
      <c r="F202" s="73"/>
      <c r="G202"/>
      <c r="H202"/>
    </row>
    <row r="203" spans="1:8" s="11" customFormat="1" ht="19.5" customHeight="1">
      <c r="A203"/>
      <c r="B203" s="31"/>
      <c r="C203" s="31"/>
      <c r="D203" s="72"/>
      <c r="E203" s="1"/>
      <c r="F203" s="73"/>
      <c r="G203"/>
      <c r="H203"/>
    </row>
    <row r="204" spans="1:8" s="13" customFormat="1" ht="19.5" customHeight="1">
      <c r="A204"/>
      <c r="B204" s="31"/>
      <c r="C204" s="31"/>
      <c r="D204" s="72"/>
      <c r="E204" s="1"/>
      <c r="F204" s="73"/>
      <c r="G204"/>
      <c r="H204"/>
    </row>
    <row r="205" spans="1:8" s="11" customFormat="1" ht="19.5" customHeight="1">
      <c r="A205"/>
      <c r="B205" s="31"/>
      <c r="C205" s="31"/>
      <c r="D205" s="72"/>
      <c r="E205" s="1"/>
      <c r="F205" s="73"/>
      <c r="G205"/>
      <c r="H205"/>
    </row>
    <row r="206" spans="1:8" s="13" customFormat="1" ht="19.5" customHeight="1">
      <c r="A206"/>
      <c r="B206" s="31"/>
      <c r="C206" s="31"/>
      <c r="D206" s="72"/>
      <c r="E206" s="1"/>
      <c r="F206" s="73"/>
      <c r="G206"/>
      <c r="H206"/>
    </row>
    <row r="207" spans="1:8" s="11" customFormat="1" ht="19.5" customHeight="1">
      <c r="A207"/>
      <c r="B207" s="31"/>
      <c r="C207" s="31"/>
      <c r="D207" s="72"/>
      <c r="E207" s="1"/>
      <c r="F207" s="73"/>
      <c r="G207"/>
      <c r="H207"/>
    </row>
    <row r="208" spans="1:8" s="13" customFormat="1" ht="19.5" customHeight="1">
      <c r="A208"/>
      <c r="B208" s="31"/>
      <c r="C208" s="31"/>
      <c r="D208" s="72"/>
      <c r="E208" s="1"/>
      <c r="F208" s="73"/>
      <c r="G208"/>
      <c r="H208"/>
    </row>
    <row r="209" spans="1:8" s="13" customFormat="1" ht="19.5" customHeight="1">
      <c r="A209"/>
      <c r="B209" s="31"/>
      <c r="C209" s="31"/>
      <c r="D209" s="72"/>
      <c r="E209" s="1"/>
      <c r="F209" s="73"/>
      <c r="G209"/>
      <c r="H209"/>
    </row>
    <row r="210" spans="1:8" s="11" customFormat="1" ht="19.5" customHeight="1">
      <c r="A210"/>
      <c r="B210" s="31"/>
      <c r="C210" s="31"/>
      <c r="D210" s="72"/>
      <c r="E210" s="1"/>
      <c r="F210" s="73"/>
      <c r="G210"/>
      <c r="H210"/>
    </row>
    <row r="211" spans="1:8" s="13" customFormat="1" ht="19.5" customHeight="1">
      <c r="A211"/>
      <c r="B211" s="31"/>
      <c r="C211" s="31"/>
      <c r="D211" s="72"/>
      <c r="E211" s="1"/>
      <c r="F211" s="73"/>
      <c r="G211"/>
      <c r="H211"/>
    </row>
    <row r="212" spans="1:8" s="11" customFormat="1" ht="19.5" customHeight="1">
      <c r="A212"/>
      <c r="B212" s="31"/>
      <c r="C212" s="31"/>
      <c r="D212" s="72"/>
      <c r="E212" s="1"/>
      <c r="F212" s="73"/>
      <c r="G212"/>
      <c r="H212"/>
    </row>
    <row r="213" spans="1:8" s="13" customFormat="1" ht="19.5" customHeight="1">
      <c r="A213"/>
      <c r="B213" s="31"/>
      <c r="C213" s="31"/>
      <c r="D213" s="72"/>
      <c r="E213" s="1"/>
      <c r="F213" s="73"/>
      <c r="G213"/>
      <c r="H213"/>
    </row>
    <row r="214" spans="1:8" s="11" customFormat="1" ht="19.5" customHeight="1">
      <c r="A214"/>
      <c r="B214" s="31"/>
      <c r="C214" s="31"/>
      <c r="D214" s="72"/>
      <c r="E214" s="1"/>
      <c r="F214" s="73"/>
      <c r="G214"/>
      <c r="H214"/>
    </row>
    <row r="215" spans="1:8" s="13" customFormat="1" ht="19.5" customHeight="1">
      <c r="A215"/>
      <c r="B215" s="31"/>
      <c r="C215" s="31"/>
      <c r="D215" s="72"/>
      <c r="E215" s="1"/>
      <c r="F215" s="73"/>
      <c r="G215"/>
      <c r="H215"/>
    </row>
    <row r="216" spans="1:8" s="11" customFormat="1" ht="19.5" customHeight="1">
      <c r="A216"/>
      <c r="B216" s="31"/>
      <c r="C216" s="31"/>
      <c r="D216" s="72"/>
      <c r="E216" s="1"/>
      <c r="F216" s="73"/>
      <c r="G216"/>
      <c r="H216"/>
    </row>
    <row r="217" spans="1:8" s="13" customFormat="1" ht="19.5" customHeight="1">
      <c r="A217"/>
      <c r="B217" s="31"/>
      <c r="C217" s="31"/>
      <c r="D217" s="72"/>
      <c r="E217" s="1"/>
      <c r="F217" s="73"/>
      <c r="G217"/>
      <c r="H217"/>
    </row>
    <row r="218" spans="1:8" s="11" customFormat="1" ht="19.5" customHeight="1">
      <c r="A218"/>
      <c r="B218" s="31"/>
      <c r="C218" s="31"/>
      <c r="D218" s="72"/>
      <c r="E218" s="1"/>
      <c r="F218" s="73"/>
      <c r="G218"/>
      <c r="H218"/>
    </row>
    <row r="219" spans="1:8" s="13" customFormat="1" ht="19.5" customHeight="1">
      <c r="A219"/>
      <c r="B219" s="31"/>
      <c r="C219" s="31"/>
      <c r="D219" s="72"/>
      <c r="E219" s="1"/>
      <c r="F219" s="73"/>
      <c r="G219"/>
      <c r="H219"/>
    </row>
    <row r="220" spans="1:8" s="11" customFormat="1" ht="19.5" customHeight="1">
      <c r="A220"/>
      <c r="B220" s="31"/>
      <c r="C220" s="31"/>
      <c r="D220" s="72"/>
      <c r="E220" s="1"/>
      <c r="F220" s="73"/>
      <c r="G220"/>
      <c r="H220"/>
    </row>
    <row r="221" spans="1:8" s="13" customFormat="1" ht="19.5" customHeight="1">
      <c r="A221"/>
      <c r="B221" s="31"/>
      <c r="C221" s="31"/>
      <c r="D221" s="72"/>
      <c r="E221" s="1"/>
      <c r="F221" s="73"/>
      <c r="G221"/>
      <c r="H221"/>
    </row>
    <row r="222" spans="1:8" s="11" customFormat="1" ht="19.5" customHeight="1">
      <c r="A222"/>
      <c r="B222" s="31"/>
      <c r="C222" s="31"/>
      <c r="D222" s="72"/>
      <c r="E222" s="1"/>
      <c r="F222" s="73"/>
      <c r="G222"/>
      <c r="H222"/>
    </row>
    <row r="223" spans="1:8" s="13" customFormat="1" ht="19.5" customHeight="1">
      <c r="A223"/>
      <c r="B223" s="31"/>
      <c r="C223" s="31"/>
      <c r="D223" s="72"/>
      <c r="E223" s="1"/>
      <c r="F223" s="73"/>
      <c r="G223"/>
      <c r="H223"/>
    </row>
    <row r="224" spans="1:8" s="11" customFormat="1" ht="19.5" customHeight="1">
      <c r="A224"/>
      <c r="B224" s="31"/>
      <c r="C224" s="31"/>
      <c r="D224" s="72"/>
      <c r="E224" s="1"/>
      <c r="F224" s="73"/>
      <c r="G224"/>
      <c r="H224"/>
    </row>
    <row r="225" spans="1:8" s="13" customFormat="1" ht="19.5" customHeight="1">
      <c r="A225"/>
      <c r="B225" s="31"/>
      <c r="C225" s="31"/>
      <c r="D225" s="72"/>
      <c r="E225" s="1"/>
      <c r="F225" s="73"/>
      <c r="G225"/>
      <c r="H225"/>
    </row>
    <row r="226" spans="1:8" s="11" customFormat="1" ht="19.5" customHeight="1">
      <c r="A226"/>
      <c r="B226" s="31"/>
      <c r="C226" s="31"/>
      <c r="D226" s="72"/>
      <c r="E226" s="1"/>
      <c r="F226" s="73"/>
      <c r="G226"/>
      <c r="H226"/>
    </row>
    <row r="227" spans="1:8" s="13" customFormat="1" ht="19.5" customHeight="1">
      <c r="A227"/>
      <c r="B227" s="31"/>
      <c r="C227" s="31"/>
      <c r="D227" s="72"/>
      <c r="E227" s="1"/>
      <c r="F227" s="73"/>
      <c r="G227"/>
      <c r="H227"/>
    </row>
    <row r="228" spans="1:8" s="11" customFormat="1" ht="19.5" customHeight="1">
      <c r="A228"/>
      <c r="B228" s="31"/>
      <c r="C228" s="31"/>
      <c r="D228" s="72"/>
      <c r="E228" s="1"/>
      <c r="F228" s="73"/>
      <c r="G228"/>
      <c r="H228"/>
    </row>
    <row r="229" spans="1:8" s="13" customFormat="1" ht="19.5" customHeight="1">
      <c r="A229"/>
      <c r="B229" s="31"/>
      <c r="C229" s="31"/>
      <c r="D229" s="72"/>
      <c r="E229" s="1"/>
      <c r="F229" s="73"/>
      <c r="G229"/>
      <c r="H229"/>
    </row>
    <row r="230" spans="1:8" s="11" customFormat="1" ht="19.5" customHeight="1">
      <c r="A230"/>
      <c r="B230" s="31"/>
      <c r="C230" s="31"/>
      <c r="D230" s="72"/>
      <c r="E230" s="1"/>
      <c r="F230" s="73"/>
      <c r="G230"/>
      <c r="H230"/>
    </row>
    <row r="231" spans="1:8" s="13" customFormat="1" ht="19.5" customHeight="1">
      <c r="A231"/>
      <c r="B231" s="31"/>
      <c r="C231" s="31"/>
      <c r="D231" s="72"/>
      <c r="E231" s="1"/>
      <c r="F231" s="73"/>
      <c r="G231"/>
      <c r="H231"/>
    </row>
    <row r="232" spans="1:8" s="11" customFormat="1" ht="19.5" customHeight="1">
      <c r="A232"/>
      <c r="B232" s="31"/>
      <c r="C232" s="31"/>
      <c r="D232" s="72"/>
      <c r="E232" s="1"/>
      <c r="F232" s="73"/>
      <c r="G232"/>
      <c r="H232"/>
    </row>
    <row r="233" spans="1:8" s="13" customFormat="1" ht="19.5" customHeight="1">
      <c r="A233"/>
      <c r="B233" s="31"/>
      <c r="C233" s="31"/>
      <c r="D233" s="72"/>
      <c r="E233" s="1"/>
      <c r="F233" s="73"/>
      <c r="G233"/>
      <c r="H233"/>
    </row>
    <row r="234" spans="1:8" s="11" customFormat="1" ht="19.5" customHeight="1">
      <c r="A234"/>
      <c r="B234" s="31"/>
      <c r="C234" s="31"/>
      <c r="D234" s="72"/>
      <c r="E234" s="1"/>
      <c r="F234" s="73"/>
      <c r="G234"/>
      <c r="H234"/>
    </row>
    <row r="235" ht="19.5" customHeight="1">
      <c r="D235" s="72"/>
    </row>
    <row r="236" ht="19.5" customHeight="1">
      <c r="D236" s="72"/>
    </row>
    <row r="237" ht="19.5" customHeight="1">
      <c r="D237" s="72"/>
    </row>
    <row r="238" ht="19.5" customHeight="1">
      <c r="D238" s="72"/>
    </row>
    <row r="239" ht="19.5" customHeight="1">
      <c r="D239" s="72"/>
    </row>
    <row r="240" ht="19.5" customHeight="1">
      <c r="D240" s="72"/>
    </row>
    <row r="241" ht="19.5" customHeight="1">
      <c r="D241" s="72"/>
    </row>
    <row r="242" ht="19.5" customHeight="1">
      <c r="D242" s="72"/>
    </row>
    <row r="243" ht="19.5" customHeight="1">
      <c r="D243" s="72"/>
    </row>
    <row r="244" ht="19.5" customHeight="1">
      <c r="D244" s="72"/>
    </row>
    <row r="245" ht="19.5" customHeight="1">
      <c r="D245" s="72"/>
    </row>
    <row r="246" ht="19.5" customHeight="1">
      <c r="D246" s="72"/>
    </row>
    <row r="247" ht="19.5" customHeight="1">
      <c r="D247" s="72"/>
    </row>
    <row r="248" ht="19.5" customHeight="1">
      <c r="D248" s="72"/>
    </row>
    <row r="249" ht="19.5" customHeight="1">
      <c r="D249" s="72"/>
    </row>
    <row r="250" ht="19.5" customHeight="1">
      <c r="D250" s="72"/>
    </row>
    <row r="251" ht="19.5" customHeight="1">
      <c r="D251" s="72"/>
    </row>
    <row r="252" ht="19.5" customHeight="1">
      <c r="D252" s="72"/>
    </row>
    <row r="253" ht="19.5" customHeight="1">
      <c r="D253" s="72"/>
    </row>
    <row r="254" ht="19.5" customHeight="1">
      <c r="D254" s="72"/>
    </row>
    <row r="255" ht="19.5" customHeight="1">
      <c r="D255" s="72"/>
    </row>
    <row r="256" ht="19.5" customHeight="1">
      <c r="D256" s="72"/>
    </row>
    <row r="257" ht="19.5" customHeight="1">
      <c r="D257" s="72"/>
    </row>
    <row r="258" ht="19.5" customHeight="1">
      <c r="D258" s="72"/>
    </row>
    <row r="259" ht="19.5" customHeight="1">
      <c r="D259" s="72"/>
    </row>
    <row r="260" ht="19.5" customHeight="1">
      <c r="D260" s="72"/>
    </row>
    <row r="261" ht="19.5" customHeight="1">
      <c r="D261" s="72"/>
    </row>
    <row r="262" ht="19.5" customHeight="1">
      <c r="D262" s="72"/>
    </row>
    <row r="263" ht="19.5" customHeight="1">
      <c r="D263" s="72"/>
    </row>
    <row r="264" ht="19.5" customHeight="1">
      <c r="D264" s="72"/>
    </row>
    <row r="265" ht="19.5" customHeight="1">
      <c r="D265" s="72"/>
    </row>
    <row r="266" ht="19.5" customHeight="1">
      <c r="D266" s="72"/>
    </row>
    <row r="267" ht="19.5" customHeight="1">
      <c r="D267" s="72"/>
    </row>
    <row r="268" ht="19.5" customHeight="1">
      <c r="D268" s="72"/>
    </row>
    <row r="269" ht="19.5" customHeight="1">
      <c r="D269" s="72"/>
    </row>
    <row r="270" ht="19.5" customHeight="1">
      <c r="D270" s="72"/>
    </row>
    <row r="271" ht="19.5" customHeight="1">
      <c r="D271" s="72"/>
    </row>
    <row r="272" ht="19.5" customHeight="1">
      <c r="D272" s="72"/>
    </row>
    <row r="273" ht="19.5" customHeight="1">
      <c r="D273" s="72"/>
    </row>
    <row r="274" ht="19.5" customHeight="1">
      <c r="D274" s="72"/>
    </row>
    <row r="275" ht="19.5" customHeight="1">
      <c r="D275" s="72"/>
    </row>
    <row r="276" ht="19.5" customHeight="1">
      <c r="D276" s="72"/>
    </row>
    <row r="277" ht="19.5" customHeight="1">
      <c r="D277" s="72"/>
    </row>
    <row r="278" ht="19.5" customHeight="1">
      <c r="D278" s="72"/>
    </row>
    <row r="279" ht="19.5" customHeight="1">
      <c r="D279" s="72"/>
    </row>
    <row r="280" ht="19.5" customHeight="1">
      <c r="D280" s="72"/>
    </row>
    <row r="281" ht="19.5" customHeight="1">
      <c r="D281" s="72"/>
    </row>
    <row r="282" ht="19.5" customHeight="1">
      <c r="D282" s="72"/>
    </row>
    <row r="283" ht="19.5" customHeight="1">
      <c r="D283" s="72"/>
    </row>
    <row r="284" ht="19.5" customHeight="1">
      <c r="D284" s="72"/>
    </row>
    <row r="285" ht="19.5" customHeight="1">
      <c r="D285" s="72"/>
    </row>
    <row r="286" ht="19.5" customHeight="1">
      <c r="D286" s="72"/>
    </row>
    <row r="287" ht="19.5" customHeight="1">
      <c r="D287" s="72"/>
    </row>
    <row r="288" ht="19.5" customHeight="1">
      <c r="D288" s="72"/>
    </row>
    <row r="289" ht="19.5" customHeight="1">
      <c r="D289" s="72"/>
    </row>
    <row r="290" ht="19.5" customHeight="1">
      <c r="D290" s="72"/>
    </row>
    <row r="291" ht="19.5" customHeight="1">
      <c r="D291" s="72"/>
    </row>
    <row r="292" ht="19.5" customHeight="1">
      <c r="D292" s="72"/>
    </row>
    <row r="293" ht="19.5" customHeight="1">
      <c r="D293" s="72"/>
    </row>
    <row r="294" ht="19.5" customHeight="1">
      <c r="D294" s="72"/>
    </row>
    <row r="295" ht="19.5" customHeight="1">
      <c r="D295" s="72"/>
    </row>
    <row r="296" ht="19.5" customHeight="1">
      <c r="D296" s="72"/>
    </row>
    <row r="297" ht="19.5" customHeight="1">
      <c r="D297" s="72"/>
    </row>
    <row r="298" ht="19.5" customHeight="1">
      <c r="D298" s="72"/>
    </row>
    <row r="299" ht="19.5" customHeight="1">
      <c r="D299" s="72"/>
    </row>
    <row r="300" ht="19.5" customHeight="1">
      <c r="D300" s="72"/>
    </row>
    <row r="301" ht="19.5" customHeight="1">
      <c r="D301" s="72"/>
    </row>
    <row r="302" ht="19.5" customHeight="1">
      <c r="D302" s="72"/>
    </row>
    <row r="303" ht="19.5" customHeight="1">
      <c r="D303" s="72"/>
    </row>
    <row r="304" ht="19.5" customHeight="1">
      <c r="D304" s="72"/>
    </row>
    <row r="305" ht="19.5" customHeight="1">
      <c r="D305" s="72"/>
    </row>
    <row r="306" ht="19.5" customHeight="1">
      <c r="D306" s="72"/>
    </row>
    <row r="307" ht="19.5" customHeight="1">
      <c r="D307" s="72"/>
    </row>
    <row r="308" ht="19.5" customHeight="1">
      <c r="D308" s="72"/>
    </row>
    <row r="309" ht="19.5" customHeight="1">
      <c r="D309" s="72"/>
    </row>
    <row r="310" ht="19.5" customHeight="1">
      <c r="D310" s="72"/>
    </row>
    <row r="311" ht="19.5" customHeight="1">
      <c r="D311" s="72"/>
    </row>
    <row r="312" ht="19.5" customHeight="1">
      <c r="D312" s="72"/>
    </row>
    <row r="313" ht="19.5" customHeight="1">
      <c r="D313" s="72"/>
    </row>
    <row r="314" ht="19.5" customHeight="1">
      <c r="D314" s="72"/>
    </row>
    <row r="315" ht="19.5" customHeight="1">
      <c r="D315" s="72"/>
    </row>
    <row r="316" ht="19.5" customHeight="1">
      <c r="D316" s="72"/>
    </row>
    <row r="317" ht="19.5" customHeight="1">
      <c r="D317" s="72"/>
    </row>
    <row r="318" ht="19.5" customHeight="1">
      <c r="D318" s="72"/>
    </row>
    <row r="319" ht="19.5" customHeight="1">
      <c r="D319" s="72"/>
    </row>
    <row r="320" ht="19.5" customHeight="1">
      <c r="D320" s="72"/>
    </row>
    <row r="321" ht="19.5" customHeight="1">
      <c r="D321" s="72"/>
    </row>
    <row r="322" ht="19.5" customHeight="1">
      <c r="D322" s="72"/>
    </row>
    <row r="323" ht="19.5" customHeight="1">
      <c r="D323" s="72"/>
    </row>
    <row r="324" ht="19.5" customHeight="1">
      <c r="D324" s="72"/>
    </row>
    <row r="325" ht="19.5" customHeight="1">
      <c r="D325" s="72"/>
    </row>
    <row r="326" ht="19.5" customHeight="1">
      <c r="D326" s="72"/>
    </row>
    <row r="327" ht="19.5" customHeight="1">
      <c r="D327" s="72"/>
    </row>
    <row r="328" ht="19.5" customHeight="1">
      <c r="D328" s="72"/>
    </row>
    <row r="329" ht="19.5" customHeight="1">
      <c r="D329" s="72"/>
    </row>
    <row r="330" ht="19.5" customHeight="1">
      <c r="D330" s="72"/>
    </row>
    <row r="331" ht="19.5" customHeight="1">
      <c r="D331" s="72"/>
    </row>
    <row r="332" ht="19.5" customHeight="1">
      <c r="D332" s="72"/>
    </row>
    <row r="333" ht="19.5" customHeight="1">
      <c r="D333" s="72"/>
    </row>
    <row r="334" ht="19.5" customHeight="1">
      <c r="D334" s="72"/>
    </row>
    <row r="335" ht="19.5" customHeight="1">
      <c r="D335" s="72"/>
    </row>
    <row r="336" ht="19.5" customHeight="1">
      <c r="D336" s="72"/>
    </row>
    <row r="337" ht="19.5" customHeight="1">
      <c r="D337" s="72"/>
    </row>
    <row r="338" ht="19.5" customHeight="1">
      <c r="D338" s="72"/>
    </row>
    <row r="339" ht="19.5" customHeight="1">
      <c r="D339" s="72"/>
    </row>
    <row r="340" ht="19.5" customHeight="1">
      <c r="D340" s="72"/>
    </row>
    <row r="341" ht="19.5" customHeight="1">
      <c r="D341" s="72"/>
    </row>
    <row r="342" ht="19.5" customHeight="1">
      <c r="D342" s="72"/>
    </row>
    <row r="343" ht="19.5" customHeight="1">
      <c r="D343" s="72"/>
    </row>
    <row r="344" ht="19.5" customHeight="1">
      <c r="D344" s="72"/>
    </row>
    <row r="345" ht="19.5" customHeight="1">
      <c r="D345" s="72"/>
    </row>
    <row r="346" ht="19.5" customHeight="1">
      <c r="D346" s="72"/>
    </row>
    <row r="347" ht="19.5" customHeight="1">
      <c r="D347" s="72"/>
    </row>
    <row r="348" ht="19.5" customHeight="1">
      <c r="D348" s="72"/>
    </row>
    <row r="349" ht="19.5" customHeight="1">
      <c r="D349" s="72"/>
    </row>
    <row r="350" ht="19.5" customHeight="1">
      <c r="D350" s="72"/>
    </row>
    <row r="351" ht="19.5" customHeight="1">
      <c r="D351" s="72"/>
    </row>
    <row r="352" ht="19.5" customHeight="1">
      <c r="D352" s="72"/>
    </row>
    <row r="353" ht="19.5" customHeight="1">
      <c r="D353" s="72"/>
    </row>
    <row r="354" ht="19.5" customHeight="1">
      <c r="D354" s="72"/>
    </row>
    <row r="355" ht="19.5" customHeight="1">
      <c r="D355" s="72"/>
    </row>
    <row r="356" ht="19.5" customHeight="1">
      <c r="D356" s="72"/>
    </row>
    <row r="357" ht="19.5" customHeight="1">
      <c r="D357" s="72"/>
    </row>
    <row r="358" ht="19.5" customHeight="1">
      <c r="D358" s="72"/>
    </row>
    <row r="359" ht="19.5" customHeight="1">
      <c r="D359" s="72"/>
    </row>
    <row r="360" ht="19.5" customHeight="1">
      <c r="D360" s="72"/>
    </row>
    <row r="361" ht="19.5" customHeight="1">
      <c r="D361" s="72"/>
    </row>
    <row r="362" ht="19.5" customHeight="1">
      <c r="D362" s="72"/>
    </row>
    <row r="363" ht="19.5" customHeight="1">
      <c r="D363" s="72"/>
    </row>
    <row r="364" ht="19.5" customHeight="1">
      <c r="D364" s="72"/>
    </row>
    <row r="365" ht="19.5" customHeight="1">
      <c r="D365" s="72"/>
    </row>
    <row r="366" ht="19.5" customHeight="1">
      <c r="D366" s="72"/>
    </row>
    <row r="367" ht="19.5" customHeight="1">
      <c r="D367" s="72"/>
    </row>
    <row r="368" ht="19.5" customHeight="1">
      <c r="D368" s="72"/>
    </row>
    <row r="369" ht="19.5" customHeight="1">
      <c r="D369" s="72"/>
    </row>
    <row r="370" ht="19.5" customHeight="1">
      <c r="D370" s="72"/>
    </row>
    <row r="371" ht="19.5" customHeight="1">
      <c r="D371" s="72"/>
    </row>
    <row r="372" ht="19.5" customHeight="1">
      <c r="D372" s="72"/>
    </row>
    <row r="373" ht="19.5" customHeight="1">
      <c r="D373" s="72"/>
    </row>
    <row r="374" ht="19.5" customHeight="1">
      <c r="D374" s="72"/>
    </row>
    <row r="375" ht="19.5" customHeight="1">
      <c r="D375" s="72"/>
    </row>
    <row r="376" ht="19.5" customHeight="1">
      <c r="D376" s="72"/>
    </row>
    <row r="377" ht="19.5" customHeight="1">
      <c r="D377" s="72"/>
    </row>
    <row r="378" ht="19.5" customHeight="1">
      <c r="D378" s="72"/>
    </row>
    <row r="379" ht="19.5" customHeight="1">
      <c r="D379" s="72"/>
    </row>
    <row r="380" ht="19.5" customHeight="1">
      <c r="D380" s="72"/>
    </row>
    <row r="381" ht="19.5" customHeight="1">
      <c r="D381" s="72"/>
    </row>
    <row r="382" ht="19.5" customHeight="1">
      <c r="D382" s="72"/>
    </row>
    <row r="383" ht="19.5" customHeight="1">
      <c r="D383" s="72"/>
    </row>
    <row r="384" ht="19.5" customHeight="1">
      <c r="D384" s="72"/>
    </row>
    <row r="385" ht="19.5" customHeight="1">
      <c r="D385" s="72"/>
    </row>
    <row r="386" ht="19.5" customHeight="1">
      <c r="D386" s="72"/>
    </row>
    <row r="387" ht="19.5" customHeight="1">
      <c r="D387" s="72"/>
    </row>
    <row r="388" ht="19.5" customHeight="1">
      <c r="D388" s="72"/>
    </row>
    <row r="389" ht="19.5" customHeight="1">
      <c r="D389" s="72"/>
    </row>
    <row r="390" ht="19.5" customHeight="1">
      <c r="D390" s="72"/>
    </row>
    <row r="391" ht="19.5" customHeight="1">
      <c r="D391" s="72"/>
    </row>
    <row r="392" ht="19.5" customHeight="1">
      <c r="D392" s="72"/>
    </row>
    <row r="393" ht="19.5" customHeight="1">
      <c r="D393" s="72"/>
    </row>
    <row r="394" ht="19.5" customHeight="1">
      <c r="D394" s="72"/>
    </row>
    <row r="395" ht="19.5" customHeight="1">
      <c r="D395" s="72"/>
    </row>
    <row r="396" ht="19.5" customHeight="1">
      <c r="D396" s="72"/>
    </row>
    <row r="397" ht="19.5" customHeight="1">
      <c r="D397" s="72"/>
    </row>
    <row r="398" ht="19.5" customHeight="1">
      <c r="D398" s="72"/>
    </row>
    <row r="399" ht="19.5" customHeight="1">
      <c r="D399" s="72"/>
    </row>
    <row r="400" ht="19.5" customHeight="1">
      <c r="D400" s="72"/>
    </row>
    <row r="401" ht="19.5" customHeight="1">
      <c r="D401" s="72"/>
    </row>
    <row r="402" ht="19.5" customHeight="1">
      <c r="D402" s="72"/>
    </row>
    <row r="403" ht="19.5" customHeight="1">
      <c r="D403" s="72"/>
    </row>
    <row r="404" ht="19.5" customHeight="1">
      <c r="D404" s="72"/>
    </row>
    <row r="405" ht="19.5" customHeight="1">
      <c r="D405" s="72"/>
    </row>
    <row r="406" ht="19.5" customHeight="1">
      <c r="D406" s="72"/>
    </row>
    <row r="407" ht="19.5" customHeight="1">
      <c r="D407" s="72"/>
    </row>
    <row r="408" ht="19.5" customHeight="1">
      <c r="D408" s="72"/>
    </row>
    <row r="409" ht="19.5" customHeight="1">
      <c r="D409" s="72"/>
    </row>
    <row r="410" ht="19.5" customHeight="1">
      <c r="D410" s="72"/>
    </row>
    <row r="411" ht="19.5" customHeight="1">
      <c r="D411" s="72"/>
    </row>
    <row r="412" ht="19.5" customHeight="1">
      <c r="D412" s="72"/>
    </row>
    <row r="413" ht="19.5" customHeight="1">
      <c r="D413" s="72"/>
    </row>
    <row r="414" ht="19.5" customHeight="1">
      <c r="D414" s="72"/>
    </row>
    <row r="415" ht="19.5" customHeight="1">
      <c r="D415" s="72"/>
    </row>
    <row r="416" ht="19.5" customHeight="1">
      <c r="D416" s="72"/>
    </row>
    <row r="417" ht="19.5" customHeight="1">
      <c r="D417" s="72"/>
    </row>
    <row r="418" ht="19.5" customHeight="1">
      <c r="D418" s="72"/>
    </row>
    <row r="419" ht="19.5" customHeight="1">
      <c r="D419" s="72"/>
    </row>
    <row r="420" ht="19.5" customHeight="1">
      <c r="D420" s="72"/>
    </row>
    <row r="421" ht="19.5" customHeight="1">
      <c r="D421" s="72"/>
    </row>
    <row r="422" ht="19.5" customHeight="1">
      <c r="D422" s="72"/>
    </row>
    <row r="423" ht="19.5" customHeight="1">
      <c r="D423" s="72"/>
    </row>
    <row r="424" ht="19.5" customHeight="1">
      <c r="D424" s="72"/>
    </row>
    <row r="425" ht="19.5" customHeight="1">
      <c r="D425" s="72"/>
    </row>
    <row r="426" ht="12.75">
      <c r="D426" s="72"/>
    </row>
    <row r="427" ht="12.75">
      <c r="D427" s="72"/>
    </row>
    <row r="428" ht="12.75">
      <c r="D428" s="72"/>
    </row>
    <row r="429" ht="12.75">
      <c r="D429" s="72"/>
    </row>
    <row r="430" ht="12.75">
      <c r="D430" s="72"/>
    </row>
    <row r="431" ht="12.75">
      <c r="D431" s="72"/>
    </row>
    <row r="432" ht="12.75">
      <c r="D432" s="72"/>
    </row>
    <row r="433" ht="12.75">
      <c r="D433" s="72"/>
    </row>
    <row r="434" ht="12.75">
      <c r="D434" s="72"/>
    </row>
    <row r="435" ht="12.75">
      <c r="D435" s="72"/>
    </row>
    <row r="436" ht="12.75">
      <c r="D436" s="72"/>
    </row>
    <row r="437" ht="12.75">
      <c r="D437" s="72"/>
    </row>
    <row r="438" ht="12.75">
      <c r="D438" s="72"/>
    </row>
    <row r="439" ht="12.75">
      <c r="D439" s="72"/>
    </row>
    <row r="440" ht="12.75">
      <c r="D440" s="72"/>
    </row>
    <row r="441" ht="12.75">
      <c r="D441" s="72"/>
    </row>
    <row r="442" ht="12.75">
      <c r="D442" s="72"/>
    </row>
    <row r="443" ht="12.75">
      <c r="D443" s="72"/>
    </row>
    <row r="444" ht="12.75">
      <c r="D444" s="72"/>
    </row>
    <row r="445" ht="12.75">
      <c r="D445" s="72"/>
    </row>
    <row r="446" ht="12.75">
      <c r="D446" s="72"/>
    </row>
    <row r="447" ht="12.75">
      <c r="D447" s="72"/>
    </row>
    <row r="448" ht="12.75">
      <c r="D448" s="72"/>
    </row>
    <row r="449" ht="12.75">
      <c r="D449" s="72"/>
    </row>
    <row r="450" ht="12.75">
      <c r="D450" s="72"/>
    </row>
    <row r="451" ht="12.75">
      <c r="D451" s="72"/>
    </row>
    <row r="452" ht="12.75">
      <c r="D452" s="72"/>
    </row>
    <row r="453" spans="1:6" s="12" customFormat="1" ht="12.75">
      <c r="A453"/>
      <c r="B453" s="31"/>
      <c r="C453" s="31"/>
      <c r="D453" s="72"/>
      <c r="E453" s="1"/>
      <c r="F453" s="73"/>
    </row>
    <row r="454" spans="1:6" s="12" customFormat="1" ht="12.75">
      <c r="A454"/>
      <c r="B454" s="31"/>
      <c r="C454" s="31"/>
      <c r="D454" s="72"/>
      <c r="E454" s="1"/>
      <c r="F454" s="73"/>
    </row>
    <row r="455" spans="1:6" s="12" customFormat="1" ht="12.75">
      <c r="A455"/>
      <c r="B455" s="31"/>
      <c r="C455" s="31"/>
      <c r="D455" s="72"/>
      <c r="E455" s="1"/>
      <c r="F455" s="73"/>
    </row>
    <row r="456" spans="1:6" s="12" customFormat="1" ht="12.75">
      <c r="A456"/>
      <c r="B456" s="31"/>
      <c r="C456" s="31"/>
      <c r="D456" s="72"/>
      <c r="E456" s="1"/>
      <c r="F456" s="73"/>
    </row>
    <row r="457" spans="1:6" s="12" customFormat="1" ht="12.75">
      <c r="A457"/>
      <c r="B457" s="31"/>
      <c r="C457" s="31"/>
      <c r="D457" s="72"/>
      <c r="E457" s="1"/>
      <c r="F457" s="73"/>
    </row>
    <row r="458" spans="1:6" s="12" customFormat="1" ht="12.75">
      <c r="A458"/>
      <c r="B458" s="31"/>
      <c r="C458" s="31"/>
      <c r="D458" s="72"/>
      <c r="E458" s="1"/>
      <c r="F458" s="73"/>
    </row>
    <row r="459" spans="1:6" s="12" customFormat="1" ht="12.75">
      <c r="A459"/>
      <c r="B459" s="31"/>
      <c r="C459" s="31"/>
      <c r="D459" s="72"/>
      <c r="E459" s="1"/>
      <c r="F459" s="73"/>
    </row>
    <row r="460" spans="1:6" s="12" customFormat="1" ht="12.75">
      <c r="A460"/>
      <c r="B460" s="31"/>
      <c r="C460" s="31"/>
      <c r="D460" s="72"/>
      <c r="E460" s="1"/>
      <c r="F460" s="73"/>
    </row>
    <row r="461" spans="1:6" s="12" customFormat="1" ht="12.75">
      <c r="A461"/>
      <c r="B461" s="31"/>
      <c r="C461" s="31"/>
      <c r="D461" s="72"/>
      <c r="E461" s="1"/>
      <c r="F461" s="73"/>
    </row>
    <row r="462" spans="1:6" s="10" customFormat="1" ht="12.75">
      <c r="A462"/>
      <c r="B462" s="31"/>
      <c r="C462" s="31"/>
      <c r="D462" s="72"/>
      <c r="E462" s="1"/>
      <c r="F462" s="73"/>
    </row>
    <row r="463" ht="12.75">
      <c r="D463" s="72"/>
    </row>
    <row r="464" ht="12.75">
      <c r="D464" s="72"/>
    </row>
    <row r="465" ht="12.75">
      <c r="D465" s="72"/>
    </row>
    <row r="466" ht="12.75">
      <c r="D466" s="72"/>
    </row>
    <row r="467" ht="12.75">
      <c r="D467" s="72"/>
    </row>
    <row r="468" ht="12.75">
      <c r="D468" s="72"/>
    </row>
    <row r="469" ht="12.75">
      <c r="D469" s="72"/>
    </row>
    <row r="470" ht="12.75">
      <c r="D470" s="72"/>
    </row>
    <row r="471" ht="12.75">
      <c r="D471" s="72"/>
    </row>
    <row r="472" ht="12.75">
      <c r="D472" s="72"/>
    </row>
    <row r="473" ht="12.75">
      <c r="D473" s="72"/>
    </row>
    <row r="474" ht="12.75">
      <c r="D474" s="72"/>
    </row>
    <row r="475" ht="12.75">
      <c r="D475" s="72"/>
    </row>
    <row r="476" ht="12.75">
      <c r="D476" s="72"/>
    </row>
    <row r="477" ht="12.75">
      <c r="D477" s="72"/>
    </row>
    <row r="478" ht="12.75">
      <c r="D478" s="72"/>
    </row>
    <row r="479" ht="12.75">
      <c r="D479" s="72"/>
    </row>
    <row r="480" ht="12.75">
      <c r="D480" s="72"/>
    </row>
    <row r="481" ht="12.75">
      <c r="D481" s="72"/>
    </row>
    <row r="482" ht="12.75">
      <c r="D482" s="72"/>
    </row>
    <row r="483" ht="12.75">
      <c r="D483" s="72"/>
    </row>
    <row r="484" ht="12.75">
      <c r="D484" s="72"/>
    </row>
    <row r="485" ht="12.75">
      <c r="D485" s="72"/>
    </row>
    <row r="486" ht="12.75">
      <c r="D486" s="72"/>
    </row>
    <row r="487" ht="12.75">
      <c r="D487" s="72"/>
    </row>
    <row r="488" ht="12.75">
      <c r="D488" s="72"/>
    </row>
    <row r="489" ht="12.75">
      <c r="D489" s="72"/>
    </row>
    <row r="490" ht="12.75">
      <c r="D490" s="72"/>
    </row>
    <row r="491" ht="12.75">
      <c r="D491" s="72"/>
    </row>
  </sheetData>
  <sheetProtection/>
  <mergeCells count="8">
    <mergeCell ref="B9:C9"/>
    <mergeCell ref="A10:F10"/>
    <mergeCell ref="A1:C1"/>
    <mergeCell ref="B4:C4"/>
    <mergeCell ref="B5:C5"/>
    <mergeCell ref="B6:C6"/>
    <mergeCell ref="B7:C7"/>
    <mergeCell ref="B8:C8"/>
  </mergeCells>
  <printOptions horizontalCentered="1"/>
  <pageMargins left="0.17" right="0.17" top="0.15748031496062992" bottom="0.15748031496062992" header="0.15748031496062992" footer="0.15748031496062992"/>
  <pageSetup horizontalDpi="600" verticalDpi="600" orientation="portrait" paperSize="9" scale="79" r:id="rId1"/>
  <rowBreaks count="1" manualBreakCount="1">
    <brk id="2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Ivo Kratochvíl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Ing.Ivo Kratochvíl</dc:creator>
  <cp:keywords/>
  <dc:description/>
  <cp:lastModifiedBy>Ing. arch. Štěpán Vrána</cp:lastModifiedBy>
  <cp:lastPrinted>2018-07-03T12:15:05Z</cp:lastPrinted>
  <dcterms:created xsi:type="dcterms:W3CDTF">2004-02-03T15:23:34Z</dcterms:created>
  <dcterms:modified xsi:type="dcterms:W3CDTF">2020-11-20T07:33:13Z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zezulova.jana@kr-jihomoravsky.cz</vt:lpwstr>
  </property>
  <property fmtid="{D5CDD505-2E9C-101B-9397-08002B2CF9AE}" pid="5" name="MSIP_Label_690ebb53-23a2-471a-9c6e-17bd0d11311e_SetDate">
    <vt:lpwstr>2020-10-29T06:53:45.3516785Z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