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80" activeTab="0"/>
  </bookViews>
  <sheets>
    <sheet name="HW" sheetId="1" r:id="rId1"/>
    <sheet name="SW" sheetId="2" r:id="rId2"/>
  </sheets>
  <definedNames/>
  <calcPr calcId="162913"/>
  <extLst/>
</workbook>
</file>

<file path=xl/sharedStrings.xml><?xml version="1.0" encoding="utf-8"?>
<sst xmlns="http://schemas.openxmlformats.org/spreadsheetml/2006/main" count="57" uniqueCount="50">
  <si>
    <t>Nakupovaná položka</t>
  </si>
  <si>
    <t>Min. technická specifikace</t>
  </si>
  <si>
    <t>Cena/jedn</t>
  </si>
  <si>
    <t>Počet</t>
  </si>
  <si>
    <t>Orient.cerna</t>
  </si>
  <si>
    <t>Výměnný objektiv s pevnou ohniskovou vzdáleností</t>
  </si>
  <si>
    <t xml:space="preserve">MFT objektiv s pevnou ohniskovou vzdáleností ideálně 20 mm (ale může se pohybovat v rozmezí 25 - 18 mm), Světelnost minimálně f/1,8, Konstrukce objektivu: 7 členů / 5 skupin, kompatibilní s fotoaparáty systému Micro 4/3 a hlavně s vybranou digitální kamerou!!! </t>
  </si>
  <si>
    <t>Výměnný objektiv s proměnlivou ohniskovou vzdáleností</t>
  </si>
  <si>
    <t>Objektiv s MFT bajonetem, ohnisková vzdálenost: 12-100 mm, konstantní světelnost f/4 v celém rozsahu, stabilizaci obrazu ve dvou osách, kompatibilní s fotoaparáty systému Micro 4/3 a hlavně s vybranou digitální kamerou!!!</t>
  </si>
  <si>
    <t>Stativ</t>
  </si>
  <si>
    <t>hliníkový stativ (Základna stativu je vyrobena z hořčíku), Základna středového sloupku pro uchycení hlavy je vybavena otočným čepem se závity 3/8" a 1/4", 3-sekční nohy s otočnými zámky, minimální pracovní výška s vytaženým středovým sloupkem: 210 cm, Transportní výška: 79.5 cm, Nosnost: 20 kg, gumové konce nohou zaměnitelné za hroty, Výměnná hlava, s pouzdrem (obalem) v ceně</t>
  </si>
  <si>
    <t>Videohlava</t>
  </si>
  <si>
    <t>Profesionální videohlava s nosností min. 6kg, Krokové nastavení protiváhy, Variabilní nastavení odporu náklonu, náklon +90° / -50°, oddělený zámek pro panorámování a pro náklon, ravá nebo levá montáž vodící ručky, 70 mm základna s 3/8" závitem, Rozsah posuvu rychloupínací destička: 50mm. Osvětlená vodováha. Musí být kompatibilní se zvoleným stativem!!!'</t>
  </si>
  <si>
    <t>Set stativu s videohlavou</t>
  </si>
  <si>
    <t xml:space="preserve">aretační šrouby pro horizontální i vertikální rovinu, Rychloupínací destička, minimální pracovní výška 150 cm, Nosnost hlavy 5 kg, Nosnost stativu 25 kg, Rozsah náklonu +90°/-80°, </t>
  </si>
  <si>
    <t>Stabilizátor - gimbál</t>
  </si>
  <si>
    <t>3-osý stabilizátor s nosností 4,5 kg (Typ stabilizátoru: aktivní), Možnost použití telefonu jako náhledového displeje s bezdrátovým FHD přenosem obrazu, Výdrž baterie min 7 h, Ostření v reálném čase, bezdrátový přenos Full HD obrazu, zoom, ostření, dotykové ovládání, ViaToiuch ovládání pomocí dotyku, hmotnost do 2 kg ,  příslušenství: HDMI mini - HDMI micro kabel, HDMI mini - HDMI mini kabel, USB 3.0 - USB ovládací kabel, USB 3.0 - micro USB ovládací kabel, USB 3.0 - multi ovládací kabel, USB 3.0 - Type-C ovládací kabel, kompatibilní s vybranou videokamerou!!!</t>
  </si>
  <si>
    <t>Klopový mikrofon</t>
  </si>
  <si>
    <t>35Hz - 22kHz rozsah frekvencí, maximální zpoždění 4ms, 128-bitové šifrování, až 100m dosah, OLED display (na přijímači), Párování pomocí jednoho tlačítka, Tři úrovně zesílení, Napájení 2 X AA nebo MicroUSB, výstup 3.5mm TRS se šroubovacím zámkem - Dual Mono, výstupní odpor 300Ω,</t>
  </si>
  <si>
    <t>Mikrofon</t>
  </si>
  <si>
    <t>Bezdrátový ruční mikrofon a příjmač, kterým tento bezdrátový signál zachytíte a připojíte ke kameře</t>
  </si>
  <si>
    <t>Sluchátka</t>
  </si>
  <si>
    <t>Frekvenční rozsah min. [Hz]: 18, Frekvenční rozsah max. [kHz]: 20, Impedance [Ohm]: 18, sluchátka s pasivním systémem potlačení okolního ruchu, Typ sluchátek: Náhlavní, impedance 18 Ω, konektor 3,5 mm</t>
  </si>
  <si>
    <t>Studiový set - (2x softbox video světlo + 2x stativ)</t>
  </si>
  <si>
    <t>2x stativ 2 metry, 2 x čtvercový softbox 60 x 60 cm, 2 x difuzní plátno (látka pro změkčení světla), 2 x  žárovka (2 x 675W výkon), Brašna pro přenos</t>
  </si>
  <si>
    <t xml:space="preserve">Repro </t>
  </si>
  <si>
    <t>s reálným výkonem 16W na kanál, výstup na sluchátka, Aux-In vstup, frekvenční rozsah 50Hz až 20kHz, Bluetooth 3.0 s dosahem až 10m, 3.5mm jack, Creative BasXPort</t>
  </si>
  <si>
    <t>Kompaktní digitální kamera</t>
  </si>
  <si>
    <t>snímač s rozlíšením 4K 4096 x 2160 / 60 fps, natáčení do BRAW, port USB-C, kompatibilní s objektivy MFT, zabudovaný stereo mikrofón, 5" dotykový LCD displej, mini XLR vstup s 48V fantomovým napájením pro použití profesionálních externích mikrofonů</t>
  </si>
  <si>
    <t>Kamerová klec</t>
  </si>
  <si>
    <t>kamerová kovová klec kompatibilní se zakoupenou kamerou, konstrukce obsahuje 15 mm tyčový adaptér, součástí 2 x tyč 15 mm pro rozšíření, horní držák nebo-li "top handlem"úchyt, rychloupínací systém s destičkou, včetně 1/4" a 3/8" šroubu pro rychlé a snadné upevnění kamery, stativovou platformu s 1/4" a 3/8" závity pro upevnění na stativ či stativovou hlavu,  cold shoe adaptér pro upevnění externího příslušenství</t>
  </si>
  <si>
    <t>LED kruhové světlo</t>
  </si>
  <si>
    <t>Výkon 23W, Napájení z baterie NP - F a z elektrické sítě 220 V - baterie musí být součástí  , průměr 38 cm, váha maximálně do 1,5 kg, Barevná teplota 3200 - 5600K, součástí stativ, možnost připevnit fotoaparát dovnitř kruhu, možnost použití i bez přístupu k elektrické síti.</t>
  </si>
  <si>
    <t>Nabízený produkt - obchodní označení</t>
  </si>
  <si>
    <t xml:space="preserve">Cena konečná s DPH </t>
  </si>
  <si>
    <t>Poznámka</t>
  </si>
  <si>
    <t>Creative Cloud Všechny aplikace</t>
  </si>
  <si>
    <t>Cena/ks bez DPH</t>
  </si>
  <si>
    <t>Odkaz na katalog (ceník)</t>
  </si>
  <si>
    <t>Cena/ks vč. DPH a všech poplatků</t>
  </si>
  <si>
    <t>Adobe Creative Cloud - licence na 3 roky</t>
  </si>
  <si>
    <t>Licence pro studenty a učitele na období 3 roky pro 50 osob</t>
  </si>
  <si>
    <t>Příloha 2: Výukový software</t>
  </si>
  <si>
    <t>Nabízený produkt - jednoznačné obchodní označení</t>
  </si>
  <si>
    <t>Odkaz na katalog (ceník) - je-li veřejný</t>
  </si>
  <si>
    <t>Cena celkem</t>
  </si>
  <si>
    <t xml:space="preserve">Celková cena bez DPH </t>
  </si>
  <si>
    <t>Příloha č. 5 zadávací dokumentace</t>
  </si>
  <si>
    <t xml:space="preserve">Cena/ks vč. DPH 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</si>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</sst>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212529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FF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4" fontId="2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Fill="1" applyAlignment="1">
      <alignment/>
    </xf>
    <xf numFmtId="3" fontId="3" fillId="2" borderId="1" xfId="0" applyNumberFormat="1" applyFont="1" applyFill="1" applyBorder="1" applyAlignment="1">
      <alignment vertical="top"/>
    </xf>
    <xf numFmtId="2" fontId="0" fillId="0" borderId="0" xfId="20" applyNumberFormat="1" applyFont="1" applyAlignment="1">
      <alignment/>
    </xf>
    <xf numFmtId="4" fontId="3" fillId="2" borderId="2" xfId="0" applyNumberFormat="1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vertical="top"/>
    </xf>
    <xf numFmtId="4" fontId="0" fillId="0" borderId="3" xfId="0" applyNumberFormat="1" applyFont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vertical="top"/>
    </xf>
    <xf numFmtId="4" fontId="11" fillId="0" borderId="0" xfId="0" applyNumberFormat="1" applyFont="1" applyAlignment="1">
      <alignment/>
    </xf>
    <xf numFmtId="0" fontId="6" fillId="3" borderId="3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3" fontId="2" fillId="0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vertical="top"/>
    </xf>
    <xf numFmtId="4" fontId="3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4" fontId="7" fillId="0" borderId="0" xfId="0" applyNumberFormat="1" applyFont="1" applyFill="1"/>
    <xf numFmtId="0" fontId="6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9" fontId="0" fillId="0" borderId="0" xfId="0" applyNumberFormat="1" applyFont="1" applyAlignment="1">
      <alignment/>
    </xf>
    <xf numFmtId="9" fontId="12" fillId="0" borderId="7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2" fillId="0" borderId="7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vertical="top"/>
      <protection locked="0"/>
    </xf>
    <xf numFmtId="0" fontId="0" fillId="5" borderId="3" xfId="0" applyFont="1" applyFill="1" applyBorder="1" applyAlignment="1" applyProtection="1">
      <alignment vertical="top"/>
      <protection locked="0"/>
    </xf>
    <xf numFmtId="164" fontId="0" fillId="5" borderId="3" xfId="0" applyNumberFormat="1" applyFont="1" applyFill="1" applyBorder="1" applyAlignment="1" applyProtection="1">
      <alignment vertical="top"/>
      <protection locked="0"/>
    </xf>
    <xf numFmtId="9" fontId="0" fillId="5" borderId="3" xfId="0" applyNumberFormat="1" applyFont="1" applyFill="1" applyBorder="1" applyAlignment="1" applyProtection="1">
      <alignment vertical="top"/>
      <protection locked="0"/>
    </xf>
    <xf numFmtId="164" fontId="0" fillId="0" borderId="3" xfId="0" applyNumberFormat="1" applyFont="1" applyFill="1" applyBorder="1" applyAlignment="1" applyProtection="1">
      <alignment vertical="top"/>
      <protection locked="0"/>
    </xf>
    <xf numFmtId="0" fontId="0" fillId="5" borderId="12" xfId="0" applyFont="1" applyFill="1" applyBorder="1" applyAlignment="1" applyProtection="1">
      <alignment vertical="top"/>
      <protection locked="0"/>
    </xf>
    <xf numFmtId="164" fontId="0" fillId="5" borderId="3" xfId="0" applyNumberFormat="1" applyFont="1" applyFill="1" applyBorder="1" applyAlignment="1" applyProtection="1">
      <alignment vertical="top"/>
      <protection locked="0"/>
    </xf>
    <xf numFmtId="9" fontId="0" fillId="5" borderId="3" xfId="0" applyNumberFormat="1" applyFont="1" applyFill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 topLeftCell="A1">
      <selection activeCell="H18" sqref="H18"/>
    </sheetView>
  </sheetViews>
  <sheetFormatPr defaultColWidth="12.625" defaultRowHeight="14.25"/>
  <cols>
    <col min="1" max="1" width="22.75390625" style="47" customWidth="1"/>
    <col min="2" max="2" width="60.375" style="4" customWidth="1"/>
    <col min="3" max="3" width="8.50390625" style="0" hidden="1" customWidth="1"/>
    <col min="4" max="4" width="5.875" style="45" customWidth="1"/>
    <col min="5" max="5" width="10.125" style="0" hidden="1" customWidth="1"/>
    <col min="6" max="6" width="30.00390625" style="0" customWidth="1"/>
    <col min="7" max="7" width="28.50390625" style="0" customWidth="1"/>
    <col min="8" max="8" width="12.375" style="61" customWidth="1"/>
    <col min="9" max="9" width="8.875" style="58" customWidth="1"/>
    <col min="10" max="10" width="12.375" style="61" customWidth="1"/>
    <col min="11" max="11" width="12.50390625" style="61" customWidth="1"/>
    <col min="12" max="12" width="33.125" style="0" customWidth="1"/>
  </cols>
  <sheetData>
    <row r="2" ht="15">
      <c r="A2" s="57" t="s">
        <v>47</v>
      </c>
    </row>
    <row r="3" ht="15" thickBot="1"/>
    <row r="4" spans="1:12" ht="31.5">
      <c r="A4" s="48" t="s">
        <v>0</v>
      </c>
      <c r="B4" s="49" t="s">
        <v>1</v>
      </c>
      <c r="C4" s="50" t="s">
        <v>2</v>
      </c>
      <c r="D4" s="51" t="s">
        <v>3</v>
      </c>
      <c r="E4" s="52" t="s">
        <v>4</v>
      </c>
      <c r="F4" s="49" t="s">
        <v>43</v>
      </c>
      <c r="G4" s="49" t="s">
        <v>44</v>
      </c>
      <c r="H4" s="62" t="s">
        <v>37</v>
      </c>
      <c r="I4" s="59" t="s">
        <v>49</v>
      </c>
      <c r="J4" s="62" t="s">
        <v>48</v>
      </c>
      <c r="K4" s="62" t="s">
        <v>46</v>
      </c>
      <c r="L4" s="53" t="s">
        <v>35</v>
      </c>
    </row>
    <row r="5" spans="1:12" ht="60">
      <c r="A5" s="54" t="s">
        <v>5</v>
      </c>
      <c r="B5" s="36" t="s">
        <v>6</v>
      </c>
      <c r="C5" s="37">
        <v>8000</v>
      </c>
      <c r="D5" s="43">
        <v>1</v>
      </c>
      <c r="E5" s="38">
        <v>8000</v>
      </c>
      <c r="F5" s="67"/>
      <c r="G5" s="68"/>
      <c r="H5" s="69"/>
      <c r="I5" s="70"/>
      <c r="J5" s="71">
        <f>(1+I5)*H5</f>
        <v>0</v>
      </c>
      <c r="K5" s="71">
        <f>D5*H5</f>
        <v>0</v>
      </c>
      <c r="L5" s="72"/>
    </row>
    <row r="6" spans="1:12" ht="60">
      <c r="A6" s="54" t="s">
        <v>7</v>
      </c>
      <c r="B6" s="39" t="s">
        <v>8</v>
      </c>
      <c r="C6" s="37">
        <v>36000</v>
      </c>
      <c r="D6" s="43">
        <v>1</v>
      </c>
      <c r="E6" s="38">
        <f aca="true" t="shared" si="0" ref="E6:E7">SUM(C6*D6)</f>
        <v>36000</v>
      </c>
      <c r="F6" s="68"/>
      <c r="G6" s="68"/>
      <c r="H6" s="73"/>
      <c r="I6" s="74"/>
      <c r="J6" s="71">
        <f aca="true" t="shared" si="1" ref="J6:J18">(1+I6)*H6</f>
        <v>0</v>
      </c>
      <c r="K6" s="71">
        <f aca="true" t="shared" si="2" ref="K6:K18">D6*H6</f>
        <v>0</v>
      </c>
      <c r="L6" s="72"/>
    </row>
    <row r="7" spans="1:12" ht="90">
      <c r="A7" s="54" t="s">
        <v>9</v>
      </c>
      <c r="B7" s="16" t="s">
        <v>10</v>
      </c>
      <c r="C7" s="37">
        <v>9000</v>
      </c>
      <c r="D7" s="43">
        <v>1</v>
      </c>
      <c r="E7" s="38">
        <f t="shared" si="0"/>
        <v>9000</v>
      </c>
      <c r="F7" s="68"/>
      <c r="G7" s="68"/>
      <c r="H7" s="69"/>
      <c r="I7" s="70"/>
      <c r="J7" s="71">
        <f t="shared" si="1"/>
        <v>0</v>
      </c>
      <c r="K7" s="71">
        <f t="shared" si="2"/>
        <v>0</v>
      </c>
      <c r="L7" s="72"/>
    </row>
    <row r="8" spans="1:12" ht="75">
      <c r="A8" s="54" t="s">
        <v>11</v>
      </c>
      <c r="B8" s="36" t="s">
        <v>12</v>
      </c>
      <c r="C8" s="37">
        <v>5000</v>
      </c>
      <c r="D8" s="43">
        <v>1</v>
      </c>
      <c r="E8" s="38">
        <v>5000</v>
      </c>
      <c r="F8" s="68"/>
      <c r="G8" s="68"/>
      <c r="H8" s="69"/>
      <c r="I8" s="70"/>
      <c r="J8" s="71">
        <f t="shared" si="1"/>
        <v>0</v>
      </c>
      <c r="K8" s="71">
        <f t="shared" si="2"/>
        <v>0</v>
      </c>
      <c r="L8" s="72"/>
    </row>
    <row r="9" spans="1:12" ht="45">
      <c r="A9" s="54" t="s">
        <v>13</v>
      </c>
      <c r="B9" s="16" t="s">
        <v>14</v>
      </c>
      <c r="C9" s="37">
        <v>7000</v>
      </c>
      <c r="D9" s="43">
        <v>1</v>
      </c>
      <c r="E9" s="38">
        <v>7000</v>
      </c>
      <c r="F9" s="68"/>
      <c r="G9" s="68"/>
      <c r="H9" s="69"/>
      <c r="I9" s="70"/>
      <c r="J9" s="71">
        <f t="shared" si="1"/>
        <v>0</v>
      </c>
      <c r="K9" s="71">
        <f t="shared" si="2"/>
        <v>0</v>
      </c>
      <c r="L9" s="72"/>
    </row>
    <row r="10" spans="1:12" ht="120">
      <c r="A10" s="55" t="s">
        <v>15</v>
      </c>
      <c r="B10" s="16" t="s">
        <v>16</v>
      </c>
      <c r="C10" s="32">
        <v>25000</v>
      </c>
      <c r="D10" s="43">
        <v>1</v>
      </c>
      <c r="E10" s="33">
        <f aca="true" t="shared" si="3" ref="E10:E17">SUM(C10*D10)</f>
        <v>25000</v>
      </c>
      <c r="F10" s="68"/>
      <c r="G10" s="68"/>
      <c r="H10" s="69"/>
      <c r="I10" s="70"/>
      <c r="J10" s="71">
        <f t="shared" si="1"/>
        <v>0</v>
      </c>
      <c r="K10" s="71">
        <f t="shared" si="2"/>
        <v>0</v>
      </c>
      <c r="L10" s="72"/>
    </row>
    <row r="11" spans="1:12" ht="75">
      <c r="A11" s="55" t="s">
        <v>17</v>
      </c>
      <c r="B11" s="16" t="s">
        <v>18</v>
      </c>
      <c r="C11" s="32">
        <v>9000</v>
      </c>
      <c r="D11" s="43">
        <v>1</v>
      </c>
      <c r="E11" s="33">
        <f t="shared" si="3"/>
        <v>9000</v>
      </c>
      <c r="F11" s="68"/>
      <c r="G11" s="68"/>
      <c r="H11" s="69"/>
      <c r="I11" s="70"/>
      <c r="J11" s="71">
        <f t="shared" si="1"/>
        <v>0</v>
      </c>
      <c r="K11" s="71">
        <f t="shared" si="2"/>
        <v>0</v>
      </c>
      <c r="L11" s="72"/>
    </row>
    <row r="12" spans="1:12" ht="30">
      <c r="A12" s="55" t="s">
        <v>19</v>
      </c>
      <c r="B12" s="16" t="s">
        <v>20</v>
      </c>
      <c r="C12" s="32">
        <v>5000</v>
      </c>
      <c r="D12" s="43">
        <v>1</v>
      </c>
      <c r="E12" s="33">
        <f t="shared" si="3"/>
        <v>5000</v>
      </c>
      <c r="F12" s="68"/>
      <c r="G12" s="68"/>
      <c r="H12" s="69"/>
      <c r="I12" s="70"/>
      <c r="J12" s="71">
        <f t="shared" si="1"/>
        <v>0</v>
      </c>
      <c r="K12" s="71">
        <f t="shared" si="2"/>
        <v>0</v>
      </c>
      <c r="L12" s="72"/>
    </row>
    <row r="13" spans="1:12" ht="45">
      <c r="A13" s="55" t="s">
        <v>21</v>
      </c>
      <c r="B13" s="16" t="s">
        <v>22</v>
      </c>
      <c r="C13" s="32">
        <v>1200</v>
      </c>
      <c r="D13" s="43">
        <v>2</v>
      </c>
      <c r="E13" s="33">
        <f t="shared" si="3"/>
        <v>2400</v>
      </c>
      <c r="F13" s="68"/>
      <c r="G13" s="68"/>
      <c r="H13" s="69"/>
      <c r="I13" s="70"/>
      <c r="J13" s="71">
        <f t="shared" si="1"/>
        <v>0</v>
      </c>
      <c r="K13" s="71">
        <f t="shared" si="2"/>
        <v>0</v>
      </c>
      <c r="L13" s="72"/>
    </row>
    <row r="14" spans="1:12" ht="30">
      <c r="A14" s="55" t="s">
        <v>23</v>
      </c>
      <c r="B14" s="16" t="s">
        <v>24</v>
      </c>
      <c r="C14" s="32">
        <v>5000</v>
      </c>
      <c r="D14" s="43">
        <v>1</v>
      </c>
      <c r="E14" s="33">
        <f t="shared" si="3"/>
        <v>5000</v>
      </c>
      <c r="F14" s="68"/>
      <c r="G14" s="68"/>
      <c r="H14" s="69"/>
      <c r="I14" s="70"/>
      <c r="J14" s="71">
        <f t="shared" si="1"/>
        <v>0</v>
      </c>
      <c r="K14" s="71">
        <f t="shared" si="2"/>
        <v>0</v>
      </c>
      <c r="L14" s="72"/>
    </row>
    <row r="15" spans="1:12" ht="45">
      <c r="A15" s="55" t="s">
        <v>25</v>
      </c>
      <c r="B15" s="16" t="s">
        <v>26</v>
      </c>
      <c r="C15" s="32">
        <v>3000</v>
      </c>
      <c r="D15" s="43">
        <v>1</v>
      </c>
      <c r="E15" s="33">
        <f t="shared" si="3"/>
        <v>3000</v>
      </c>
      <c r="F15" s="68"/>
      <c r="G15" s="68"/>
      <c r="H15" s="69"/>
      <c r="I15" s="70"/>
      <c r="J15" s="71">
        <f t="shared" si="1"/>
        <v>0</v>
      </c>
      <c r="K15" s="71">
        <f t="shared" si="2"/>
        <v>0</v>
      </c>
      <c r="L15" s="72"/>
    </row>
    <row r="16" spans="1:12" ht="60">
      <c r="A16" s="55" t="s">
        <v>27</v>
      </c>
      <c r="B16" s="16" t="s">
        <v>28</v>
      </c>
      <c r="C16" s="32">
        <v>35000</v>
      </c>
      <c r="D16" s="43">
        <v>2</v>
      </c>
      <c r="E16" s="33">
        <f t="shared" si="3"/>
        <v>70000</v>
      </c>
      <c r="F16" s="68"/>
      <c r="G16" s="68"/>
      <c r="H16" s="69"/>
      <c r="I16" s="70"/>
      <c r="J16" s="71">
        <f t="shared" si="1"/>
        <v>0</v>
      </c>
      <c r="K16" s="71">
        <f t="shared" si="2"/>
        <v>0</v>
      </c>
      <c r="L16" s="72"/>
    </row>
    <row r="17" spans="1:12" s="9" customFormat="1" ht="90">
      <c r="A17" s="55" t="s">
        <v>29</v>
      </c>
      <c r="B17" s="16" t="s">
        <v>30</v>
      </c>
      <c r="C17" s="32">
        <v>5000</v>
      </c>
      <c r="D17" s="43">
        <v>1</v>
      </c>
      <c r="E17" s="33">
        <f t="shared" si="3"/>
        <v>5000</v>
      </c>
      <c r="F17" s="68"/>
      <c r="G17" s="68"/>
      <c r="H17" s="69"/>
      <c r="I17" s="70"/>
      <c r="J17" s="71">
        <f t="shared" si="1"/>
        <v>0</v>
      </c>
      <c r="K17" s="71">
        <f t="shared" si="2"/>
        <v>0</v>
      </c>
      <c r="L17" s="72"/>
    </row>
    <row r="18" spans="1:12" s="9" customFormat="1" ht="60">
      <c r="A18" s="56" t="s">
        <v>31</v>
      </c>
      <c r="B18" s="34" t="s">
        <v>32</v>
      </c>
      <c r="C18" s="35">
        <v>6000</v>
      </c>
      <c r="D18" s="43">
        <v>1</v>
      </c>
      <c r="E18" s="33">
        <f aca="true" t="shared" si="4" ref="E18">SUM(C18*D18)</f>
        <v>6000</v>
      </c>
      <c r="F18" s="68"/>
      <c r="G18" s="68"/>
      <c r="H18" s="69"/>
      <c r="I18" s="70"/>
      <c r="J18" s="71">
        <f t="shared" si="1"/>
        <v>0</v>
      </c>
      <c r="K18" s="71">
        <f t="shared" si="2"/>
        <v>0</v>
      </c>
      <c r="L18" s="72"/>
    </row>
    <row r="19" spans="1:12" ht="15.75" thickBot="1">
      <c r="A19" s="65" t="s">
        <v>45</v>
      </c>
      <c r="B19" s="66"/>
      <c r="C19" s="66"/>
      <c r="D19" s="66"/>
      <c r="E19" s="66"/>
      <c r="F19" s="66"/>
      <c r="G19" s="66"/>
      <c r="H19" s="66"/>
      <c r="I19" s="66"/>
      <c r="J19" s="66"/>
      <c r="K19" s="63">
        <f>SUM(K5:K18)</f>
        <v>0</v>
      </c>
      <c r="L19" s="63"/>
    </row>
    <row r="20" spans="1:12" ht="15">
      <c r="A20" s="46"/>
      <c r="B20" s="40"/>
      <c r="C20" s="41"/>
      <c r="D20" s="44"/>
      <c r="E20" s="42">
        <f>E18+E19</f>
        <v>6000</v>
      </c>
      <c r="F20" s="9"/>
      <c r="G20" s="9"/>
      <c r="H20" s="64"/>
      <c r="I20" s="60"/>
      <c r="J20" s="64"/>
      <c r="K20" s="64"/>
      <c r="L20" s="9"/>
    </row>
  </sheetData>
  <sheetProtection algorithmName="SHA-512" hashValue="ZWocdayZrQrEqQ4IzWOI81ZnD8NQ/yZEJ0EQcW7bBF1dcEXUB9kq7AUsBx/qYOKdMzCDw5X26SBtf0JxpaSVMA==" saltValue="/W4001cOSMfvddjLxtSY5Q==" spinCount="100000" sheet="1" formatRows="0"/>
  <protectedRanges>
    <protectedRange sqref="L5:L18" name="Oblast2"/>
    <protectedRange sqref="F5:K18" name="Oblast1"/>
  </protectedRanges>
  <mergeCells count="1">
    <mergeCell ref="A19:J19"/>
  </mergeCells>
  <printOptions/>
  <pageMargins left="0.7" right="0.7" top="0.787401575" bottom="0.2" header="0" footer="0.27"/>
  <pageSetup horizontalDpi="600" verticalDpi="600"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/>
  </sheetViews>
  <sheetFormatPr defaultColWidth="9.00390625" defaultRowHeight="14.25"/>
  <cols>
    <col min="1" max="1" width="27.00390625" style="4" customWidth="1"/>
    <col min="2" max="2" width="50.625" style="4" customWidth="1"/>
    <col min="3" max="3" width="8.50390625" style="0" hidden="1" customWidth="1"/>
    <col min="4" max="4" width="5.875" style="18" customWidth="1"/>
    <col min="5" max="5" width="10.125" style="0" hidden="1" customWidth="1"/>
    <col min="6" max="6" width="32.625" style="0" customWidth="1"/>
    <col min="7" max="7" width="14.375" style="0" customWidth="1"/>
    <col min="8" max="9" width="12.625" style="0" customWidth="1"/>
    <col min="10" max="10" width="10.625" style="0" customWidth="1"/>
    <col min="11" max="11" width="48.75390625" style="0" customWidth="1"/>
  </cols>
  <sheetData>
    <row r="1" ht="15">
      <c r="A1" s="31" t="s">
        <v>42</v>
      </c>
    </row>
    <row r="2" spans="1:11" ht="47.25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  <c r="F2" s="25" t="s">
        <v>33</v>
      </c>
      <c r="G2" s="25" t="s">
        <v>38</v>
      </c>
      <c r="H2" s="25" t="s">
        <v>37</v>
      </c>
      <c r="I2" s="25" t="s">
        <v>39</v>
      </c>
      <c r="J2" s="25" t="s">
        <v>34</v>
      </c>
      <c r="K2" s="26" t="s">
        <v>35</v>
      </c>
    </row>
    <row r="3" spans="1:11" ht="15">
      <c r="A3" s="15" t="s">
        <v>36</v>
      </c>
      <c r="B3" s="30" t="s">
        <v>41</v>
      </c>
      <c r="C3" s="10">
        <v>2500</v>
      </c>
      <c r="D3" s="17">
        <v>1</v>
      </c>
      <c r="E3" s="12">
        <f aca="true" t="shared" si="0" ref="E3">SUM(C3*D3)</f>
        <v>2500</v>
      </c>
      <c r="F3" s="29" t="s">
        <v>40</v>
      </c>
      <c r="G3" s="13"/>
      <c r="H3" s="13"/>
      <c r="I3" s="27"/>
      <c r="J3" s="14">
        <v>0</v>
      </c>
      <c r="K3" s="13"/>
    </row>
    <row r="4" spans="1:10" ht="15">
      <c r="A4" s="5"/>
      <c r="E4" s="1"/>
      <c r="J4" s="28"/>
    </row>
    <row r="5" spans="2:5" ht="15">
      <c r="B5" s="5"/>
      <c r="C5" s="2"/>
      <c r="D5" s="19"/>
      <c r="E5" s="3"/>
    </row>
    <row r="6" ht="14.25">
      <c r="E6" s="11"/>
    </row>
    <row r="9" ht="15">
      <c r="B9" s="6"/>
    </row>
    <row r="10" spans="1:2" ht="15">
      <c r="A10" s="6"/>
      <c r="B10" s="6"/>
    </row>
    <row r="11" ht="15">
      <c r="B11" s="6"/>
    </row>
    <row r="14" ht="15">
      <c r="B14" s="7"/>
    </row>
    <row r="15" ht="15">
      <c r="A15" s="8"/>
    </row>
  </sheetData>
  <protectedRanges>
    <protectedRange sqref="K3" name="Oblast2"/>
    <protectedRange sqref="F3:I3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Jan</dc:creator>
  <cp:keywords/>
  <dc:description/>
  <cp:lastModifiedBy>Kalinová Kateřina</cp:lastModifiedBy>
  <cp:lastPrinted>2021-02-18T08:36:56Z</cp:lastPrinted>
  <dcterms:created xsi:type="dcterms:W3CDTF">2021-01-25T14:25:43Z</dcterms:created>
  <dcterms:modified xsi:type="dcterms:W3CDTF">2021-02-18T10:15:27Z</dcterms:modified>
  <cp:category/>
  <cp:version/>
  <cp:contentType/>
  <cp:contentStatus/>
</cp:coreProperties>
</file>