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SO 201" sheetId="3" r:id="rId3"/>
  </sheets>
  <definedNames>
    <definedName name="_xlnm.Print_Area" localSheetId="1">'000'!$B$1:$I$33</definedName>
    <definedName name="_xlnm.Print_Area" localSheetId="2">'SO 201'!$A$1:$I$45</definedName>
  </definedNames>
  <calcPr fullCalcOnLoad="1"/>
</workbook>
</file>

<file path=xl/sharedStrings.xml><?xml version="1.0" encoding="utf-8"?>
<sst xmlns="http://schemas.openxmlformats.org/spreadsheetml/2006/main" count="252" uniqueCount="117">
  <si>
    <t>Soupis objektů s DPH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</si>
  <si>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</si>
  <si>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</si>
  <si>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</si>
  <si>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</si>
  <si>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</si>
  <si>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</si>
  <si>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</si>
  <si>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</si>
  <si>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</si>
  <si>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</si>
  <si>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</si>
  <si>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</si>
  <si>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</si>
  <si>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</si>
  <si>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</si>
  <si>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</si>
  <si>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</si>
  <si>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</si>
  <si>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</si>
  <si>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Všeobecné konstrukce a práce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</si>
  <si>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</si>
  <si>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</si>
  <si>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</si>
  <si>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</si>
  <si>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</si>
  <si>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</si>
  <si>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</si>
  <si>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</si>
  <si>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</si>
  <si>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</si>
  <si>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</si>
  <si>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</si>
  <si>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</si>
  <si>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</si>
  <si>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</si>
  <si>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</si>
  <si>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</si>
  <si>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</si>
  <si>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P</t>
  </si>
  <si>
    <t>PP</t>
  </si>
  <si>
    <t>VV</t>
  </si>
  <si>
    <t>TS</t>
  </si>
  <si>
    <t/>
  </si>
  <si>
    <t>Objekt:</t>
  </si>
  <si>
    <t>000</t>
  </si>
  <si>
    <t>Ostatní a vedlejší náklady</t>
  </si>
  <si>
    <t>O1</t>
  </si>
  <si>
    <t>náklady</t>
  </si>
  <si>
    <t>KPL</t>
  </si>
  <si>
    <t>zahrnuje veškeré náklady spojené s objednatelem požadovanými pracemi</t>
  </si>
  <si>
    <t>Vedlejší</t>
  </si>
  <si>
    <t>R</t>
  </si>
  <si>
    <t>00004</t>
  </si>
  <si>
    <t>Zajištění povolení k uzavírkám - popsáno v obchodních podmínkách, v zákoně č. 13/1997 Sb., a vyhlášce č. 104/1997</t>
  </si>
  <si>
    <t>00005</t>
  </si>
  <si>
    <t>Zajištění stanovení, umístění, údržbu, přemístění a odstranění dočasného dopravního značení - popsáno v projektové dokumentaci</t>
  </si>
  <si>
    <t>00006</t>
  </si>
  <si>
    <t>Zajištění povolení zvláštního užívání komunikací - popsáno v obchodních podmínkách, v zákoně č. 13/1997 Sb., a vyhlášce č. 104/1997</t>
  </si>
  <si>
    <t>00014</t>
  </si>
  <si>
    <t>Zajištění provedení a výstupů veškerých zkoušek a revizí - popsáno v obchodních podmínkách, technických podmínkách a normách ČSN</t>
  </si>
  <si>
    <t>00018</t>
  </si>
  <si>
    <t>Návrh technologického postupu prací - popsáno v obchodních podmínkách</t>
  </si>
  <si>
    <t>201</t>
  </si>
  <si>
    <t>7</t>
  </si>
  <si>
    <t>M2</t>
  </si>
  <si>
    <t>M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</si>
  <si>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</si>
  <si>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62641</t>
  </si>
  <si>
    <t>SJEDNOCUJÍCÍ STĚRKA JEMNOU MALTOU TL CCA 2MM</t>
  </si>
  <si>
    <t>Přidružená stavební výroba</t>
  </si>
  <si>
    <t>78382</t>
  </si>
  <si>
    <t>NÁTĚRY BETON KONSTR TYP S2 (OS-B)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</si>
  <si>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</si>
  <si>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</si>
  <si>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</si>
  <si>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Odrazný obrubník</t>
  </si>
  <si>
    <t>Ostatní konstrukce a práce</t>
  </si>
  <si>
    <t>9111A3</t>
  </si>
  <si>
    <t>Demontáž zábradlí, odvoz a likvidace v režii zhotovitele</t>
  </si>
  <si>
    <t>položka zahrnuje:  
- demontáž a odstranění zařízení  
- jeho odvoz na předepsané místo</t>
  </si>
  <si>
    <t>9112B1</t>
  </si>
  <si>
    <t>ZÁBRADLÍ MOSTNÍ SE SVISLOU VÝPLNÍ - DODÁVKA A MONTÁŽ</t>
  </si>
  <si>
    <t>Ocelové bezpečnostní zábradlí se svislou výplní, vč. PKO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</si>
  <si>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</si>
  <si>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SO 201</t>
  </si>
  <si>
    <t>02720</t>
  </si>
  <si>
    <t>POMOC PRÁCE ZŘÍZ NEBO ZAJIŠŤ REGULACI A OCHRANU DOPRAVY</t>
  </si>
  <si>
    <t>Přechodná úprava dopravního značení a objízdných tras, včetně údržby a úprav během stavebních prací v souladu s TP66 - "Zásady pro označování pracovních míst na PK a s platnými předpisy pro navrhování DZ na PK, vč. vyhlášky, kterou se provádějí pravidla provozu na pozemních komunikacích 294/2015 v platném znění.  
Stávající svislé dopravní značky se pro potřeby PDZ zachovají a dle potřeby zakryjí, upraví nebo doplní.
Přechodné SDZ (značky, směrovací desky, závory, semafor. souprava, světla) se umístí na nosičích a podkladních deskách včetně nutných přesunů dle jednotlivých fází (etap) výstavby, dodávka, montáž, demontáž.  
Délka trvání a způsob řešení každé etapy závisí na prováděcí firmě.</t>
  </si>
  <si>
    <t>ZÁBRADLÍ MOSTNÍ SE SVISLOU VÝPLNÍ - DEMONTÁŽ S PŘESUNEM</t>
  </si>
  <si>
    <t>Levá římsa 60,5=60,500 [A] 
Pravá římsa 60,5=60,500 [B] 
Celkem: A+B=121,000 [C]</t>
  </si>
  <si>
    <t>Hydrofobní nátěr betonových konstrukcí. Vnější plocha říms.</t>
  </si>
  <si>
    <t>Vnější plocha říms.</t>
  </si>
  <si>
    <t>VYROVNÁVACÍ VRSTVA Z CEMENT MALTY</t>
  </si>
  <si>
    <t>62945</t>
  </si>
  <si>
    <t>938541</t>
  </si>
  <si>
    <t>OČIŠTĚNÍ BETON KONSTR OTRYSKÁNÍM TLAK VODOU DO 200 BARŮ</t>
  </si>
  <si>
    <t>položka zahrnuje očištění předepsaným způsobem včetně odklizení vzniklého odpadu</t>
  </si>
  <si>
    <t>Očištění horního povrchu říms opěr před zhotovením vyrovnavací vrstvy z cementové malty. 100 % plochy.</t>
  </si>
  <si>
    <t>Ostatní a vedlejší</t>
  </si>
  <si>
    <t>Stavba: 416 11-3 most přes D2 před Blučinou</t>
  </si>
  <si>
    <t>most přes D2 před Blučinou</t>
  </si>
  <si>
    <t>416 11-3</t>
  </si>
  <si>
    <t>Most ev.č. 416 11-3</t>
  </si>
  <si>
    <t>Levá římsa 1,25*62,4=78,000 [A] 
Pravá římsa 1,25*62,4=78,000 [B] 
Celkem: A+B=156,000 [C]</t>
  </si>
  <si>
    <t>Levá římsa 0,27*62,4=16,848 [A] 
Pravá římsa 0,27*62,4=16,848 [B] 
Celkem: A+B=33,696 [C]</t>
  </si>
  <si>
    <t xml:space="preserve">STŘÍKANÝ ŽELEZOBETON DO C30/37 </t>
  </si>
  <si>
    <t>M3</t>
  </si>
  <si>
    <t>Římsa v oblastech šířky 3 m nad vzpěrami</t>
  </si>
  <si>
    <t>položka zahrnuje:  
dodání čerstvého betonu (betonové směsi) požadované kvality 
užití potřebných přísad a technologií výroby betonu
bednění požadovaných konstrukcí (i ztracené)  
úpravy pro osazení výztuže, doplňkových konstrukcí a vybavení</t>
  </si>
  <si>
    <t xml:space="preserve">VÝZTUŽ STŘÍKANÉHO BETONU Z KARI SITÍ </t>
  </si>
  <si>
    <t>T</t>
  </si>
  <si>
    <t>Levá římsa 1,25*3*2*0,05=0,375 [A] 
Pravá římsa 1,25*3*2*0,05=0,375 [B] 
Celkem: A+B=0,750 [C]</t>
  </si>
  <si>
    <t>Levá římsa 0,375*0,038=0,0145 [A] 
Pravá římsa 0,375*0,038=0,0145 [B] 
Celkem: A+B=0,029 [C]</t>
  </si>
  <si>
    <t>položka zahrnuje:  
dodání betonářské výztuže v požadované kvalitě 
veškeré svary nebo jiné spoje výztuže
pomocné konstrukce a práce pro osazení a upevnění výztuže (provedení vrtu, dodání a vsunutí kotvičky, její zalepení předepsaným pojivem)</t>
  </si>
  <si>
    <t>Levá římsa 1,25*(62,4-2*3)=70,500 [A] 
Pravá římsa 1,25*(62,4-2*3)=70,500 [B] 
Celkem: A+B=141,000 [C]</t>
  </si>
  <si>
    <t>Parametrická spotřeba 38 kg/m3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</si>
</sst>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</numFmts>
  <fonts count="41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8"/>
      <color indexed="54"/>
      <name val="Calibri Light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8"/>
      <color theme="3"/>
      <name val="Calibri Light"/>
      <family val="2"/>
    </font>
    <font>
      <sz val="10"/>
      <color rgb="FF9C57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4" fontId="0" fillId="35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10" xfId="46" applyBorder="1" applyAlignment="1">
      <alignment horizontal="right" vertical="center"/>
      <protection/>
    </xf>
    <xf numFmtId="49" fontId="0" fillId="0" borderId="10" xfId="46" applyNumberFormat="1" applyBorder="1" applyAlignment="1">
      <alignment horizontal="right" vertical="center"/>
      <protection/>
    </xf>
    <xf numFmtId="0" fontId="0" fillId="0" borderId="10" xfId="46" applyBorder="1" applyAlignment="1">
      <alignment horizontal="center" vertical="center"/>
      <protection/>
    </xf>
    <xf numFmtId="166" fontId="0" fillId="0" borderId="10" xfId="46" applyNumberFormat="1" applyBorder="1" applyAlignment="1">
      <alignment horizontal="center" vertical="center"/>
      <protection/>
    </xf>
    <xf numFmtId="0" fontId="0" fillId="0" borderId="10" xfId="0" applyBorder="1" applyAlignment="1">
      <alignment horizontal="left" vertical="top" wrapText="1"/>
    </xf>
    <xf numFmtId="4" fontId="0" fillId="35" borderId="10" xfId="46" applyNumberForma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46" applyBorder="1" applyAlignment="1">
      <alignment horizontal="left" vertical="center" wrapText="1"/>
      <protection/>
    </xf>
    <xf numFmtId="4" fontId="0" fillId="0" borderId="10" xfId="46" applyNumberFormat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PageLayoutView="0" workbookViewId="0" topLeftCell="A1">
      <selection activeCell="A10" sqref="A10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60"/>
      <c r="B1" s="1"/>
      <c r="C1" s="1"/>
      <c r="D1" s="1"/>
      <c r="E1" s="1"/>
    </row>
    <row r="2" spans="1:5" ht="12.75" customHeight="1">
      <c r="A2" s="60"/>
      <c r="B2" s="61" t="s">
        <v>0</v>
      </c>
      <c r="C2" s="1"/>
      <c r="D2" s="1"/>
      <c r="E2" s="1"/>
    </row>
    <row r="3" spans="1:5" ht="19.5" customHeight="1">
      <c r="A3" s="60"/>
      <c r="B3" s="60"/>
      <c r="C3" s="1"/>
      <c r="D3" s="1"/>
      <c r="E3" s="1"/>
    </row>
    <row r="4" spans="1:5" ht="19.5" customHeight="1">
      <c r="A4" s="1"/>
      <c r="B4" s="62" t="s">
        <v>100</v>
      </c>
      <c r="C4" s="60"/>
      <c r="D4" s="60"/>
      <c r="E4" s="1"/>
    </row>
    <row r="5" spans="1:5" ht="12.75" customHeight="1">
      <c r="A5" s="1"/>
      <c r="B5" s="60" t="s">
        <v>1</v>
      </c>
      <c r="C5" s="60"/>
      <c r="D5" s="60"/>
      <c r="E5" s="1"/>
    </row>
    <row r="6" spans="1:5" ht="12.75" customHeight="1">
      <c r="A6" s="1"/>
      <c r="B6" s="3" t="s">
        <v>2</v>
      </c>
      <c r="C6" s="6">
        <f>SUM(C10:C11)</f>
        <v>0</v>
      </c>
      <c r="D6" s="1"/>
      <c r="E6" s="1"/>
    </row>
    <row r="7" spans="1:5" ht="12.75" customHeight="1">
      <c r="A7" s="1"/>
      <c r="B7" s="3" t="s">
        <v>3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12.75" customHeight="1">
      <c r="A10" s="16" t="s">
        <v>99</v>
      </c>
      <c r="B10" s="16" t="s">
        <v>48</v>
      </c>
      <c r="C10" s="17">
        <f>'000'!I3</f>
        <v>0</v>
      </c>
      <c r="D10" s="17">
        <f>'000'!O2</f>
        <v>0</v>
      </c>
      <c r="E10" s="17">
        <f>C10+D10</f>
        <v>0</v>
      </c>
    </row>
    <row r="11" spans="1:5" ht="12.75" customHeight="1">
      <c r="A11" s="16" t="s">
        <v>85</v>
      </c>
      <c r="B11" s="16" t="s">
        <v>103</v>
      </c>
      <c r="C11" s="17">
        <f>'SO 201'!I3</f>
        <v>0</v>
      </c>
      <c r="D11" s="17">
        <f>'SO 201'!O2</f>
        <v>0</v>
      </c>
      <c r="E11" s="17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B10" sqref="B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customWidth="1"/>
    <col min="17" max="17" width="10.7109375" style="0" customWidth="1"/>
    <col min="18" max="18" width="9.140625" style="0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18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0+O9</f>
        <v>0</v>
      </c>
      <c r="P2" t="s">
        <v>18</v>
      </c>
    </row>
    <row r="3" spans="1:16" ht="15" customHeight="1">
      <c r="A3" t="s">
        <v>10</v>
      </c>
      <c r="B3" s="10" t="s">
        <v>12</v>
      </c>
      <c r="C3" s="64" t="s">
        <v>102</v>
      </c>
      <c r="D3" s="60"/>
      <c r="E3" s="11" t="s">
        <v>101</v>
      </c>
      <c r="F3" s="1"/>
      <c r="G3" s="8"/>
      <c r="H3" s="7" t="s">
        <v>51</v>
      </c>
      <c r="I3" s="32">
        <f>0+I9</f>
        <v>0</v>
      </c>
      <c r="O3" t="s">
        <v>15</v>
      </c>
      <c r="P3" t="s">
        <v>19</v>
      </c>
    </row>
    <row r="4" spans="1:16" ht="15" customHeight="1">
      <c r="A4" t="s">
        <v>13</v>
      </c>
      <c r="B4" s="10" t="s">
        <v>44</v>
      </c>
      <c r="C4" s="64" t="s">
        <v>45</v>
      </c>
      <c r="D4" s="60"/>
      <c r="E4" s="11" t="s">
        <v>46</v>
      </c>
      <c r="F4" s="1"/>
      <c r="G4" s="1"/>
      <c r="H4" s="9"/>
      <c r="I4" s="9"/>
      <c r="O4" t="s">
        <v>16</v>
      </c>
      <c r="P4" t="s">
        <v>19</v>
      </c>
    </row>
    <row r="5" spans="1:16" ht="12.75" customHeight="1">
      <c r="A5" t="s">
        <v>47</v>
      </c>
      <c r="B5" s="13" t="s">
        <v>14</v>
      </c>
      <c r="C5" s="65"/>
      <c r="D5" s="66"/>
      <c r="E5" s="14"/>
      <c r="F5" s="5"/>
      <c r="G5" s="5"/>
      <c r="H5" s="5"/>
      <c r="I5" s="5"/>
      <c r="O5" t="s">
        <v>17</v>
      </c>
      <c r="P5" t="s">
        <v>19</v>
      </c>
    </row>
    <row r="6" spans="1:9" ht="12.75" customHeight="1">
      <c r="A6" s="63" t="s">
        <v>21</v>
      </c>
      <c r="B6" s="63" t="s">
        <v>23</v>
      </c>
      <c r="C6" s="63" t="s">
        <v>25</v>
      </c>
      <c r="D6" s="63" t="s">
        <v>26</v>
      </c>
      <c r="E6" s="63" t="s">
        <v>27</v>
      </c>
      <c r="F6" s="63" t="s">
        <v>29</v>
      </c>
      <c r="G6" s="63" t="s">
        <v>31</v>
      </c>
      <c r="H6" s="63" t="s">
        <v>33</v>
      </c>
      <c r="I6" s="63"/>
    </row>
    <row r="7" spans="1:9" ht="12.75" customHeight="1">
      <c r="A7" s="63"/>
      <c r="B7" s="63"/>
      <c r="C7" s="63"/>
      <c r="D7" s="63"/>
      <c r="E7" s="63"/>
      <c r="F7" s="63"/>
      <c r="G7" s="63"/>
      <c r="H7" s="12" t="s">
        <v>34</v>
      </c>
      <c r="I7" s="12" t="s">
        <v>36</v>
      </c>
    </row>
    <row r="8" spans="1:9" ht="12.75" customHeight="1">
      <c r="A8" s="12" t="s">
        <v>22</v>
      </c>
      <c r="B8" s="12" t="s">
        <v>24</v>
      </c>
      <c r="C8" s="12" t="s">
        <v>19</v>
      </c>
      <c r="D8" s="12" t="s">
        <v>18</v>
      </c>
      <c r="E8" s="12" t="s">
        <v>28</v>
      </c>
      <c r="F8" s="12" t="s">
        <v>30</v>
      </c>
      <c r="G8" s="12" t="s">
        <v>32</v>
      </c>
      <c r="H8" s="12" t="s">
        <v>35</v>
      </c>
      <c r="I8" s="12" t="s">
        <v>37</v>
      </c>
    </row>
    <row r="9" spans="1:18" ht="12.75" customHeight="1">
      <c r="A9" s="15" t="s">
        <v>38</v>
      </c>
      <c r="B9" s="15"/>
      <c r="C9" s="19" t="s">
        <v>22</v>
      </c>
      <c r="D9" s="15"/>
      <c r="E9" s="20" t="s">
        <v>20</v>
      </c>
      <c r="F9" s="15"/>
      <c r="G9" s="15"/>
      <c r="H9" s="15"/>
      <c r="I9" s="21">
        <f>0+Q9</f>
        <v>0</v>
      </c>
      <c r="O9">
        <f>0+R9</f>
        <v>0</v>
      </c>
      <c r="Q9" s="35">
        <f>0+I10+I14+I18+I22+I26+I30</f>
        <v>0</v>
      </c>
      <c r="R9">
        <f>0+O14+O18+O22+O26+O10+O30</f>
        <v>0</v>
      </c>
    </row>
    <row r="10" spans="2:16" ht="25.5">
      <c r="B10" s="22">
        <v>1</v>
      </c>
      <c r="C10" s="22" t="s">
        <v>53</v>
      </c>
      <c r="D10" s="18" t="s">
        <v>52</v>
      </c>
      <c r="E10" s="23" t="s">
        <v>54</v>
      </c>
      <c r="F10" s="24" t="s">
        <v>49</v>
      </c>
      <c r="G10" s="25">
        <v>1</v>
      </c>
      <c r="H10" s="26"/>
      <c r="I10" s="27">
        <f>ROUND(ROUND(H10,2)*ROUND(G10,3),2)</f>
        <v>0</v>
      </c>
      <c r="O10">
        <f>(I10*21)/100</f>
        <v>0</v>
      </c>
      <c r="P10" t="s">
        <v>19</v>
      </c>
    </row>
    <row r="11" ht="12.75">
      <c r="E11" s="29"/>
    </row>
    <row r="12" ht="12.75">
      <c r="E12" s="29"/>
    </row>
    <row r="13" ht="12.75">
      <c r="E13" s="29"/>
    </row>
    <row r="14" spans="1:16" ht="25.5">
      <c r="A14" s="18" t="s">
        <v>39</v>
      </c>
      <c r="B14" s="22">
        <v>2</v>
      </c>
      <c r="C14" s="22" t="s">
        <v>55</v>
      </c>
      <c r="D14" s="18" t="s">
        <v>52</v>
      </c>
      <c r="E14" s="23" t="s">
        <v>56</v>
      </c>
      <c r="F14" s="24" t="s">
        <v>49</v>
      </c>
      <c r="G14" s="25">
        <v>1</v>
      </c>
      <c r="H14" s="26"/>
      <c r="I14" s="27">
        <f>ROUND(ROUND(H14,2)*ROUND(G14,3),2)</f>
        <v>0</v>
      </c>
      <c r="O14">
        <f>(I14*21)/100</f>
        <v>0</v>
      </c>
      <c r="P14" t="s">
        <v>19</v>
      </c>
    </row>
    <row r="15" spans="1:5" ht="12.75">
      <c r="A15" s="28" t="s">
        <v>40</v>
      </c>
      <c r="E15" s="29" t="s">
        <v>43</v>
      </c>
    </row>
    <row r="16" spans="1:5" ht="12.75">
      <c r="A16" s="30" t="s">
        <v>41</v>
      </c>
      <c r="E16" s="31" t="s">
        <v>43</v>
      </c>
    </row>
    <row r="17" spans="1:5" ht="12.75">
      <c r="A17" t="s">
        <v>42</v>
      </c>
      <c r="E17" s="29" t="s">
        <v>43</v>
      </c>
    </row>
    <row r="18" spans="1:16" ht="25.5">
      <c r="A18" s="18" t="s">
        <v>39</v>
      </c>
      <c r="B18" s="22">
        <v>3</v>
      </c>
      <c r="C18" s="22" t="s">
        <v>57</v>
      </c>
      <c r="D18" s="18" t="s">
        <v>52</v>
      </c>
      <c r="E18" s="23" t="s">
        <v>58</v>
      </c>
      <c r="F18" s="24" t="s">
        <v>49</v>
      </c>
      <c r="G18" s="25">
        <v>1</v>
      </c>
      <c r="H18" s="26"/>
      <c r="I18" s="27">
        <f>ROUND(ROUND(H18,2)*ROUND(G18,3),2)</f>
        <v>0</v>
      </c>
      <c r="O18">
        <f>(I18*21)/100</f>
        <v>0</v>
      </c>
      <c r="P18" t="s">
        <v>19</v>
      </c>
    </row>
    <row r="19" spans="1:5" ht="12.75">
      <c r="A19" s="28" t="s">
        <v>40</v>
      </c>
      <c r="E19" s="29" t="s">
        <v>43</v>
      </c>
    </row>
    <row r="20" spans="1:5" ht="12.75">
      <c r="A20" s="30" t="s">
        <v>41</v>
      </c>
      <c r="E20" s="31" t="s">
        <v>43</v>
      </c>
    </row>
    <row r="21" spans="1:5" ht="12.75">
      <c r="A21" t="s">
        <v>42</v>
      </c>
      <c r="E21" s="29" t="s">
        <v>43</v>
      </c>
    </row>
    <row r="22" spans="1:16" ht="25.5">
      <c r="A22" s="18" t="s">
        <v>39</v>
      </c>
      <c r="B22" s="22">
        <v>4</v>
      </c>
      <c r="C22" s="22" t="s">
        <v>59</v>
      </c>
      <c r="D22" s="18" t="s">
        <v>52</v>
      </c>
      <c r="E22" s="23" t="s">
        <v>60</v>
      </c>
      <c r="F22" s="24" t="s">
        <v>49</v>
      </c>
      <c r="G22" s="25">
        <v>1</v>
      </c>
      <c r="H22" s="26"/>
      <c r="I22" s="27">
        <f>ROUND(ROUND(H22,2)*ROUND(G22,3),2)</f>
        <v>0</v>
      </c>
      <c r="O22">
        <f>(I22*21)/100</f>
        <v>0</v>
      </c>
      <c r="P22" t="s">
        <v>19</v>
      </c>
    </row>
    <row r="23" spans="1:5" ht="12.75">
      <c r="A23" s="28" t="s">
        <v>40</v>
      </c>
      <c r="E23" s="29" t="s">
        <v>43</v>
      </c>
    </row>
    <row r="24" spans="1:5" ht="12.75">
      <c r="A24" s="30" t="s">
        <v>41</v>
      </c>
      <c r="E24" s="31" t="s">
        <v>43</v>
      </c>
    </row>
    <row r="25" spans="1:5" ht="12.75">
      <c r="A25" t="s">
        <v>42</v>
      </c>
      <c r="E25" s="29" t="s">
        <v>43</v>
      </c>
    </row>
    <row r="26" spans="1:16" ht="12.75">
      <c r="A26" s="18" t="s">
        <v>39</v>
      </c>
      <c r="B26" s="22">
        <v>5</v>
      </c>
      <c r="C26" s="22" t="s">
        <v>61</v>
      </c>
      <c r="D26" s="18" t="s">
        <v>52</v>
      </c>
      <c r="E26" s="23" t="s">
        <v>62</v>
      </c>
      <c r="F26" s="24" t="s">
        <v>49</v>
      </c>
      <c r="G26" s="25">
        <v>1</v>
      </c>
      <c r="H26" s="26"/>
      <c r="I26" s="27">
        <f>ROUND(ROUND(H26,2)*ROUND(G26,3),2)</f>
        <v>0</v>
      </c>
      <c r="O26">
        <f>(I26*21)/100</f>
        <v>0</v>
      </c>
      <c r="P26" t="s">
        <v>19</v>
      </c>
    </row>
    <row r="27" spans="1:5" ht="12.75">
      <c r="A27" s="28" t="s">
        <v>40</v>
      </c>
      <c r="E27" s="29" t="s">
        <v>43</v>
      </c>
    </row>
    <row r="28" spans="1:5" ht="12.75">
      <c r="A28" s="30" t="s">
        <v>41</v>
      </c>
      <c r="E28" s="31" t="s">
        <v>43</v>
      </c>
    </row>
    <row r="29" spans="1:5" ht="12.75">
      <c r="A29" t="s">
        <v>42</v>
      </c>
      <c r="E29" s="29" t="s">
        <v>43</v>
      </c>
    </row>
    <row r="30" spans="2:16" ht="12.75" customHeight="1">
      <c r="B30" s="36">
        <v>6</v>
      </c>
      <c r="C30" s="37" t="s">
        <v>86</v>
      </c>
      <c r="D30" s="18" t="s">
        <v>43</v>
      </c>
      <c r="E30" s="23" t="s">
        <v>87</v>
      </c>
      <c r="F30" s="38" t="s">
        <v>49</v>
      </c>
      <c r="G30" s="39">
        <v>1</v>
      </c>
      <c r="H30" s="41"/>
      <c r="I30" s="59">
        <f>ROUND(ROUND(H30,2)*ROUND(G30,3),2)</f>
        <v>0</v>
      </c>
      <c r="O30">
        <f>(I30*21)/100</f>
        <v>0</v>
      </c>
      <c r="P30" t="s">
        <v>19</v>
      </c>
    </row>
    <row r="31" ht="135" customHeight="1">
      <c r="E31" s="40" t="s">
        <v>88</v>
      </c>
    </row>
    <row r="32" ht="12.75" customHeight="1">
      <c r="E32" s="29"/>
    </row>
    <row r="33" ht="12.75" customHeight="1">
      <c r="E33" s="29" t="s">
        <v>50</v>
      </c>
    </row>
  </sheetData>
  <sheetProtection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8" width="16.7109375" style="0" customWidth="1"/>
    <col min="9" max="9" width="16.00390625" style="0" customWidth="1"/>
    <col min="15" max="16" width="9.140625" style="0" customWidth="1"/>
    <col min="17" max="17" width="10.57421875" style="0" customWidth="1"/>
    <col min="18" max="18" width="9.140625" style="0" customWidth="1"/>
    <col min="21" max="21" width="8.421875" style="0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18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0+O8+O33</f>
        <v>0</v>
      </c>
      <c r="P2" t="s">
        <v>18</v>
      </c>
    </row>
    <row r="3" spans="1:16" ht="15" customHeight="1">
      <c r="A3" t="s">
        <v>10</v>
      </c>
      <c r="B3" s="10" t="s">
        <v>12</v>
      </c>
      <c r="C3" s="64" t="s">
        <v>102</v>
      </c>
      <c r="D3" s="60"/>
      <c r="E3" s="11" t="s">
        <v>101</v>
      </c>
      <c r="F3" s="1"/>
      <c r="G3" s="8"/>
      <c r="H3" s="7" t="s">
        <v>63</v>
      </c>
      <c r="I3" s="32">
        <f>0+I8+I33</f>
        <v>0</v>
      </c>
      <c r="O3" t="s">
        <v>15</v>
      </c>
      <c r="P3" t="s">
        <v>19</v>
      </c>
    </row>
    <row r="4" spans="1:16" ht="15" customHeight="1">
      <c r="A4" t="s">
        <v>13</v>
      </c>
      <c r="B4" s="13" t="s">
        <v>14</v>
      </c>
      <c r="C4" s="65" t="s">
        <v>63</v>
      </c>
      <c r="D4" s="66"/>
      <c r="E4" s="14" t="s">
        <v>103</v>
      </c>
      <c r="F4" s="5"/>
      <c r="G4" s="5"/>
      <c r="H4" s="15"/>
      <c r="I4" s="15"/>
      <c r="O4" t="s">
        <v>16</v>
      </c>
      <c r="P4" t="s">
        <v>19</v>
      </c>
    </row>
    <row r="5" spans="1:16" ht="12.75" customHeight="1">
      <c r="A5" s="63" t="s">
        <v>21</v>
      </c>
      <c r="B5" s="63" t="s">
        <v>23</v>
      </c>
      <c r="C5" s="63" t="s">
        <v>25</v>
      </c>
      <c r="D5" s="63" t="s">
        <v>26</v>
      </c>
      <c r="E5" s="63" t="s">
        <v>27</v>
      </c>
      <c r="F5" s="63" t="s">
        <v>29</v>
      </c>
      <c r="G5" s="63" t="s">
        <v>31</v>
      </c>
      <c r="H5" s="63" t="s">
        <v>33</v>
      </c>
      <c r="I5" s="63"/>
      <c r="O5" t="s">
        <v>17</v>
      </c>
      <c r="P5" t="s">
        <v>19</v>
      </c>
    </row>
    <row r="6" spans="1:9" ht="12.75" customHeight="1">
      <c r="A6" s="63"/>
      <c r="B6" s="63"/>
      <c r="C6" s="63"/>
      <c r="D6" s="63"/>
      <c r="E6" s="63"/>
      <c r="F6" s="63"/>
      <c r="G6" s="63"/>
      <c r="H6" s="12" t="s">
        <v>34</v>
      </c>
      <c r="I6" s="12" t="s">
        <v>36</v>
      </c>
    </row>
    <row r="7" spans="1:9" ht="12.75" customHeight="1">
      <c r="A7" s="12" t="s">
        <v>22</v>
      </c>
      <c r="B7" s="12" t="s">
        <v>24</v>
      </c>
      <c r="C7" s="12" t="s">
        <v>19</v>
      </c>
      <c r="D7" s="12" t="s">
        <v>18</v>
      </c>
      <c r="E7" s="12" t="s">
        <v>28</v>
      </c>
      <c r="F7" s="12" t="s">
        <v>30</v>
      </c>
      <c r="G7" s="12" t="s">
        <v>32</v>
      </c>
      <c r="H7" s="12" t="s">
        <v>35</v>
      </c>
      <c r="I7" s="12" t="s">
        <v>37</v>
      </c>
    </row>
    <row r="8" spans="1:18" ht="12.75" customHeight="1">
      <c r="A8" s="5" t="s">
        <v>38</v>
      </c>
      <c r="B8" s="5"/>
      <c r="C8" s="33" t="s">
        <v>64</v>
      </c>
      <c r="D8" s="5"/>
      <c r="E8" s="20" t="s">
        <v>70</v>
      </c>
      <c r="F8" s="5"/>
      <c r="G8" s="5"/>
      <c r="H8" s="5"/>
      <c r="I8" s="34">
        <f>0+Q8</f>
        <v>0</v>
      </c>
      <c r="O8">
        <f>0+R8</f>
        <v>0</v>
      </c>
      <c r="Q8" s="35">
        <f>0+I25+I29+I21+I17+I13+I9</f>
        <v>0</v>
      </c>
      <c r="R8">
        <f>0+O25+O29+O17+O21+O9+O13</f>
        <v>0</v>
      </c>
    </row>
    <row r="9" spans="1:16" ht="12.75">
      <c r="A9" s="18" t="s">
        <v>39</v>
      </c>
      <c r="B9" s="22">
        <v>1</v>
      </c>
      <c r="C9" s="22">
        <v>289325</v>
      </c>
      <c r="D9" s="18" t="s">
        <v>43</v>
      </c>
      <c r="E9" s="54" t="s">
        <v>106</v>
      </c>
      <c r="F9" s="55" t="s">
        <v>107</v>
      </c>
      <c r="G9" s="25">
        <v>0.75</v>
      </c>
      <c r="H9" s="26"/>
      <c r="I9" s="27">
        <f>ROUND(ROUND(H9,2)*ROUND(G9,3),2)</f>
        <v>0</v>
      </c>
      <c r="O9">
        <f>(I9*21)/100</f>
        <v>0</v>
      </c>
      <c r="P9" t="s">
        <v>19</v>
      </c>
    </row>
    <row r="10" spans="1:17" s="46" customFormat="1" ht="12.75" customHeight="1">
      <c r="A10" s="43"/>
      <c r="B10" s="48"/>
      <c r="C10" s="49"/>
      <c r="D10" s="48"/>
      <c r="E10" s="56" t="s">
        <v>108</v>
      </c>
      <c r="F10" s="48"/>
      <c r="G10" s="48"/>
      <c r="H10" s="48"/>
      <c r="I10" s="50"/>
      <c r="Q10" s="47"/>
    </row>
    <row r="11" spans="1:17" s="46" customFormat="1" ht="38.25" customHeight="1">
      <c r="A11" s="43"/>
      <c r="B11" s="51"/>
      <c r="C11" s="52"/>
      <c r="D11" s="51"/>
      <c r="E11" s="42" t="s">
        <v>112</v>
      </c>
      <c r="F11" s="51"/>
      <c r="G11" s="51"/>
      <c r="H11" s="51"/>
      <c r="I11" s="53"/>
      <c r="Q11" s="47"/>
    </row>
    <row r="12" spans="1:17" s="46" customFormat="1" ht="63.75" customHeight="1">
      <c r="A12" s="43"/>
      <c r="B12" s="43"/>
      <c r="C12" s="44"/>
      <c r="D12" s="43"/>
      <c r="E12" s="57" t="s">
        <v>109</v>
      </c>
      <c r="F12" s="43"/>
      <c r="G12" s="43"/>
      <c r="H12" s="43"/>
      <c r="I12" s="45"/>
      <c r="Q12" s="47"/>
    </row>
    <row r="13" spans="1:16" ht="12.75">
      <c r="A13" s="18" t="s">
        <v>39</v>
      </c>
      <c r="B13" s="22">
        <v>2</v>
      </c>
      <c r="C13" s="22">
        <v>289366</v>
      </c>
      <c r="D13" s="18" t="s">
        <v>43</v>
      </c>
      <c r="E13" s="54" t="s">
        <v>110</v>
      </c>
      <c r="F13" s="55" t="s">
        <v>111</v>
      </c>
      <c r="G13" s="25">
        <v>0.029</v>
      </c>
      <c r="H13" s="26"/>
      <c r="I13" s="27">
        <f>ROUND(ROUND(H13,2)*ROUND(G13,3),2)</f>
        <v>0</v>
      </c>
      <c r="O13">
        <f>(I13*21)/100</f>
        <v>0</v>
      </c>
      <c r="P13" t="s">
        <v>19</v>
      </c>
    </row>
    <row r="14" spans="1:17" s="46" customFormat="1" ht="12.75" customHeight="1">
      <c r="A14" s="43"/>
      <c r="B14" s="48"/>
      <c r="C14" s="49"/>
      <c r="D14" s="48"/>
      <c r="E14" s="58" t="s">
        <v>116</v>
      </c>
      <c r="F14" s="48"/>
      <c r="G14" s="48"/>
      <c r="H14" s="48"/>
      <c r="I14" s="50"/>
      <c r="Q14" s="47"/>
    </row>
    <row r="15" spans="1:17" s="46" customFormat="1" ht="38.25" customHeight="1">
      <c r="A15" s="43"/>
      <c r="B15" s="51"/>
      <c r="C15" s="52"/>
      <c r="D15" s="51"/>
      <c r="E15" s="42" t="s">
        <v>113</v>
      </c>
      <c r="F15" s="51"/>
      <c r="G15" s="51"/>
      <c r="H15" s="51"/>
      <c r="I15" s="53"/>
      <c r="Q15" s="47"/>
    </row>
    <row r="16" spans="1:17" s="46" customFormat="1" ht="63.75" customHeight="1">
      <c r="A16" s="43"/>
      <c r="B16" s="43"/>
      <c r="C16" s="44"/>
      <c r="D16" s="43"/>
      <c r="E16" s="57" t="s">
        <v>114</v>
      </c>
      <c r="F16" s="43"/>
      <c r="G16" s="43"/>
      <c r="H16" s="43"/>
      <c r="I16" s="45"/>
      <c r="Q16" s="47"/>
    </row>
    <row r="17" spans="1:16" ht="12.75">
      <c r="A17" s="18" t="s">
        <v>39</v>
      </c>
      <c r="B17" s="22">
        <v>3</v>
      </c>
      <c r="C17" s="22" t="s">
        <v>68</v>
      </c>
      <c r="D17" s="18" t="s">
        <v>43</v>
      </c>
      <c r="E17" s="23" t="s">
        <v>69</v>
      </c>
      <c r="F17" s="24" t="s">
        <v>65</v>
      </c>
      <c r="G17" s="25">
        <v>141</v>
      </c>
      <c r="H17" s="26"/>
      <c r="I17" s="27">
        <f>ROUND(ROUND(H17,2)*ROUND(G17,3),2)</f>
        <v>0</v>
      </c>
      <c r="O17">
        <f>(I17*21)/100</f>
        <v>0</v>
      </c>
      <c r="P17" t="s">
        <v>19</v>
      </c>
    </row>
    <row r="18" ht="12.75">
      <c r="E18" s="29" t="s">
        <v>92</v>
      </c>
    </row>
    <row r="19" ht="38.25" customHeight="1">
      <c r="E19" s="42" t="s">
        <v>115</v>
      </c>
    </row>
    <row r="20" ht="76.5" customHeight="1">
      <c r="E20" s="29" t="s">
        <v>67</v>
      </c>
    </row>
    <row r="21" spans="1:16" ht="12.75">
      <c r="A21" s="18" t="s">
        <v>39</v>
      </c>
      <c r="B21" s="22">
        <v>4</v>
      </c>
      <c r="C21" s="22" t="s">
        <v>94</v>
      </c>
      <c r="D21" s="18" t="s">
        <v>43</v>
      </c>
      <c r="E21" s="23" t="s">
        <v>93</v>
      </c>
      <c r="F21" s="24" t="s">
        <v>65</v>
      </c>
      <c r="G21" s="25">
        <v>141</v>
      </c>
      <c r="H21" s="26"/>
      <c r="I21" s="27">
        <f>ROUND(ROUND(H21,2)*ROUND(G21,3),2)</f>
        <v>0</v>
      </c>
      <c r="O21">
        <f>(I21*21)/100</f>
        <v>0</v>
      </c>
      <c r="P21" t="s">
        <v>19</v>
      </c>
    </row>
    <row r="22" ht="12.75">
      <c r="E22" s="29" t="s">
        <v>92</v>
      </c>
    </row>
    <row r="23" ht="38.25" customHeight="1">
      <c r="E23" s="42" t="s">
        <v>115</v>
      </c>
    </row>
    <row r="24" ht="76.5" customHeight="1">
      <c r="E24" s="29" t="s">
        <v>67</v>
      </c>
    </row>
    <row r="25" spans="1:16" ht="12.75">
      <c r="A25" s="18" t="s">
        <v>39</v>
      </c>
      <c r="B25" s="22">
        <v>5</v>
      </c>
      <c r="C25" s="22" t="s">
        <v>71</v>
      </c>
      <c r="D25" s="18" t="s">
        <v>43</v>
      </c>
      <c r="E25" s="23" t="s">
        <v>72</v>
      </c>
      <c r="F25" s="24" t="s">
        <v>65</v>
      </c>
      <c r="G25" s="25">
        <v>156</v>
      </c>
      <c r="H25" s="26"/>
      <c r="I25" s="27">
        <f>ROUND(ROUND(H25,2)*ROUND(G25,3),2)</f>
        <v>0</v>
      </c>
      <c r="O25">
        <f>(I25*21)/100</f>
        <v>0</v>
      </c>
      <c r="P25" t="s">
        <v>19</v>
      </c>
    </row>
    <row r="26" spans="1:5" ht="12.75">
      <c r="A26" s="28" t="s">
        <v>40</v>
      </c>
      <c r="E26" s="29" t="s">
        <v>91</v>
      </c>
    </row>
    <row r="27" spans="1:5" ht="38.25" customHeight="1">
      <c r="A27" s="30" t="s">
        <v>41</v>
      </c>
      <c r="E27" s="42" t="s">
        <v>104</v>
      </c>
    </row>
    <row r="28" spans="1:5" ht="51">
      <c r="A28" t="s">
        <v>42</v>
      </c>
      <c r="E28" s="29" t="s">
        <v>73</v>
      </c>
    </row>
    <row r="29" spans="1:16" ht="12.75">
      <c r="A29" s="18" t="s">
        <v>39</v>
      </c>
      <c r="B29" s="22">
        <v>6</v>
      </c>
      <c r="C29" s="22" t="s">
        <v>74</v>
      </c>
      <c r="D29" s="18" t="s">
        <v>43</v>
      </c>
      <c r="E29" s="23" t="s">
        <v>75</v>
      </c>
      <c r="F29" s="24" t="s">
        <v>65</v>
      </c>
      <c r="G29" s="25">
        <v>33.696</v>
      </c>
      <c r="H29" s="26"/>
      <c r="I29" s="27">
        <f>ROUND(ROUND(H29,2)*ROUND(G29,3),2)</f>
        <v>0</v>
      </c>
      <c r="O29">
        <f>(I29*21)/100</f>
        <v>0</v>
      </c>
      <c r="P29" t="s">
        <v>19</v>
      </c>
    </row>
    <row r="30" spans="1:5" ht="12.75">
      <c r="A30" s="28" t="s">
        <v>40</v>
      </c>
      <c r="E30" s="29" t="s">
        <v>76</v>
      </c>
    </row>
    <row r="31" spans="1:5" ht="38.25">
      <c r="A31" s="30" t="s">
        <v>41</v>
      </c>
      <c r="E31" s="42" t="s">
        <v>105</v>
      </c>
    </row>
    <row r="32" spans="1:5" ht="51">
      <c r="A32" t="s">
        <v>42</v>
      </c>
      <c r="E32" s="29" t="s">
        <v>73</v>
      </c>
    </row>
    <row r="33" spans="1:18" ht="12.75" customHeight="1">
      <c r="A33" s="5" t="s">
        <v>38</v>
      </c>
      <c r="B33" s="5"/>
      <c r="C33" s="33" t="s">
        <v>35</v>
      </c>
      <c r="D33" s="5"/>
      <c r="E33" s="20" t="s">
        <v>77</v>
      </c>
      <c r="F33" s="5"/>
      <c r="G33" s="5"/>
      <c r="H33" s="5"/>
      <c r="I33" s="34">
        <f>0+Q33</f>
        <v>0</v>
      </c>
      <c r="O33">
        <f>0+R33</f>
        <v>0</v>
      </c>
      <c r="Q33" s="35">
        <f>0+I34+I38+I42</f>
        <v>0</v>
      </c>
      <c r="R33">
        <f>0+O34+O38+O42</f>
        <v>0</v>
      </c>
    </row>
    <row r="34" spans="1:16" ht="12.75">
      <c r="A34" s="18" t="s">
        <v>39</v>
      </c>
      <c r="B34" s="22">
        <v>7</v>
      </c>
      <c r="C34" s="22" t="s">
        <v>78</v>
      </c>
      <c r="D34" s="18" t="s">
        <v>43</v>
      </c>
      <c r="E34" s="23" t="s">
        <v>89</v>
      </c>
      <c r="F34" s="24" t="s">
        <v>66</v>
      </c>
      <c r="G34" s="25">
        <v>121</v>
      </c>
      <c r="H34" s="26"/>
      <c r="I34" s="27">
        <f>ROUND(ROUND(H34,2)*ROUND(G34,3),2)</f>
        <v>0</v>
      </c>
      <c r="O34">
        <f>(I34*21)/100</f>
        <v>0</v>
      </c>
      <c r="P34" t="s">
        <v>19</v>
      </c>
    </row>
    <row r="35" spans="1:5" ht="12.75">
      <c r="A35" s="28" t="s">
        <v>40</v>
      </c>
      <c r="E35" s="29" t="s">
        <v>79</v>
      </c>
    </row>
    <row r="36" spans="1:5" ht="38.25">
      <c r="A36" s="30" t="s">
        <v>41</v>
      </c>
      <c r="E36" s="42" t="s">
        <v>90</v>
      </c>
    </row>
    <row r="37" spans="1:5" ht="38.25">
      <c r="A37" t="s">
        <v>42</v>
      </c>
      <c r="E37" s="29" t="s">
        <v>80</v>
      </c>
    </row>
    <row r="38" spans="1:16" ht="12.75">
      <c r="A38" s="18" t="s">
        <v>39</v>
      </c>
      <c r="B38" s="22">
        <v>6</v>
      </c>
      <c r="C38" s="22" t="s">
        <v>81</v>
      </c>
      <c r="D38" s="18" t="s">
        <v>43</v>
      </c>
      <c r="E38" s="23" t="s">
        <v>82</v>
      </c>
      <c r="F38" s="24" t="s">
        <v>66</v>
      </c>
      <c r="G38" s="25">
        <v>121</v>
      </c>
      <c r="H38" s="26"/>
      <c r="I38" s="27">
        <f>ROUND(ROUND(H38,2)*ROUND(G38,3),2)</f>
        <v>0</v>
      </c>
      <c r="O38">
        <f>(I38*21)/100</f>
        <v>0</v>
      </c>
      <c r="P38" t="s">
        <v>19</v>
      </c>
    </row>
    <row r="39" spans="1:5" ht="12.75">
      <c r="A39" s="28" t="s">
        <v>40</v>
      </c>
      <c r="E39" s="29" t="s">
        <v>83</v>
      </c>
    </row>
    <row r="40" spans="1:5" ht="38.25">
      <c r="A40" s="30" t="s">
        <v>41</v>
      </c>
      <c r="E40" s="42" t="s">
        <v>90</v>
      </c>
    </row>
    <row r="41" spans="1:5" ht="63.75">
      <c r="A41" t="s">
        <v>42</v>
      </c>
      <c r="E41" s="29" t="s">
        <v>84</v>
      </c>
    </row>
    <row r="42" spans="1:16" ht="12.75">
      <c r="A42" s="18" t="s">
        <v>39</v>
      </c>
      <c r="B42" s="22">
        <v>7</v>
      </c>
      <c r="C42" s="22" t="s">
        <v>95</v>
      </c>
      <c r="D42" s="18" t="s">
        <v>43</v>
      </c>
      <c r="E42" s="23" t="s">
        <v>96</v>
      </c>
      <c r="F42" s="24" t="s">
        <v>65</v>
      </c>
      <c r="G42" s="25">
        <v>156</v>
      </c>
      <c r="H42" s="26"/>
      <c r="I42" s="27">
        <f>ROUND(ROUND(H42,2)*ROUND(G42,3),2)</f>
        <v>0</v>
      </c>
      <c r="O42">
        <f>(I42*21)/100</f>
        <v>0</v>
      </c>
      <c r="P42" t="s">
        <v>19</v>
      </c>
    </row>
    <row r="43" ht="25.5" customHeight="1">
      <c r="E43" s="29" t="s">
        <v>98</v>
      </c>
    </row>
    <row r="44" ht="38.25" customHeight="1">
      <c r="E44" s="42" t="s">
        <v>104</v>
      </c>
    </row>
    <row r="45" ht="25.5" customHeight="1">
      <c r="E45" s="29" t="s">
        <v>97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Procházka Petr, Ing.</dc:creator>
  <cp:keywords/>
  <dc:description/>
  <cp:lastModifiedBy>Your User Name</cp:lastModifiedBy>
  <cp:lastPrinted>2021-05-19T07:35:49Z</cp:lastPrinted>
  <dcterms:created xsi:type="dcterms:W3CDTF">2020-11-11T09:10:43Z</dcterms:created>
  <dcterms:modified xsi:type="dcterms:W3CDTF">2021-05-19T09:21:50Z</dcterms:modified>
  <cp:category/>
  <cp:version/>
  <cp:contentType/>
  <cp:contentStatus/>
</cp:coreProperties>
</file>