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00_Vedlejší" sheetId="2" r:id="rId2"/>
    <sheet name="III37441" sheetId="3" r:id="rId3"/>
  </sheets>
  <definedNames/>
  <calcPr/>
  <webPublishing/>
</workbook>
</file>

<file path=xl/sharedStrings.xml><?xml version="1.0" encoding="utf-8"?>
<sst xmlns="http://schemas.openxmlformats.org/spreadsheetml/2006/main" count="226" uniqueCount="89">
  <si>
    <t>Firma: Správa a údržba silnic Jihomoravského kraje, příspěvková organizace kraje</t>
  </si>
  <si>
    <t>Rekapitulace ceny</t>
  </si>
  <si>
    <t>Stavba: III/37441 - Těchov - Obůrka</t>
  </si>
  <si>
    <t>Varianta: ZŘ - Základní řešení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</si>
  <si>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</si>
  <si>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</si>
  <si>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</si>
  <si>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</si>
  <si>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</si>
  <si>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</si>
  <si>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</si>
  <si>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</si>
  <si>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</si>
  <si>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</si>
  <si>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</si>
  <si>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III/37441</t>
  </si>
  <si>
    <t>Těchov - Obůrka</t>
  </si>
  <si>
    <t>O</t>
  </si>
  <si>
    <t>Objekt:</t>
  </si>
  <si>
    <t>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</si>
  <si>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</si>
  <si>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</si>
  <si>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</si>
  <si>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</si>
  <si>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</si>
  <si>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</si>
  <si>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</si>
  <si>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</si>
  <si>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Vedlejší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</si>
  <si>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</si>
  <si>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</si>
  <si>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</si>
  <si>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</si>
  <si>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</si>
  <si>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</si>
  <si>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</si>
  <si>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</si>
  <si>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</si>
  <si>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</si>
  <si>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</si>
  <si>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</si>
  <si>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</si>
  <si>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</si>
  <si>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</si>
  <si>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</si>
  <si>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</si>
  <si>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</si>
  <si>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</si>
  <si>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</si>
  <si>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</si>
  <si>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00004</t>
  </si>
  <si>
    <t>R</t>
  </si>
  <si>
    <t>Zajištění povolení k uzavírkám - popsáno v obchodních podmínkách, v zákoně č. 13/1997 Sb., a vyhlášce č. 104/1997</t>
  </si>
  <si>
    <t>KPL</t>
  </si>
  <si>
    <t>PP</t>
  </si>
  <si>
    <t/>
  </si>
  <si>
    <t>VV</t>
  </si>
  <si>
    <t>TS</t>
  </si>
  <si>
    <t>00014</t>
  </si>
  <si>
    <t>Zajištění provedení a výstupů veškerých zkoušek a revizí - popsáno v obchodních podmínkách, technických podmínkách a normách ČSN</t>
  </si>
  <si>
    <t>III37441</t>
  </si>
  <si>
    <t>Zemní práce</t>
  </si>
  <si>
    <t>113724</t>
  </si>
  <si>
    <t>FRÉZOVÁNÍ ZPEVNĚNÝCH PLOCH ASFALTOVÝCH, ODVOZ DO 5KM</t>
  </si>
  <si>
    <t>M3</t>
  </si>
  <si>
    <t>Položka zahrnuje veškerou manipulaci s vybouranou sutí a s vybouranými hmotami vč. uložení na skládku. Nezahrnuje poplatek za skládku.</t>
  </si>
  <si>
    <t>Komunikace</t>
  </si>
  <si>
    <t>572213</t>
  </si>
  <si>
    <t>SPOJOVACÍ POSTŘIK Z EMULZE DO 0,5KG/M2</t>
  </si>
  <si>
    <t>M2</t>
  </si>
  <si>
    <t>- zřízení vrstvy bez rozlišení šířky, pokládání vrstvy po etapách 
- úpravu napojení, ukončení</t>
  </si>
  <si>
    <t>574A33</t>
  </si>
  <si>
    <t>ASFALTOVÝ BETON PRO OBRUSNÉ VRSTVY ACO 11 TL. 40MM</t>
  </si>
  <si>
    <t>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</si>
  <si>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574C05</t>
  </si>
  <si>
    <t>ASFALTOVÝ BETON PRO LOŽNÍ VRSTVY ACL 16</t>
  </si>
  <si>
    <t>577A2</t>
  </si>
  <si>
    <t>VÝSPRAVA TRHLIN ASFALTOVOU ZÁLIVKOU MODIFIK</t>
  </si>
  <si>
    <t>M</t>
  </si>
  <si>
    <t>- vyfrézování drážky šířky do 20mm hloubky do 40mm 
- vyčištění 
- nátěr 
- výplň předepsanou zálivkovou hmotou</t>
  </si>
  <si>
    <t>Ostatní konstrukce a práce</t>
  </si>
  <si>
    <t>02710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</si>
  <si>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</si>
  <si>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Vše v režii zhotovitele.</t>
  </si>
  <si>
    <t>zahrnuje veškeré náklady spojené s objednatelem požadovanými zařízeními</t>
  </si>
  <si>
    <t>7</t>
  </si>
  <si>
    <t>915111</t>
  </si>
  <si>
    <t>VODOROVNÉ DOPRAVNÍ ZNAČENÍ BARVOU HLADKÉ - DODÁVKA A POKLÁDKA</t>
  </si>
  <si>
    <t>položka zahrnuje: 
- dodání a pokládku nátěrového materiálu (měří se pouze natíraná plocha) 
- předznačení a reflexní úpravu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</si>
</sst>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28</v>
      </c>
      <c s="19" t="s">
        <v>29</v>
      </c>
      <c s="20">
        <f>'00_Vedlejší'!I3</f>
      </c>
      <c s="20">
        <f>'00_Vedlejší'!O2</f>
      </c>
      <c s="20">
        <f>C10+D10</f>
      </c>
    </row>
    <row r="11" spans="1:5" ht="12.75" customHeight="1">
      <c r="A11" s="40" t="s">
        <v>60</v>
      </c>
      <c s="40" t="s">
        <v>16</v>
      </c>
      <c s="41">
        <f>III37441!I3</f>
      </c>
      <c s="41">
        <f>III37441!O2</f>
      </c>
      <c s="41">
        <f>C11+D11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28</v>
      </c>
      <c s="39">
        <f>0+I9</f>
      </c>
      <c r="O3" t="s">
        <v>23</v>
      </c>
      <c t="s">
        <v>27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r="O4" t="s">
        <v>24</v>
      </c>
      <c t="s">
        <v>27</v>
      </c>
    </row>
    <row r="5" spans="1:16" ht="12.75" customHeight="1">
      <c r="A5" t="s">
        <v>21</v>
      </c>
      <c s="16" t="s">
        <v>22</v>
      </c>
      <c s="17" t="s">
        <v>28</v>
      </c>
      <c s="6"/>
      <c s="18" t="s">
        <v>29</v>
      </c>
      <c s="6"/>
      <c s="6"/>
      <c s="6"/>
      <c s="6"/>
      <c r="O5" t="s">
        <v>25</v>
      </c>
      <c t="s">
        <v>27</v>
      </c>
    </row>
    <row r="6" spans="1:9" ht="12.75" customHeight="1">
      <c r="A6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</row>
    <row r="7" spans="1:9" ht="12.75" customHeight="1">
      <c r="A7" s="15"/>
      <c s="15"/>
      <c s="15"/>
      <c s="15"/>
      <c s="15"/>
      <c s="15"/>
      <c s="15"/>
      <c s="15" t="s">
        <v>43</v>
      </c>
      <c s="15" t="s">
        <v>45</v>
      </c>
    </row>
    <row r="8" spans="1:9" ht="12.75" customHeight="1">
      <c r="A8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9" spans="1:18" ht="12.75" customHeight="1">
      <c r="A9" s="25" t="s">
        <v>47</v>
      </c>
      <c s="25"/>
      <c s="26" t="s">
        <v>31</v>
      </c>
      <c s="25"/>
      <c s="27" t="s">
        <v>48</v>
      </c>
      <c s="25"/>
      <c s="25"/>
      <c s="25"/>
      <c s="28">
        <f>0+Q9</f>
      </c>
      <c r="O9">
        <f>0+R9</f>
      </c>
      <c r="Q9">
        <f>0+I10+I14</f>
      </c>
      <c>
        <f>0+O10+O14</f>
      </c>
    </row>
    <row r="10" spans="1:16" ht="25.5">
      <c r="A10" s="24" t="s">
        <v>49</v>
      </c>
      <c s="29" t="s">
        <v>33</v>
      </c>
      <c s="29" t="s">
        <v>50</v>
      </c>
      <c s="24" t="s">
        <v>51</v>
      </c>
      <c s="30" t="s">
        <v>52</v>
      </c>
      <c s="31" t="s">
        <v>53</v>
      </c>
      <c s="32">
        <v>1</v>
      </c>
      <c s="33">
        <v>0</v>
      </c>
      <c s="34">
        <f>ROUND(ROUND(H10,2)*ROUND(G10,3),2)</f>
      </c>
      <c r="O10">
        <f>(I10*21)/100</f>
      </c>
      <c t="s">
        <v>27</v>
      </c>
    </row>
    <row r="11" spans="1:5" ht="12.75">
      <c r="A11" s="35" t="s">
        <v>54</v>
      </c>
      <c r="E11" s="36" t="s">
        <v>55</v>
      </c>
    </row>
    <row r="12" spans="1:5" ht="12.75">
      <c r="A12" s="37" t="s">
        <v>56</v>
      </c>
      <c r="E12" s="38" t="s">
        <v>55</v>
      </c>
    </row>
    <row r="13" spans="1:5" ht="12.75">
      <c r="A13" t="s">
        <v>57</v>
      </c>
      <c r="E13" s="36" t="s">
        <v>55</v>
      </c>
    </row>
    <row r="14" spans="1:16" ht="25.5">
      <c r="A14" s="24" t="s">
        <v>49</v>
      </c>
      <c s="29" t="s">
        <v>27</v>
      </c>
      <c s="29" t="s">
        <v>58</v>
      </c>
      <c s="24" t="s">
        <v>51</v>
      </c>
      <c s="30" t="s">
        <v>59</v>
      </c>
      <c s="31" t="s">
        <v>53</v>
      </c>
      <c s="32">
        <v>1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12.75">
      <c r="A17" t="s">
        <v>57</v>
      </c>
      <c r="E17" s="36" t="s">
        <v>55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26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0+O8+O13+O30</f>
      </c>
      <c t="s">
        <v>26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60</v>
      </c>
      <c s="39">
        <f>0+I8+I13+I30</f>
      </c>
      <c r="O3" t="s">
        <v>23</v>
      </c>
      <c t="s">
        <v>27</v>
      </c>
    </row>
    <row r="4" spans="1:16" ht="15" customHeight="1">
      <c r="A4" t="s">
        <v>17</v>
      </c>
      <c s="16" t="s">
        <v>22</v>
      </c>
      <c s="17" t="s">
        <v>60</v>
      </c>
      <c s="6"/>
      <c s="18" t="s">
        <v>16</v>
      </c>
      <c s="6"/>
      <c s="6"/>
      <c s="25"/>
      <c s="25"/>
      <c r="O4" t="s">
        <v>24</v>
      </c>
      <c t="s">
        <v>27</v>
      </c>
    </row>
    <row r="5" spans="1:16" ht="12.75" customHeight="1">
      <c r="A5" s="15" t="s">
        <v>30</v>
      </c>
      <c s="15" t="s">
        <v>32</v>
      </c>
      <c s="15" t="s">
        <v>34</v>
      </c>
      <c s="15" t="s">
        <v>35</v>
      </c>
      <c s="15" t="s">
        <v>36</v>
      </c>
      <c s="15" t="s">
        <v>38</v>
      </c>
      <c s="15" t="s">
        <v>40</v>
      </c>
      <c s="15" t="s">
        <v>42</v>
      </c>
      <c s="15"/>
      <c r="O5" t="s">
        <v>25</v>
      </c>
      <c t="s">
        <v>27</v>
      </c>
    </row>
    <row r="6" spans="1:9" ht="12.75" customHeight="1">
      <c r="A6" s="15"/>
      <c s="15"/>
      <c s="15"/>
      <c s="15"/>
      <c s="15"/>
      <c s="15"/>
      <c s="15"/>
      <c s="15" t="s">
        <v>43</v>
      </c>
      <c s="15" t="s">
        <v>45</v>
      </c>
    </row>
    <row r="7" spans="1:9" ht="12.75" customHeight="1">
      <c r="A7" s="15" t="s">
        <v>31</v>
      </c>
      <c s="15" t="s">
        <v>33</v>
      </c>
      <c s="15" t="s">
        <v>27</v>
      </c>
      <c s="15" t="s">
        <v>26</v>
      </c>
      <c s="15" t="s">
        <v>37</v>
      </c>
      <c s="15" t="s">
        <v>39</v>
      </c>
      <c s="15" t="s">
        <v>41</v>
      </c>
      <c s="15" t="s">
        <v>44</v>
      </c>
      <c s="15" t="s">
        <v>46</v>
      </c>
    </row>
    <row r="8" spans="1:18" ht="12.75" customHeight="1">
      <c r="A8" s="25" t="s">
        <v>47</v>
      </c>
      <c s="25"/>
      <c s="26" t="s">
        <v>33</v>
      </c>
      <c s="25"/>
      <c s="27" t="s">
        <v>61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49</v>
      </c>
      <c s="29" t="s">
        <v>27</v>
      </c>
      <c s="29" t="s">
        <v>62</v>
      </c>
      <c s="24" t="s">
        <v>55</v>
      </c>
      <c s="30" t="s">
        <v>63</v>
      </c>
      <c s="31" t="s">
        <v>64</v>
      </c>
      <c s="32">
        <v>10</v>
      </c>
      <c s="33">
        <v>0</v>
      </c>
      <c s="34">
        <f>ROUND(ROUND(H9,2)*ROUND(G9,3),2)</f>
      </c>
      <c r="O9">
        <f>(I9*21)/100</f>
      </c>
      <c t="s">
        <v>27</v>
      </c>
    </row>
    <row r="10" spans="1:5" ht="12.75">
      <c r="A10" s="35" t="s">
        <v>54</v>
      </c>
      <c r="E10" s="36" t="s">
        <v>55</v>
      </c>
    </row>
    <row r="11" spans="1:5" ht="12.75">
      <c r="A11" s="37" t="s">
        <v>56</v>
      </c>
      <c r="E11" s="38" t="s">
        <v>55</v>
      </c>
    </row>
    <row r="12" spans="1:5" ht="25.5">
      <c r="A12" t="s">
        <v>57</v>
      </c>
      <c r="E12" s="36" t="s">
        <v>65</v>
      </c>
    </row>
    <row r="13" spans="1:18" ht="12.75" customHeight="1">
      <c r="A13" s="6" t="s">
        <v>47</v>
      </c>
      <c s="6"/>
      <c s="43" t="s">
        <v>39</v>
      </c>
      <c s="6"/>
      <c s="27" t="s">
        <v>66</v>
      </c>
      <c s="6"/>
      <c s="6"/>
      <c s="6"/>
      <c s="44">
        <f>0+Q13</f>
      </c>
      <c r="O13">
        <f>0+R13</f>
      </c>
      <c r="Q13">
        <f>0+I14+I18+I22+I26</f>
      </c>
      <c>
        <f>0+O14+O18+O22+O26</f>
      </c>
    </row>
    <row r="14" spans="1:16" ht="12.75">
      <c r="A14" s="24" t="s">
        <v>49</v>
      </c>
      <c s="29" t="s">
        <v>26</v>
      </c>
      <c s="29" t="s">
        <v>67</v>
      </c>
      <c s="24" t="s">
        <v>55</v>
      </c>
      <c s="30" t="s">
        <v>68</v>
      </c>
      <c s="31" t="s">
        <v>69</v>
      </c>
      <c s="32">
        <v>6355</v>
      </c>
      <c s="33">
        <v>0</v>
      </c>
      <c s="34">
        <f>ROUND(ROUND(H14,2)*ROUND(G14,3),2)</f>
      </c>
      <c r="O14">
        <f>(I14*21)/100</f>
      </c>
      <c t="s">
        <v>27</v>
      </c>
    </row>
    <row r="15" spans="1:5" ht="12.75">
      <c r="A15" s="35" t="s">
        <v>54</v>
      </c>
      <c r="E15" s="36" t="s">
        <v>55</v>
      </c>
    </row>
    <row r="16" spans="1:5" ht="12.75">
      <c r="A16" s="37" t="s">
        <v>56</v>
      </c>
      <c r="E16" s="38" t="s">
        <v>55</v>
      </c>
    </row>
    <row r="17" spans="1:5" ht="25.5">
      <c r="A17" t="s">
        <v>57</v>
      </c>
      <c r="E17" s="36" t="s">
        <v>70</v>
      </c>
    </row>
    <row r="18" spans="1:16" ht="12.75">
      <c r="A18" s="24" t="s">
        <v>49</v>
      </c>
      <c s="29" t="s">
        <v>37</v>
      </c>
      <c s="29" t="s">
        <v>71</v>
      </c>
      <c s="24" t="s">
        <v>55</v>
      </c>
      <c s="30" t="s">
        <v>72</v>
      </c>
      <c s="31" t="s">
        <v>69</v>
      </c>
      <c s="32">
        <v>4720</v>
      </c>
      <c s="33">
        <v>0</v>
      </c>
      <c s="34">
        <f>ROUND(ROUND(H18,2)*ROUND(G18,3),2)</f>
      </c>
      <c r="O18">
        <f>(I18*21)/100</f>
      </c>
      <c t="s">
        <v>27</v>
      </c>
    </row>
    <row r="19" spans="1:5" ht="12.75">
      <c r="A19" s="35" t="s">
        <v>54</v>
      </c>
      <c r="E19" s="36" t="s">
        <v>55</v>
      </c>
    </row>
    <row r="20" spans="1:5" ht="12.75">
      <c r="A20" s="37" t="s">
        <v>56</v>
      </c>
      <c r="E20" s="38" t="s">
        <v>55</v>
      </c>
    </row>
    <row r="21" spans="1:5" ht="114.75">
      <c r="A21" t="s">
        <v>57</v>
      </c>
      <c r="E21" s="36" t="s">
        <v>73</v>
      </c>
    </row>
    <row r="22" spans="1:16" ht="12.75">
      <c r="A22" s="24" t="s">
        <v>49</v>
      </c>
      <c s="29" t="s">
        <v>39</v>
      </c>
      <c s="29" t="s">
        <v>74</v>
      </c>
      <c s="24" t="s">
        <v>55</v>
      </c>
      <c s="30" t="s">
        <v>75</v>
      </c>
      <c s="31" t="s">
        <v>64</v>
      </c>
      <c s="32">
        <v>65.4</v>
      </c>
      <c s="33">
        <v>0</v>
      </c>
      <c s="34">
        <f>ROUND(ROUND(H22,2)*ROUND(G22,3),2)</f>
      </c>
      <c r="O22">
        <f>(I22*21)/100</f>
      </c>
      <c t="s">
        <v>27</v>
      </c>
    </row>
    <row r="23" spans="1:5" ht="12.75">
      <c r="A23" s="35" t="s">
        <v>54</v>
      </c>
      <c r="E23" s="36" t="s">
        <v>55</v>
      </c>
    </row>
    <row r="24" spans="1:5" ht="12.75">
      <c r="A24" s="37" t="s">
        <v>56</v>
      </c>
      <c r="E24" s="38" t="s">
        <v>55</v>
      </c>
    </row>
    <row r="25" spans="1:5" ht="114.75">
      <c r="A25" t="s">
        <v>57</v>
      </c>
      <c r="E25" s="36" t="s">
        <v>73</v>
      </c>
    </row>
    <row r="26" spans="1:16" ht="12.75">
      <c r="A26" s="24" t="s">
        <v>49</v>
      </c>
      <c s="29" t="s">
        <v>41</v>
      </c>
      <c s="29" t="s">
        <v>76</v>
      </c>
      <c s="24" t="s">
        <v>55</v>
      </c>
      <c s="30" t="s">
        <v>77</v>
      </c>
      <c s="31" t="s">
        <v>78</v>
      </c>
      <c s="32">
        <v>12.4</v>
      </c>
      <c s="33">
        <v>0</v>
      </c>
      <c s="34">
        <f>ROUND(ROUND(H26,2)*ROUND(G26,3),2)</f>
      </c>
      <c r="O26">
        <f>(I26*21)/100</f>
      </c>
      <c t="s">
        <v>27</v>
      </c>
    </row>
    <row r="27" spans="1:5" ht="12.75">
      <c r="A27" s="35" t="s">
        <v>54</v>
      </c>
      <c r="E27" s="36" t="s">
        <v>55</v>
      </c>
    </row>
    <row r="28" spans="1:5" ht="12.75">
      <c r="A28" s="37" t="s">
        <v>56</v>
      </c>
      <c r="E28" s="38" t="s">
        <v>55</v>
      </c>
    </row>
    <row r="29" spans="1:5" ht="51">
      <c r="A29" t="s">
        <v>57</v>
      </c>
      <c r="E29" s="36" t="s">
        <v>79</v>
      </c>
    </row>
    <row r="30" spans="1:18" ht="12.75" customHeight="1">
      <c r="A30" s="6" t="s">
        <v>47</v>
      </c>
      <c s="6"/>
      <c s="43" t="s">
        <v>44</v>
      </c>
      <c s="6"/>
      <c s="27" t="s">
        <v>80</v>
      </c>
      <c s="6"/>
      <c s="6"/>
      <c s="6"/>
      <c s="44">
        <f>0+Q30</f>
      </c>
      <c r="O30">
        <f>0+R30</f>
      </c>
      <c r="Q30">
        <f>0+I31+I35</f>
      </c>
      <c>
        <f>0+O31+O35</f>
      </c>
    </row>
    <row r="31" spans="1:16" ht="12.75">
      <c r="A31" s="24" t="s">
        <v>49</v>
      </c>
      <c s="29" t="s">
        <v>33</v>
      </c>
      <c s="29" t="s">
        <v>81</v>
      </c>
      <c s="24" t="s">
        <v>55</v>
      </c>
      <c s="30" t="s">
        <v>82</v>
      </c>
      <c s="31" t="s">
        <v>53</v>
      </c>
      <c s="32">
        <v>1</v>
      </c>
      <c s="33">
        <v>0</v>
      </c>
      <c s="34">
        <f>ROUND(ROUND(H31,2)*ROUND(G31,3),2)</f>
      </c>
      <c r="O31">
        <f>(I31*21)/100</f>
      </c>
      <c t="s">
        <v>27</v>
      </c>
    </row>
    <row r="32" spans="1:5" ht="127.5">
      <c r="A32" s="35" t="s">
        <v>54</v>
      </c>
      <c r="E32" s="36" t="s">
        <v>83</v>
      </c>
    </row>
    <row r="33" spans="1:5" ht="12.75">
      <c r="A33" s="37" t="s">
        <v>56</v>
      </c>
      <c r="E33" s="38" t="s">
        <v>55</v>
      </c>
    </row>
    <row r="34" spans="1:5" ht="12.75">
      <c r="A34" t="s">
        <v>57</v>
      </c>
      <c r="E34" s="36" t="s">
        <v>84</v>
      </c>
    </row>
    <row r="35" spans="1:16" ht="25.5">
      <c r="A35" s="24" t="s">
        <v>49</v>
      </c>
      <c s="29" t="s">
        <v>85</v>
      </c>
      <c s="29" t="s">
        <v>86</v>
      </c>
      <c s="24" t="s">
        <v>55</v>
      </c>
      <c s="30" t="s">
        <v>87</v>
      </c>
      <c s="31" t="s">
        <v>69</v>
      </c>
      <c s="32">
        <v>227.5</v>
      </c>
      <c s="33">
        <v>0</v>
      </c>
      <c s="34">
        <f>ROUND(ROUND(H35,2)*ROUND(G35,3),2)</f>
      </c>
      <c r="O35">
        <f>(I35*21)/100</f>
      </c>
      <c t="s">
        <v>27</v>
      </c>
    </row>
    <row r="36" spans="1:5" ht="12.75">
      <c r="A36" s="35" t="s">
        <v>54</v>
      </c>
      <c r="E36" s="36" t="s">
        <v>55</v>
      </c>
    </row>
    <row r="37" spans="1:5" ht="12.75">
      <c r="A37" s="37" t="s">
        <v>56</v>
      </c>
      <c r="E37" s="38" t="s">
        <v>55</v>
      </c>
    </row>
    <row r="38" spans="1:5" ht="38.25">
      <c r="A38" t="s">
        <v>57</v>
      </c>
      <c r="E38" s="36" t="s">
        <v>88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