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240" yWindow="120" windowWidth="14940" windowHeight="9225" activeTab="1"/>
  </bookViews>
  <sheets>
    <sheet name="150 Boskovice_Rekapitulace" sheetId="3" r:id="rId1"/>
    <sheet name="SO 000" sheetId="1" r:id="rId2"/>
    <sheet name="SO 101" sheetId="2" r:id="rId3"/>
  </sheets>
  <definedNames/>
  <calcPr calcId="191029"/>
</workbook>
</file>

<file path=xl/sharedStrings.xml><?xml version="1.0" encoding="utf-8"?>
<sst xmlns="http://schemas.openxmlformats.org/spreadsheetml/2006/main" count="254" uniqueCount="116">
  <si>
    <t>ASPE10</t>
  </si>
  <si>
    <t>S</t>
  </si>
  <si>
    <t>Firma: Firma</t>
  </si>
  <si>
    <t>Příloha k formuláři pro ocenění nabídky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</si>
  <si>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</si>
  <si>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</si>
  <si>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</si>
  <si>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</si>
  <si>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</si>
  <si>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</si>
  <si>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</si>
  <si>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</si>
  <si>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000</t>
  </si>
  <si>
    <t>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</si>
  <si>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</si>
  <si>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</si>
  <si>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</si>
  <si>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</si>
  <si>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</si>
  <si>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</si>
  <si>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</si>
  <si>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</si>
  <si>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</si>
  <si>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</si>
  <si>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</si>
  <si>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</si>
  <si>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</si>
  <si>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</si>
  <si>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</si>
  <si>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</si>
  <si>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</si>
  <si>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</si>
  <si>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</si>
  <si>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</si>
  <si>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</si>
  <si>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</si>
  <si>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</si>
  <si>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</si>
  <si>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</si>
  <si>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Přechodná úprava dopravního značení a objízdných tras, včetně údržby a úprav během stavebních prací v souladu s TP66 - II. vydání "Zásady pro označování pracovních míst na PK" a s platnými předpisy pro navrhováníDZ na PK, vč. vyhlášky č. 294/2015 Sb.  
Stávající svislé dopravní značky se pro potřeby PDZ zachovají a dle potřeby zakryjí, úpraví nebo doplní. Přechodné SDZ (značky, směrové desky, závory, semaforová souprava, světla) se umístí na nosičích a podkladních deskách včetně nutných přesunů dle jednotlivých fází (etap) výstavby, nájem, montáže, demontáže, včetně všech potřebných povolení k uzavírce. Vše v režii zhotovitele.</t>
  </si>
  <si>
    <t>VV</t>
  </si>
  <si>
    <t>1=1,000 [A]</t>
  </si>
  <si>
    <t>TS</t>
  </si>
  <si>
    <t>zahrnuje veškeré náklady spojené s objednatelem požadovanými zařízeními</t>
  </si>
  <si>
    <t>7</t>
  </si>
  <si>
    <t>R02</t>
  </si>
  <si>
    <t>Zajištění provedení a výstupů veškerých zkoušek a revizí - popsáno v obchodních podmínkách, technických podmínkách a normách ČSN</t>
  </si>
  <si>
    <t>Včetně kontrolního a zkušebního plánu, 
čerpání se souhlasem investora</t>
  </si>
  <si>
    <t>8</t>
  </si>
  <si>
    <t>SO 101</t>
  </si>
  <si>
    <t>Zemní práce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</si>
  <si>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</si>
  <si>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</si>
  <si>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FRÉZOVÁNÍ ZPEVNĚNÝCH PLOCH ASFALTOVÝCH</t>
  </si>
  <si>
    <t>M2</t>
  </si>
  <si>
    <t>Komunikace</t>
  </si>
  <si>
    <t>572213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</si>
  <si>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</si>
  <si>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</si>
  <si>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zřízení obrusné vrstvy, dilatační spáry s těsněním asfaltovou zálivkou modif. v režii zhotovitele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</si>
  <si>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</si>
  <si>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Potrubí</t>
  </si>
  <si>
    <t>14</t>
  </si>
  <si>
    <t>89921</t>
  </si>
  <si>
    <t>VÝŠKOVÁ ÚPRAVA POKLOPŮ</t>
  </si>
  <si>
    <t>KUS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</si>
  <si>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</si>
  <si>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</si>
  <si>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20</t>
  </si>
  <si>
    <t>VDZ plastem, strukturovaný plast nehlučný, barva bílá, viz příloha B.2_KSIT</t>
  </si>
  <si>
    <t>položka zahrnuje:  
- dodání a pokládku nátěrového materiálu (měří se pouze natíraná plocha)  
- předznačení a reflexní úpravu</t>
  </si>
  <si>
    <t>21</t>
  </si>
  <si>
    <t>919111</t>
  </si>
  <si>
    <t>ŘEZÁNÍ ASFALTOVÉHO KRYTU VOZOVEK TL DO 50MM</t>
  </si>
  <si>
    <t>M</t>
  </si>
  <si>
    <t>spáry v místech napojení na stávající komunikace</t>
  </si>
  <si>
    <t>položka zahrnuje řezání vozovkové vrstvy v předepsané tloušťce, včetně spotřeby vody</t>
  </si>
  <si>
    <t>22</t>
  </si>
  <si>
    <t>931326</t>
  </si>
  <si>
    <t>TĚSNĚNÍ DILATAČ SPAR ASF ZÁLIVKOU MODIFIK PRŮŘ DO 800MM2</t>
  </si>
  <si>
    <t>těsnění dilatačních spar asfaltovou zálivkou</t>
  </si>
  <si>
    <t>položka zahrnuje dodávku a osazení předepsaného materiálu, očištění ploch spáry před úpravou, očištění okolí spáry po úpravě  
nezahrnuje těsnící profil</t>
  </si>
  <si>
    <t>VODOR DOPRAV ZNAČ BARVOU HLADKÉ - DODÁVKA A POKLÁDKA</t>
  </si>
  <si>
    <t xml:space="preserve">Rekapitulace </t>
  </si>
  <si>
    <t>Ostatní a vedlejší náklady</t>
  </si>
  <si>
    <t>celkem</t>
  </si>
  <si>
    <t>bez DPH</t>
  </si>
  <si>
    <t>DPH</t>
  </si>
  <si>
    <t>včetně DPH</t>
  </si>
  <si>
    <t xml:space="preserve"> </t>
  </si>
  <si>
    <t>Oprava vozovky</t>
  </si>
  <si>
    <t>včetně odvozu do 3 km a uložení na skládku - CM Boskovice</t>
  </si>
  <si>
    <t xml:space="preserve">frézování asfaltových vrstev: 
1 600,000*0,05=80,000 [A] 
 </t>
  </si>
  <si>
    <t>sanace v místě poškození ložné vrstvy: 
15,000*2,000=30,000 [A] 
40,000*4,000=160,000[B] 
Celkem: A+B=190,000*0,05=9,500 [F]</t>
  </si>
  <si>
    <t>mezi obrusnou a odfrézovaným povrchem - z kation. asfalt. emulze PS-C, 0.4kg/m2 po vyštěpení</t>
  </si>
  <si>
    <t xml:space="preserve"> 
Celkem: A=1 600,000 [E]</t>
  </si>
  <si>
    <t>sanace - mezi odfrézovaným povrchem a ložnou vrstvou, spojovací postřik z kation. asfalt. emulze PS-C, 0.4kg/m2 po vyštěpení</t>
  </si>
  <si>
    <t xml:space="preserve"> 
Celkem: A=190,000 [E]</t>
  </si>
  <si>
    <t>574A43</t>
  </si>
  <si>
    <t>ASFALTOVÝ BETON PRO OBRUSNÉ VRSTVY ACO 11 TL. 50MM</t>
  </si>
  <si>
    <t>- vrstva ACO 11+ pro obrusnou vrstvu: 
 Celkem: B=1 600,000 [E]</t>
  </si>
  <si>
    <t>574C45</t>
  </si>
  <si>
    <t>ASFALTOVÝ BETON PRO LOŽNÍ VRSTVY ACL 16 TL. 50 mm</t>
  </si>
  <si>
    <t>- vrstva ACL 16 pro sanace v ložné vrstvě</t>
  </si>
  <si>
    <t>- vrstva ACL 16 pro ložnou vrstvu:  
Celkem: D=190,000 [E]</t>
  </si>
  <si>
    <t>- výšková úprava poklopů v intravilánu: 5=5,000 [A]</t>
  </si>
  <si>
    <t>- vodorovné dopravní značení barvou: 
 Celkem: G=260,630 [J]</t>
  </si>
  <si>
    <t>VODOR DOPRAV ZNAČ PLASTEM NEHLUČNÉ - DODÁVKA A POKLÁDKA</t>
  </si>
  <si>
    <t>- vodorovné dopravní značení plastem:  
Celkem: G=260,630 [J]</t>
  </si>
  <si>
    <t>VODOR DOPRAV ZNAČ PLASTEM HLADKÉ - DODÁVKA A POKLÁDKA</t>
  </si>
  <si>
    <t>VDZ plastem, hladký plast, barva bílá, viz příloha B.2_KSIT</t>
  </si>
  <si>
    <t>- vodorovné dopravní značení plastem - přechoby pro chodce: 
 Celkem: G=44,000 [J]</t>
  </si>
  <si>
    <t>- řezání asf. krytu vozovek v místě napojení na stávající komunikace: 44=44,000 [A]</t>
  </si>
  <si>
    <t>- těsnění dilatačních spar asfaltovou zálivkou: 44+417=461,000 [A]</t>
  </si>
  <si>
    <t>II/150 Boskovice ul. kpt. Jaroše</t>
  </si>
  <si>
    <t>Silnice II/150 stavební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</si>
</sst>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" fontId="5" fillId="4" borderId="9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4" fontId="0" fillId="4" borderId="12" xfId="0" applyNumberForma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5:F15"/>
  <sheetViews>
    <sheetView workbookViewId="0" topLeftCell="A1">
      <selection activeCell="F22" sqref="F22"/>
    </sheetView>
  </sheetViews>
  <sheetFormatPr defaultColWidth="9.140625" defaultRowHeight="12.75"/>
  <cols>
    <col min="3" max="3" width="35.7109375" style="0" customWidth="1"/>
    <col min="4" max="4" width="12.57421875" style="29" customWidth="1"/>
    <col min="5" max="5" width="13.421875" style="29" customWidth="1"/>
    <col min="6" max="6" width="13.140625" style="29" customWidth="1"/>
    <col min="7" max="7" width="9.140625" style="29" customWidth="1"/>
  </cols>
  <sheetData>
    <row r="5" ht="18">
      <c r="C5" s="45" t="s">
        <v>114</v>
      </c>
    </row>
    <row r="8" ht="12.75">
      <c r="C8" t="s">
        <v>83</v>
      </c>
    </row>
    <row r="9" ht="13.5" thickBot="1"/>
    <row r="10" spans="2:6" ht="13.5" thickTop="1">
      <c r="B10" s="33"/>
      <c r="C10" s="34"/>
      <c r="D10" s="35" t="s">
        <v>86</v>
      </c>
      <c r="E10" s="35" t="s">
        <v>87</v>
      </c>
      <c r="F10" s="36" t="s">
        <v>88</v>
      </c>
    </row>
    <row r="11" spans="2:6" ht="12.75">
      <c r="B11" s="37"/>
      <c r="C11" s="38"/>
      <c r="D11" s="39"/>
      <c r="E11" s="39"/>
      <c r="F11" s="40"/>
    </row>
    <row r="12" spans="2:6" ht="12.75">
      <c r="B12" s="30" t="s">
        <v>49</v>
      </c>
      <c r="C12" s="51" t="s">
        <v>115</v>
      </c>
      <c r="D12" s="31"/>
      <c r="E12" s="31"/>
      <c r="F12" s="32"/>
    </row>
    <row r="13" spans="2:6" ht="12.75">
      <c r="B13" s="30" t="s">
        <v>12</v>
      </c>
      <c r="C13" s="11" t="s">
        <v>84</v>
      </c>
      <c r="D13" s="31"/>
      <c r="E13" s="31"/>
      <c r="F13" s="32"/>
    </row>
    <row r="14" spans="2:6" ht="12.75">
      <c r="B14" s="30"/>
      <c r="C14" s="11"/>
      <c r="D14" s="31"/>
      <c r="E14" s="31"/>
      <c r="F14" s="32"/>
    </row>
    <row r="15" spans="2:6" ht="13.5" thickBot="1">
      <c r="B15" s="41"/>
      <c r="C15" s="42" t="s">
        <v>85</v>
      </c>
      <c r="D15" s="43"/>
      <c r="E15" s="43"/>
      <c r="F15" s="44"/>
    </row>
    <row r="16" ht="13.5" thickTop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"/>
  <sheetViews>
    <sheetView tabSelected="1" workbookViewId="0" topLeftCell="B1">
      <pane ySplit="7" topLeftCell="A8" activePane="bottomLeft" state="frozen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10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0+O8</f>
        <v>#REF!</v>
      </c>
      <c r="P2" t="s">
        <v>10</v>
      </c>
    </row>
    <row r="3" spans="1:16" ht="15" customHeight="1">
      <c r="A3" t="s">
        <v>1</v>
      </c>
      <c r="B3" s="6" t="s">
        <v>4</v>
      </c>
      <c r="C3" s="53" t="s">
        <v>89</v>
      </c>
      <c r="D3" s="54"/>
      <c r="E3" s="46" t="s">
        <v>114</v>
      </c>
      <c r="F3" s="1"/>
      <c r="G3" s="4"/>
      <c r="H3" s="3" t="s">
        <v>12</v>
      </c>
      <c r="I3" s="24"/>
      <c r="O3" t="s">
        <v>7</v>
      </c>
      <c r="P3" t="s">
        <v>11</v>
      </c>
    </row>
    <row r="4" spans="1:16" ht="15" customHeight="1">
      <c r="A4" t="s">
        <v>5</v>
      </c>
      <c r="B4" s="8" t="s">
        <v>6</v>
      </c>
      <c r="C4" s="55" t="s">
        <v>12</v>
      </c>
      <c r="D4" s="56"/>
      <c r="E4" s="9" t="s">
        <v>13</v>
      </c>
      <c r="F4" s="5"/>
      <c r="G4" s="5"/>
      <c r="H4" s="10"/>
      <c r="I4" s="10"/>
      <c r="O4" t="s">
        <v>8</v>
      </c>
      <c r="P4" t="s">
        <v>11</v>
      </c>
    </row>
    <row r="5" spans="1:16" ht="12.75" customHeight="1">
      <c r="A5" s="52" t="s">
        <v>14</v>
      </c>
      <c r="B5" s="52" t="s">
        <v>16</v>
      </c>
      <c r="C5" s="52" t="s">
        <v>18</v>
      </c>
      <c r="D5" s="52" t="s">
        <v>19</v>
      </c>
      <c r="E5" s="52" t="s">
        <v>20</v>
      </c>
      <c r="F5" s="52" t="s">
        <v>22</v>
      </c>
      <c r="G5" s="52" t="s">
        <v>24</v>
      </c>
      <c r="H5" s="52" t="s">
        <v>26</v>
      </c>
      <c r="I5" s="52"/>
      <c r="O5" t="s">
        <v>9</v>
      </c>
      <c r="P5" t="s">
        <v>11</v>
      </c>
    </row>
    <row r="6" spans="1:9" ht="12.75" customHeight="1">
      <c r="A6" s="52"/>
      <c r="B6" s="52"/>
      <c r="C6" s="52"/>
      <c r="D6" s="52"/>
      <c r="E6" s="52"/>
      <c r="F6" s="52"/>
      <c r="G6" s="52"/>
      <c r="H6" s="7" t="s">
        <v>27</v>
      </c>
      <c r="I6" s="7" t="s">
        <v>29</v>
      </c>
    </row>
    <row r="7" spans="1:9" ht="12.75" customHeight="1">
      <c r="A7" s="7" t="s">
        <v>15</v>
      </c>
      <c r="B7" s="7" t="s">
        <v>17</v>
      </c>
      <c r="C7" s="7" t="s">
        <v>11</v>
      </c>
      <c r="D7" s="7" t="s">
        <v>10</v>
      </c>
      <c r="E7" s="7" t="s">
        <v>21</v>
      </c>
      <c r="F7" s="7" t="s">
        <v>23</v>
      </c>
      <c r="G7" s="7" t="s">
        <v>25</v>
      </c>
      <c r="H7" s="7" t="s">
        <v>28</v>
      </c>
      <c r="I7" s="7" t="s">
        <v>30</v>
      </c>
    </row>
    <row r="8" spans="1:18" ht="12.75" customHeight="1">
      <c r="A8" s="10" t="s">
        <v>31</v>
      </c>
      <c r="B8" s="10"/>
      <c r="C8" s="12" t="s">
        <v>15</v>
      </c>
      <c r="D8" s="10"/>
      <c r="E8" s="13" t="s">
        <v>32</v>
      </c>
      <c r="F8" s="10"/>
      <c r="G8" s="10"/>
      <c r="H8" s="10"/>
      <c r="I8" s="14"/>
      <c r="O8" t="e">
        <f>0+R8</f>
        <v>#REF!</v>
      </c>
      <c r="Q8" t="e">
        <f>0+I9+#REF!+#REF!+#REF!+#REF!+#REF!+I13+#REF!+#REF!+#REF!</f>
        <v>#REF!</v>
      </c>
      <c r="R8" t="e">
        <f>0+O9+#REF!+#REF!+#REF!+#REF!+#REF!+O13+#REF!+#REF!+#REF!</f>
        <v>#REF!</v>
      </c>
    </row>
    <row r="9" spans="1:16" ht="12.75">
      <c r="A9" s="11" t="s">
        <v>33</v>
      </c>
      <c r="B9" s="15" t="s">
        <v>17</v>
      </c>
      <c r="C9" s="15" t="s">
        <v>34</v>
      </c>
      <c r="D9" s="11" t="s">
        <v>35</v>
      </c>
      <c r="E9" s="16" t="s">
        <v>36</v>
      </c>
      <c r="F9" s="17" t="s">
        <v>37</v>
      </c>
      <c r="G9" s="18">
        <v>1</v>
      </c>
      <c r="H9" s="19"/>
      <c r="I9" s="19"/>
      <c r="O9">
        <f>(I9*21)/100</f>
        <v>0</v>
      </c>
      <c r="P9" t="s">
        <v>11</v>
      </c>
    </row>
    <row r="10" spans="1:5" ht="114.75">
      <c r="A10" s="20" t="s">
        <v>38</v>
      </c>
      <c r="E10" s="21" t="s">
        <v>39</v>
      </c>
    </row>
    <row r="11" spans="1:5" ht="12.75">
      <c r="A11" s="22" t="s">
        <v>40</v>
      </c>
      <c r="E11" s="23" t="s">
        <v>41</v>
      </c>
    </row>
    <row r="12" spans="1:5" ht="12.75">
      <c r="A12" t="s">
        <v>42</v>
      </c>
      <c r="E12" s="21" t="s">
        <v>43</v>
      </c>
    </row>
    <row r="13" spans="1:16" ht="25.5">
      <c r="A13" s="11" t="s">
        <v>33</v>
      </c>
      <c r="B13" s="15" t="s">
        <v>44</v>
      </c>
      <c r="C13" s="15" t="s">
        <v>45</v>
      </c>
      <c r="D13" s="11" t="s">
        <v>35</v>
      </c>
      <c r="E13" s="16" t="s">
        <v>46</v>
      </c>
      <c r="F13" s="17" t="s">
        <v>37</v>
      </c>
      <c r="G13" s="18">
        <v>1</v>
      </c>
      <c r="H13" s="19"/>
      <c r="I13" s="19"/>
      <c r="O13">
        <f>(I13*21)/100</f>
        <v>0</v>
      </c>
      <c r="P13" t="s">
        <v>11</v>
      </c>
    </row>
    <row r="14" spans="1:5" ht="25.5">
      <c r="A14" s="20" t="s">
        <v>38</v>
      </c>
      <c r="E14" s="21" t="s">
        <v>47</v>
      </c>
    </row>
    <row r="15" spans="1:5" ht="12.75">
      <c r="A15" s="22" t="s">
        <v>40</v>
      </c>
      <c r="E15" s="23" t="s">
        <v>41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7"/>
  <sheetViews>
    <sheetView workbookViewId="0" topLeftCell="A1">
      <pane ySplit="7" topLeftCell="A8" activePane="bottomLeft" state="frozen"/>
      <selection pane="bottomLeft" activeCell="E24" sqref="E2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10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0+#REF!+#REF!+O17+O34+O38</f>
        <v>#REF!</v>
      </c>
      <c r="P2" t="s">
        <v>10</v>
      </c>
    </row>
    <row r="3" spans="1:16" ht="15" customHeight="1">
      <c r="A3" t="s">
        <v>1</v>
      </c>
      <c r="B3" s="6" t="s">
        <v>4</v>
      </c>
      <c r="C3" s="53" t="s">
        <v>89</v>
      </c>
      <c r="D3" s="54"/>
      <c r="E3" s="46" t="s">
        <v>114</v>
      </c>
      <c r="F3" s="1"/>
      <c r="G3" s="4"/>
      <c r="H3" s="3" t="s">
        <v>49</v>
      </c>
      <c r="I3" s="24"/>
      <c r="O3" t="s">
        <v>7</v>
      </c>
      <c r="P3" t="s">
        <v>11</v>
      </c>
    </row>
    <row r="4" spans="1:16" ht="15" customHeight="1">
      <c r="A4" t="s">
        <v>5</v>
      </c>
      <c r="B4" s="8" t="s">
        <v>6</v>
      </c>
      <c r="C4" s="55" t="s">
        <v>49</v>
      </c>
      <c r="D4" s="56"/>
      <c r="E4" s="9" t="s">
        <v>90</v>
      </c>
      <c r="F4" s="5"/>
      <c r="G4" s="5"/>
      <c r="H4" s="10"/>
      <c r="I4" s="10"/>
      <c r="O4" t="s">
        <v>8</v>
      </c>
      <c r="P4" t="s">
        <v>11</v>
      </c>
    </row>
    <row r="5" spans="1:16" ht="12.75" customHeight="1">
      <c r="A5" s="52" t="s">
        <v>14</v>
      </c>
      <c r="B5" s="52" t="s">
        <v>16</v>
      </c>
      <c r="C5" s="52" t="s">
        <v>18</v>
      </c>
      <c r="D5" s="52" t="s">
        <v>19</v>
      </c>
      <c r="E5" s="52" t="s">
        <v>20</v>
      </c>
      <c r="F5" s="52" t="s">
        <v>22</v>
      </c>
      <c r="G5" s="52" t="s">
        <v>24</v>
      </c>
      <c r="H5" s="52" t="s">
        <v>26</v>
      </c>
      <c r="I5" s="52"/>
      <c r="O5" t="s">
        <v>9</v>
      </c>
      <c r="P5" t="s">
        <v>11</v>
      </c>
    </row>
    <row r="6" spans="1:9" ht="12.75" customHeight="1">
      <c r="A6" s="52"/>
      <c r="B6" s="52"/>
      <c r="C6" s="52"/>
      <c r="D6" s="52"/>
      <c r="E6" s="52"/>
      <c r="F6" s="52"/>
      <c r="G6" s="52"/>
      <c r="H6" s="7" t="s">
        <v>27</v>
      </c>
      <c r="I6" s="7" t="s">
        <v>29</v>
      </c>
    </row>
    <row r="7" spans="1:9" ht="12.75" customHeight="1">
      <c r="A7" s="7" t="s">
        <v>15</v>
      </c>
      <c r="B7" s="7" t="s">
        <v>17</v>
      </c>
      <c r="C7" s="7" t="s">
        <v>11</v>
      </c>
      <c r="D7" s="7" t="s">
        <v>10</v>
      </c>
      <c r="E7" s="7" t="s">
        <v>21</v>
      </c>
      <c r="F7" s="7" t="s">
        <v>23</v>
      </c>
      <c r="G7" s="7" t="s">
        <v>25</v>
      </c>
      <c r="H7" s="7" t="s">
        <v>28</v>
      </c>
      <c r="I7" s="7" t="s">
        <v>30</v>
      </c>
    </row>
    <row r="8" spans="1:9" ht="12.75" customHeight="1">
      <c r="A8" s="7"/>
      <c r="B8" s="5"/>
      <c r="C8" s="25">
        <v>1</v>
      </c>
      <c r="D8" s="5"/>
      <c r="E8" s="28" t="s">
        <v>50</v>
      </c>
      <c r="F8" s="5"/>
      <c r="G8" s="5"/>
      <c r="H8" s="5"/>
      <c r="I8" s="26"/>
    </row>
    <row r="9" spans="1:16" ht="12.75">
      <c r="A9" s="11" t="s">
        <v>33</v>
      </c>
      <c r="B9" s="15">
        <v>1</v>
      </c>
      <c r="C9" s="15">
        <v>113723</v>
      </c>
      <c r="D9" s="11" t="s">
        <v>35</v>
      </c>
      <c r="E9" s="16" t="s">
        <v>53</v>
      </c>
      <c r="F9" s="17" t="s">
        <v>51</v>
      </c>
      <c r="G9" s="18">
        <v>80</v>
      </c>
      <c r="H9" s="19"/>
      <c r="I9" s="19"/>
      <c r="O9">
        <f>(I9*21)/100</f>
        <v>0</v>
      </c>
      <c r="P9" t="s">
        <v>11</v>
      </c>
    </row>
    <row r="10" spans="1:5" ht="12.75">
      <c r="A10" s="20" t="s">
        <v>38</v>
      </c>
      <c r="E10" s="47" t="s">
        <v>91</v>
      </c>
    </row>
    <row r="11" spans="1:5" ht="38.25">
      <c r="A11" s="22" t="s">
        <v>40</v>
      </c>
      <c r="E11" s="27" t="s">
        <v>92</v>
      </c>
    </row>
    <row r="12" spans="1:5" ht="63.75">
      <c r="A12" t="s">
        <v>42</v>
      </c>
      <c r="E12" s="21" t="s">
        <v>52</v>
      </c>
    </row>
    <row r="13" spans="1:16" ht="12.75">
      <c r="A13" s="11" t="s">
        <v>33</v>
      </c>
      <c r="B13" s="15">
        <v>2</v>
      </c>
      <c r="C13" s="15">
        <v>113723</v>
      </c>
      <c r="D13" s="11">
        <v>1</v>
      </c>
      <c r="E13" s="16" t="s">
        <v>53</v>
      </c>
      <c r="F13" s="17" t="s">
        <v>51</v>
      </c>
      <c r="G13" s="18">
        <v>9.5</v>
      </c>
      <c r="H13" s="19"/>
      <c r="I13" s="19"/>
      <c r="O13">
        <f>(I13*21)/100</f>
        <v>0</v>
      </c>
      <c r="P13" t="s">
        <v>11</v>
      </c>
    </row>
    <row r="14" spans="1:5" ht="12.75">
      <c r="A14" s="20" t="s">
        <v>38</v>
      </c>
      <c r="E14" s="47" t="s">
        <v>91</v>
      </c>
    </row>
    <row r="15" spans="1:5" ht="51">
      <c r="A15" s="22" t="s">
        <v>40</v>
      </c>
      <c r="E15" s="27" t="s">
        <v>93</v>
      </c>
    </row>
    <row r="16" spans="1:5" ht="63.75">
      <c r="A16" t="s">
        <v>42</v>
      </c>
      <c r="E16" s="21" t="s">
        <v>52</v>
      </c>
    </row>
    <row r="17" spans="1:18" ht="12.75" customHeight="1">
      <c r="A17" s="5" t="s">
        <v>31</v>
      </c>
      <c r="B17" s="5"/>
      <c r="C17" s="25" t="s">
        <v>23</v>
      </c>
      <c r="D17" s="5"/>
      <c r="E17" s="13" t="s">
        <v>55</v>
      </c>
      <c r="F17" s="5"/>
      <c r="G17" s="5"/>
      <c r="H17" s="5"/>
      <c r="I17" s="26"/>
      <c r="O17" t="e">
        <f>0+R17</f>
        <v>#REF!</v>
      </c>
      <c r="Q17" t="e">
        <f>0+#REF!+#REF!+I18+I22+#REF!+I26+I30</f>
        <v>#REF!</v>
      </c>
      <c r="R17" t="e">
        <f>0+#REF!+#REF!+O18+O22+#REF!+O26+O30</f>
        <v>#REF!</v>
      </c>
    </row>
    <row r="18" spans="1:16" ht="12.75">
      <c r="A18" s="11" t="s">
        <v>33</v>
      </c>
      <c r="B18" s="15">
        <v>3</v>
      </c>
      <c r="C18" s="15">
        <v>572213</v>
      </c>
      <c r="D18" s="11" t="s">
        <v>35</v>
      </c>
      <c r="E18" s="16" t="s">
        <v>57</v>
      </c>
      <c r="F18" s="17" t="s">
        <v>54</v>
      </c>
      <c r="G18" s="18">
        <v>1600</v>
      </c>
      <c r="H18" s="19"/>
      <c r="I18" s="19"/>
      <c r="O18">
        <f>(I18*21)/100</f>
        <v>0</v>
      </c>
      <c r="P18" t="s">
        <v>11</v>
      </c>
    </row>
    <row r="19" spans="1:5" ht="25.5">
      <c r="A19" s="20" t="s">
        <v>38</v>
      </c>
      <c r="E19" s="47" t="s">
        <v>94</v>
      </c>
    </row>
    <row r="20" spans="1:5" ht="25.5">
      <c r="A20" s="22" t="s">
        <v>40</v>
      </c>
      <c r="E20" s="27" t="s">
        <v>95</v>
      </c>
    </row>
    <row r="21" spans="1:5" ht="51">
      <c r="A21" t="s">
        <v>42</v>
      </c>
      <c r="E21" s="21" t="s">
        <v>58</v>
      </c>
    </row>
    <row r="22" spans="1:16" ht="12.75">
      <c r="A22" s="11" t="s">
        <v>33</v>
      </c>
      <c r="B22" s="15">
        <v>4</v>
      </c>
      <c r="C22" s="15" t="s">
        <v>56</v>
      </c>
      <c r="D22" s="11" t="s">
        <v>17</v>
      </c>
      <c r="E22" s="16" t="s">
        <v>57</v>
      </c>
      <c r="F22" s="17" t="s">
        <v>54</v>
      </c>
      <c r="G22" s="18">
        <v>190</v>
      </c>
      <c r="H22" s="19"/>
      <c r="I22" s="19"/>
      <c r="O22">
        <f>(I22*21)/100</f>
        <v>0</v>
      </c>
      <c r="P22" t="s">
        <v>11</v>
      </c>
    </row>
    <row r="23" spans="1:5" ht="25.5">
      <c r="A23" s="20" t="s">
        <v>38</v>
      </c>
      <c r="E23" s="47" t="s">
        <v>96</v>
      </c>
    </row>
    <row r="24" spans="1:5" ht="25.5">
      <c r="A24" s="22" t="s">
        <v>40</v>
      </c>
      <c r="E24" s="27" t="s">
        <v>97</v>
      </c>
    </row>
    <row r="25" spans="1:5" ht="51">
      <c r="A25" t="s">
        <v>42</v>
      </c>
      <c r="E25" s="21" t="s">
        <v>58</v>
      </c>
    </row>
    <row r="26" spans="1:16" ht="12.75">
      <c r="A26" s="11" t="s">
        <v>33</v>
      </c>
      <c r="B26" s="15">
        <v>5</v>
      </c>
      <c r="C26" s="48" t="s">
        <v>98</v>
      </c>
      <c r="D26" s="11" t="s">
        <v>35</v>
      </c>
      <c r="E26" s="49" t="s">
        <v>99</v>
      </c>
      <c r="F26" s="17" t="s">
        <v>54</v>
      </c>
      <c r="G26" s="18">
        <v>1600</v>
      </c>
      <c r="H26" s="19"/>
      <c r="I26" s="19"/>
      <c r="O26">
        <f>(I26*21)/100</f>
        <v>0</v>
      </c>
      <c r="P26" t="s">
        <v>11</v>
      </c>
    </row>
    <row r="27" spans="1:5" ht="25.5">
      <c r="A27" s="20" t="s">
        <v>38</v>
      </c>
      <c r="E27" s="21" t="s">
        <v>59</v>
      </c>
    </row>
    <row r="28" spans="1:5" ht="25.5">
      <c r="A28" s="22" t="s">
        <v>40</v>
      </c>
      <c r="E28" s="27" t="s">
        <v>100</v>
      </c>
    </row>
    <row r="29" spans="1:5" ht="140.25">
      <c r="A29" t="s">
        <v>42</v>
      </c>
      <c r="E29" s="21" t="s">
        <v>60</v>
      </c>
    </row>
    <row r="30" spans="1:16" ht="12.75">
      <c r="A30" s="11" t="s">
        <v>33</v>
      </c>
      <c r="B30" s="15">
        <v>6</v>
      </c>
      <c r="C30" s="48" t="s">
        <v>101</v>
      </c>
      <c r="D30" s="11" t="s">
        <v>35</v>
      </c>
      <c r="E30" s="49" t="s">
        <v>102</v>
      </c>
      <c r="F30" s="17" t="s">
        <v>54</v>
      </c>
      <c r="G30" s="18">
        <v>190</v>
      </c>
      <c r="H30" s="19"/>
      <c r="I30" s="19"/>
      <c r="O30">
        <f>(I30*21)/100</f>
        <v>0</v>
      </c>
      <c r="P30" t="s">
        <v>11</v>
      </c>
    </row>
    <row r="31" spans="1:5" ht="12.75">
      <c r="A31" s="20" t="s">
        <v>38</v>
      </c>
      <c r="E31" s="50" t="s">
        <v>103</v>
      </c>
    </row>
    <row r="32" spans="1:5" ht="25.5">
      <c r="A32" s="22" t="s">
        <v>40</v>
      </c>
      <c r="E32" s="27" t="s">
        <v>104</v>
      </c>
    </row>
    <row r="33" spans="1:5" ht="140.25">
      <c r="A33" t="s">
        <v>42</v>
      </c>
      <c r="E33" s="21" t="s">
        <v>60</v>
      </c>
    </row>
    <row r="34" spans="1:18" ht="12.75" customHeight="1">
      <c r="A34" s="5" t="s">
        <v>31</v>
      </c>
      <c r="B34" s="5"/>
      <c r="C34" s="25" t="s">
        <v>48</v>
      </c>
      <c r="D34" s="5"/>
      <c r="E34" s="13" t="s">
        <v>61</v>
      </c>
      <c r="F34" s="5"/>
      <c r="G34" s="5"/>
      <c r="H34" s="5"/>
      <c r="I34" s="26"/>
      <c r="O34" t="e">
        <f>0+R34</f>
        <v>#REF!</v>
      </c>
      <c r="Q34" t="e">
        <f>0+I35+#REF!+#REF!</f>
        <v>#REF!</v>
      </c>
      <c r="R34" t="e">
        <f>0+O35+#REF!+#REF!</f>
        <v>#REF!</v>
      </c>
    </row>
    <row r="35" spans="1:16" ht="12.75">
      <c r="A35" s="11" t="s">
        <v>33</v>
      </c>
      <c r="B35" s="15" t="s">
        <v>62</v>
      </c>
      <c r="C35" s="15" t="s">
        <v>63</v>
      </c>
      <c r="D35" s="11" t="s">
        <v>35</v>
      </c>
      <c r="E35" s="16" t="s">
        <v>64</v>
      </c>
      <c r="F35" s="17" t="s">
        <v>65</v>
      </c>
      <c r="G35" s="18">
        <v>5</v>
      </c>
      <c r="H35" s="19"/>
      <c r="I35" s="19"/>
      <c r="O35">
        <f>(I35*21)/100</f>
        <v>0</v>
      </c>
      <c r="P35" t="s">
        <v>11</v>
      </c>
    </row>
    <row r="36" spans="1:5" ht="12.75">
      <c r="A36" s="22" t="s">
        <v>40</v>
      </c>
      <c r="E36" s="27" t="s">
        <v>105</v>
      </c>
    </row>
    <row r="37" spans="1:5" ht="38.25">
      <c r="A37" t="s">
        <v>42</v>
      </c>
      <c r="E37" s="21" t="s">
        <v>66</v>
      </c>
    </row>
    <row r="38" spans="1:18" ht="12.75" customHeight="1">
      <c r="A38" s="5" t="s">
        <v>31</v>
      </c>
      <c r="B38" s="5"/>
      <c r="C38" s="25" t="s">
        <v>28</v>
      </c>
      <c r="D38" s="5"/>
      <c r="E38" s="13" t="s">
        <v>67</v>
      </c>
      <c r="F38" s="5"/>
      <c r="G38" s="5"/>
      <c r="H38" s="5"/>
      <c r="I38" s="26"/>
      <c r="O38" t="e">
        <f>0+R38</f>
        <v>#REF!</v>
      </c>
      <c r="Q38" t="e">
        <f>0+#REF!+#REF!+#REF!+I39+I50+I54</f>
        <v>#REF!</v>
      </c>
      <c r="R38" t="e">
        <f>0+#REF!+#REF!+#REF!+O39+O50+O54</f>
        <v>#REF!</v>
      </c>
    </row>
    <row r="39" spans="1:16" ht="12.75">
      <c r="A39" s="11" t="s">
        <v>33</v>
      </c>
      <c r="B39" s="15" t="s">
        <v>68</v>
      </c>
      <c r="C39" s="15">
        <v>915111</v>
      </c>
      <c r="D39" s="11" t="s">
        <v>35</v>
      </c>
      <c r="E39" s="16" t="s">
        <v>82</v>
      </c>
      <c r="F39" s="17" t="s">
        <v>54</v>
      </c>
      <c r="G39" s="18">
        <v>260.63</v>
      </c>
      <c r="H39" s="19"/>
      <c r="I39" s="19"/>
      <c r="O39">
        <f>(I39*21)/100</f>
        <v>0</v>
      </c>
      <c r="P39" t="s">
        <v>11</v>
      </c>
    </row>
    <row r="40" spans="1:5" ht="25.5">
      <c r="A40" s="22" t="s">
        <v>40</v>
      </c>
      <c r="E40" s="27" t="s">
        <v>106</v>
      </c>
    </row>
    <row r="41" spans="1:5" ht="38.25">
      <c r="A41" t="s">
        <v>42</v>
      </c>
      <c r="E41" s="21" t="s">
        <v>70</v>
      </c>
    </row>
    <row r="42" spans="2:9" ht="12.75">
      <c r="B42" s="15" t="s">
        <v>68</v>
      </c>
      <c r="C42" s="15">
        <v>915221</v>
      </c>
      <c r="D42" s="11" t="s">
        <v>35</v>
      </c>
      <c r="E42" s="49" t="s">
        <v>107</v>
      </c>
      <c r="F42" s="17" t="s">
        <v>54</v>
      </c>
      <c r="G42" s="18">
        <v>260.63</v>
      </c>
      <c r="H42" s="19"/>
      <c r="I42" s="19"/>
    </row>
    <row r="43" ht="12.75">
      <c r="E43" s="21" t="s">
        <v>69</v>
      </c>
    </row>
    <row r="44" ht="25.5">
      <c r="E44" s="27" t="s">
        <v>108</v>
      </c>
    </row>
    <row r="45" ht="38.25">
      <c r="E45" s="21" t="s">
        <v>70</v>
      </c>
    </row>
    <row r="46" spans="2:9" ht="12.75">
      <c r="B46" s="15" t="s">
        <v>68</v>
      </c>
      <c r="C46" s="15">
        <v>915211</v>
      </c>
      <c r="D46" s="11" t="s">
        <v>35</v>
      </c>
      <c r="E46" s="49" t="s">
        <v>109</v>
      </c>
      <c r="F46" s="17" t="s">
        <v>54</v>
      </c>
      <c r="G46" s="18">
        <v>44</v>
      </c>
      <c r="H46" s="19"/>
      <c r="I46" s="19"/>
    </row>
    <row r="47" ht="12.75">
      <c r="E47" s="47" t="s">
        <v>110</v>
      </c>
    </row>
    <row r="48" ht="25.5">
      <c r="E48" s="27" t="s">
        <v>111</v>
      </c>
    </row>
    <row r="49" ht="38.25">
      <c r="E49" s="21" t="s">
        <v>70</v>
      </c>
    </row>
    <row r="50" spans="1:16" ht="12.75">
      <c r="A50" s="11" t="s">
        <v>33</v>
      </c>
      <c r="B50" s="15" t="s">
        <v>71</v>
      </c>
      <c r="C50" s="15" t="s">
        <v>72</v>
      </c>
      <c r="D50" s="11" t="s">
        <v>35</v>
      </c>
      <c r="E50" s="16" t="s">
        <v>73</v>
      </c>
      <c r="F50" s="17" t="s">
        <v>74</v>
      </c>
      <c r="G50" s="18">
        <v>44</v>
      </c>
      <c r="H50" s="19"/>
      <c r="I50" s="19"/>
      <c r="O50">
        <f>(I50*21)/100</f>
        <v>0</v>
      </c>
      <c r="P50" t="s">
        <v>11</v>
      </c>
    </row>
    <row r="51" spans="1:5" ht="12.75">
      <c r="A51" s="20" t="s">
        <v>38</v>
      </c>
      <c r="E51" s="21" t="s">
        <v>75</v>
      </c>
    </row>
    <row r="52" spans="1:5" ht="25.5">
      <c r="A52" s="22" t="s">
        <v>40</v>
      </c>
      <c r="E52" s="27" t="s">
        <v>112</v>
      </c>
    </row>
    <row r="53" spans="1:5" ht="25.5">
      <c r="A53" t="s">
        <v>42</v>
      </c>
      <c r="E53" s="21" t="s">
        <v>76</v>
      </c>
    </row>
    <row r="54" spans="1:16" ht="12.75">
      <c r="A54" s="11" t="s">
        <v>33</v>
      </c>
      <c r="B54" s="15" t="s">
        <v>77</v>
      </c>
      <c r="C54" s="15" t="s">
        <v>78</v>
      </c>
      <c r="D54" s="11" t="s">
        <v>35</v>
      </c>
      <c r="E54" s="16" t="s">
        <v>79</v>
      </c>
      <c r="F54" s="17" t="s">
        <v>74</v>
      </c>
      <c r="G54" s="18">
        <v>461</v>
      </c>
      <c r="H54" s="19"/>
      <c r="I54" s="19"/>
      <c r="O54">
        <f>(I54*21)/100</f>
        <v>0</v>
      </c>
      <c r="P54" t="s">
        <v>11</v>
      </c>
    </row>
    <row r="55" spans="1:5" ht="12.75">
      <c r="A55" s="20" t="s">
        <v>38</v>
      </c>
      <c r="E55" s="21" t="s">
        <v>80</v>
      </c>
    </row>
    <row r="56" spans="1:5" ht="12.75">
      <c r="A56" s="22" t="s">
        <v>40</v>
      </c>
      <c r="E56" s="27" t="s">
        <v>113</v>
      </c>
    </row>
    <row r="57" spans="1:5" ht="38.25">
      <c r="A57" t="s">
        <v>42</v>
      </c>
      <c r="E57" s="21" t="s">
        <v>81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Petr</cp:lastModifiedBy>
  <cp:lastPrinted>2021-10-04T06:04:24Z</cp:lastPrinted>
  <dcterms:created xsi:type="dcterms:W3CDTF">2021-03-14T11:23:14Z</dcterms:created>
  <dcterms:modified xsi:type="dcterms:W3CDTF">2021-10-26T06:07:36Z</dcterms:modified>
  <cp:category/>
  <cp:version/>
  <cp:contentType/>
  <cp:contentStatus/>
</cp:coreProperties>
</file>