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3250" windowHeight="12570"/>
  </bookViews>
  <sheets>
    <sheet name="dřevo" sheetId="3" r:id="rId1"/>
    <sheet name="List4" sheetId="5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9" roundtripDataSignature="AMtx7mjsfh7OU5QqmILpdv6kv4BnpkWUsg=="/>
    </ext>
  </extLst>
</workbook>
</file>

<file path=xl/calcChain.xml><?xml version="1.0" encoding="utf-8"?>
<calcChain xmlns="http://schemas.openxmlformats.org/spreadsheetml/2006/main">
  <c r="O7" i="3"/>
  <c r="O8"/>
  <c r="O9"/>
  <c r="O10"/>
  <c r="O11"/>
  <c r="O12"/>
  <c r="O13"/>
  <c r="O14"/>
  <c r="O15"/>
  <c r="O16"/>
  <c r="O17"/>
  <c r="O6"/>
  <c r="K17" l="1"/>
  <c r="L17" s="1"/>
  <c r="J17"/>
  <c r="K16"/>
  <c r="L16" s="1"/>
  <c r="J16"/>
  <c r="K15"/>
  <c r="L15" s="1"/>
  <c r="J15"/>
  <c r="K14"/>
  <c r="L14" s="1"/>
  <c r="J14"/>
  <c r="K13"/>
  <c r="L13" s="1"/>
  <c r="J13"/>
  <c r="K12"/>
  <c r="L12" s="1"/>
  <c r="J12"/>
  <c r="K10"/>
  <c r="L10" s="1"/>
  <c r="J10"/>
  <c r="K8"/>
  <c r="L8" s="1"/>
  <c r="J8"/>
  <c r="K7"/>
  <c r="L7" s="1"/>
  <c r="J7"/>
  <c r="O5"/>
  <c r="K5"/>
  <c r="L5" s="1"/>
  <c r="J5"/>
  <c r="J18" l="1"/>
  <c r="J19" s="1"/>
  <c r="O18"/>
  <c r="O19" s="1"/>
</calcChain>
</file>

<file path=xl/sharedStrings.xml><?xml version="1.0" encoding="utf-8"?>
<sst xmlns="http://schemas.openxmlformats.org/spreadsheetml/2006/main" count="102" uniqueCount="78">
  <si>
    <t xml:space="preserve">DŮM PŘÍRODY PÁLAVY </t>
  </si>
  <si>
    <t>Rozpočet</t>
  </si>
  <si>
    <t>Vybavení expozice</t>
  </si>
  <si>
    <t>Č.</t>
  </si>
  <si>
    <t>Část expozice</t>
  </si>
  <si>
    <t>Výkres</t>
  </si>
  <si>
    <t>Položka</t>
  </si>
  <si>
    <t>Popis</t>
  </si>
  <si>
    <t>Rozměry (š x v x h)</t>
  </si>
  <si>
    <t>Množství</t>
  </si>
  <si>
    <t>Jednotka</t>
  </si>
  <si>
    <t xml:space="preserve"> Cena</t>
  </si>
  <si>
    <t xml:space="preserve"> Celkem </t>
  </si>
  <si>
    <t>cena za kus v Kč bez DPH</t>
  </si>
  <si>
    <t>cena za kus v Kč s DPH</t>
  </si>
  <si>
    <t>Kč za položku</t>
  </si>
  <si>
    <t>počet</t>
  </si>
  <si>
    <t>Pestrost</t>
  </si>
  <si>
    <t>024_220
024_300
024_301</t>
  </si>
  <si>
    <t>Panely z dřevěných lamel</t>
  </si>
  <si>
    <t>Horizontální lamely z dubového dřeva pokrývající rozlohu celé stěny. Drážky mezi lamelami umožňujcí upevnění polic, grafických panelů a dalších prvků. Stěna složená ze samostatných panelů připevněných panty, tak aby umožnily přístup do dutiny mezi obložením a stěnou a upevnění exponátů a dalších prvků zezadu. Horní a spodní hrana lamel barevně natřená, barvy reflektují charakter stanovišť a mění se po délce zdí.</t>
  </si>
  <si>
    <t xml:space="preserve">3000 x 16300mm
</t>
  </si>
  <si>
    <t>m2</t>
  </si>
  <si>
    <t>Výklenky s policí</t>
  </si>
  <si>
    <t>Obdélníkové výřezy v panelech z dřevěných lamel v nimiž je umístěn exponát (viz výkres 024_301) Vykleny z MDF, natřené barvou korespondující s polohou na zdi. Hloubka police 400mm, tloušťka 50mm, šířka totožná s šířkou výkelnku (viz rozměry)</t>
  </si>
  <si>
    <t>350 x 500 x 400mm
250 x 500 x 400mm
250 x 500 x 400mm
250 x 400 x 400mm
250 x 400 x 400mm
250 x 300 x 400mm</t>
  </si>
  <si>
    <t>024_300
024_301</t>
  </si>
  <si>
    <t>Police</t>
  </si>
  <si>
    <t>Dřevěné police pro umístění volně vystavených artefaktů, určených pro prozkoumání hmatem nebo vystavených ve výšce</t>
  </si>
  <si>
    <t>250 x x 200 x 50</t>
  </si>
  <si>
    <t>6a</t>
  </si>
  <si>
    <t xml:space="preserve">Audio </t>
  </si>
  <si>
    <t>Kulaté výřezy v panelech z dřevěných lamel za nimiž je umístěn reproduktor.</t>
  </si>
  <si>
    <t>ø100mm
60mm H</t>
  </si>
  <si>
    <t>6b</t>
  </si>
  <si>
    <t xml:space="preserve">Výřezy </t>
  </si>
  <si>
    <t>Kulaté výřezy v panelech z dřevěných lamel za nimiž je umístěn podsvícený grafický prvek</t>
  </si>
  <si>
    <t>ø150mm
60mm H</t>
  </si>
  <si>
    <t>7a</t>
  </si>
  <si>
    <t>Rámy s paspartou</t>
  </si>
  <si>
    <t>Jednoduché dřevěné obrazové rámy s paspartou pro vystavení tisků a kreseb. Zasklené se zkosenými rohy.</t>
  </si>
  <si>
    <t>180 X 180mm (1ks)
280 X 180mm (1ks)
230 X 280mm (5ks)
280 X 280mm (5ks)
400 X 300mm (11ks)
400 X 400mm (2ks)
500 X 400mm (4ks)
500 X 600mm (1ks)</t>
  </si>
  <si>
    <t>7b</t>
  </si>
  <si>
    <t>Rámy bez pasparty</t>
  </si>
  <si>
    <t>Jednoduché dřevěné obrazové rámy bez pasparty pro vystavení vylisovaných rostlin a dětských kreseb. Zasklené se zkosenými rohy.</t>
  </si>
  <si>
    <t>200 x 300mm (3ks)
250 x 250 (1ks)
300 x 300mm (2ks)
500 x 300 (6ks)
1000 x 600mm (2ks)</t>
  </si>
  <si>
    <t>024_230 024_300
024_301</t>
  </si>
  <si>
    <t>Box na živé rostliny</t>
  </si>
  <si>
    <t>Dřevěný květináč upevněný na na omitnoutou stěnu, umístěný ve výšce a umožňující pěstování živých rostlin.</t>
  </si>
  <si>
    <t>300 x 700 x 300 mm</t>
  </si>
  <si>
    <t>Mulitmediální stůl</t>
  </si>
  <si>
    <t>024_310
024_311
024_312</t>
  </si>
  <si>
    <t>Nosná konstrukce stolu</t>
  </si>
  <si>
    <t xml:space="preserve">Nohy stolu a nosná konstrukce z masivního dřeva řešená jako řada konzol. Zahrnuje tradiční truhlářské prvky jako např. spoje. Musí být vhodné pro podporu hmotnosti 3D mapy a dalších prvků a odolat nešetrnému zacházení návštěvníků. </t>
  </si>
  <si>
    <t>5000 x 
3000 x 900mm</t>
  </si>
  <si>
    <t>Vzpomínky</t>
  </si>
  <si>
    <t>024_230
024_320</t>
  </si>
  <si>
    <t>Audio lavice</t>
  </si>
  <si>
    <t>Dlouhá dřevěná lavice z jednoho kusu dubového dřeva. Zahrnuje dvě akrylové vitríny a čtyři audio naslouchadla s doprovodnou grafikou vytištěnou na hliníkové desce. Podrobnější informace: viz specifikace AV hardware a grafických prvků</t>
  </si>
  <si>
    <t>500 x 3200 x 450 mm</t>
  </si>
  <si>
    <t>024_230</t>
  </si>
  <si>
    <t>Zarámované fotografie</t>
  </si>
  <si>
    <t>Jednoduché dřevěné obrazové rámy s paspartou, zasklené a bezpečně připevněné ke stěně.</t>
  </si>
  <si>
    <t xml:space="preserve">200 x 300mm </t>
  </si>
  <si>
    <t>Pálavská odhalení</t>
  </si>
  <si>
    <t>024_330</t>
  </si>
  <si>
    <t>Komentáře</t>
  </si>
  <si>
    <t>Mřížka z 48 dřevěných kolíků instalovaných na stěně umožňující návštěvníkům umístit kartičky formátu A5 s komentáři. Zahrnuje dřevěnou dubovou poličku pro psaní a výřezy v poličce na ukládání kartiček a tužek.</t>
  </si>
  <si>
    <t>Mřížka: 1050 x 1050mm, 
polička: 200 x 1200 x 30mm</t>
  </si>
  <si>
    <t xml:space="preserve">Místa k sezení
</t>
  </si>
  <si>
    <t>024_311</t>
  </si>
  <si>
    <t>Stoličky</t>
  </si>
  <si>
    <t>Válcovité stoličky vyřezávané z kmenů stromů, hrubě opracované. Mohou být uvnitř duté, aby se snížila váha.</t>
  </si>
  <si>
    <t xml:space="preserve">ø450mm
výška 450mm </t>
  </si>
  <si>
    <t>Celkem</t>
  </si>
  <si>
    <t>bez DPH</t>
  </si>
  <si>
    <t>CELKEM S DPH V KČ</t>
  </si>
  <si>
    <t>Kč vč. DPH</t>
  </si>
</sst>
</file>

<file path=xl/styles.xml><?xml version="1.0" encoding="utf-8"?>
<styleSheet xmlns="http://schemas.openxmlformats.org/spreadsheetml/2006/main">
  <numFmts count="2">
    <numFmt numFmtId="164" formatCode="#,##0.00&quot; €&quot;"/>
    <numFmt numFmtId="165" formatCode="[$£-809]#,##0"/>
  </numFmts>
  <fonts count="15">
    <font>
      <sz val="11"/>
      <color rgb="FF000000"/>
      <name val="Calibri"/>
    </font>
    <font>
      <sz val="10"/>
      <color rgb="FF000000"/>
      <name val="Helvetica Neue"/>
    </font>
    <font>
      <sz val="11"/>
      <name val="Calibri"/>
    </font>
    <font>
      <sz val="12"/>
      <color rgb="FF000000"/>
      <name val="Helvetica Neue"/>
    </font>
    <font>
      <sz val="10"/>
      <color rgb="FF000000"/>
      <name val="Plain light"/>
    </font>
    <font>
      <sz val="10"/>
      <color rgb="FF000000"/>
      <name val="Calibri"/>
    </font>
    <font>
      <sz val="10"/>
      <color rgb="FF000000"/>
      <name val="Arial"/>
    </font>
    <font>
      <sz val="10"/>
      <color rgb="FFFF0000"/>
      <name val="Calibri"/>
    </font>
    <font>
      <b/>
      <sz val="10"/>
      <color rgb="FF000000"/>
      <name val="Calibri"/>
    </font>
    <font>
      <b/>
      <sz val="12"/>
      <color rgb="FF000000"/>
      <name val="Calibri"/>
    </font>
    <font>
      <b/>
      <sz val="12"/>
      <color rgb="FF000000"/>
      <name val="Helvetica Neue"/>
    </font>
    <font>
      <sz val="11"/>
      <color rgb="FFFF0000"/>
      <name val="Calibri"/>
      <family val="2"/>
      <charset val="238"/>
    </font>
    <font>
      <sz val="10"/>
      <name val="Calibri"/>
      <family val="2"/>
      <charset val="238"/>
    </font>
    <font>
      <sz val="10"/>
      <name val="Helvetica Neue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B0F0"/>
        <bgColor rgb="FF00B0F0"/>
      </patternFill>
    </fill>
    <fill>
      <patternFill patternType="solid">
        <fgColor theme="4" tint="0.59999389629810485"/>
        <bgColor rgb="FFFFFFFF"/>
      </patternFill>
    </fill>
  </fills>
  <borders count="54">
    <border>
      <left/>
      <right/>
      <top/>
      <bottom/>
      <diagonal/>
    </border>
    <border>
      <left style="thin">
        <color rgb="FFAAAAAA"/>
      </left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 style="thin">
        <color rgb="FFAAAAAA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AAAAAA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 style="thin">
        <color rgb="FF000000"/>
      </bottom>
      <diagonal/>
    </border>
    <border>
      <left style="dotted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medium">
        <color rgb="FF000000"/>
      </right>
      <top style="dotted">
        <color rgb="FF000000"/>
      </top>
      <bottom style="thin">
        <color rgb="FF000000"/>
      </bottom>
      <diagonal/>
    </border>
    <border>
      <left style="medium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medium">
        <color rgb="FF000000"/>
      </right>
      <top style="thin">
        <color rgb="FF000000"/>
      </top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dotted">
        <color rgb="FF000000"/>
      </bottom>
      <diagonal/>
    </border>
    <border>
      <left style="dotted">
        <color rgb="FF000000"/>
      </left>
      <right style="medium">
        <color rgb="FF000000"/>
      </right>
      <top/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/>
      <diagonal/>
    </border>
    <border>
      <left style="dotted">
        <color rgb="FF000000"/>
      </left>
      <right style="medium">
        <color rgb="FF000000"/>
      </right>
      <top style="dotted">
        <color rgb="FF000000"/>
      </top>
      <bottom/>
      <diagonal/>
    </border>
    <border>
      <left style="medium">
        <color rgb="FF000000"/>
      </left>
      <right style="dotted">
        <color rgb="FF000000"/>
      </right>
      <top style="thin">
        <color rgb="FF000000"/>
      </top>
      <bottom/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dotted">
        <color rgb="FF000000"/>
      </right>
      <top style="thin">
        <color rgb="FF000000"/>
      </top>
      <bottom style="medium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medium">
        <color rgb="FF000000"/>
      </bottom>
      <diagonal/>
    </border>
    <border>
      <left style="dotted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11">
    <xf numFmtId="0" fontId="0" fillId="0" borderId="0" xfId="0" applyFont="1" applyAlignment="1"/>
    <xf numFmtId="49" fontId="3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0" fillId="2" borderId="4" xfId="0" applyFont="1" applyFill="1" applyBorder="1" applyAlignment="1">
      <alignment vertical="top" wrapText="1"/>
    </xf>
    <xf numFmtId="0" fontId="0" fillId="2" borderId="5" xfId="0" applyFont="1" applyFill="1" applyBorder="1" applyAlignment="1">
      <alignment vertical="top" wrapText="1"/>
    </xf>
    <xf numFmtId="49" fontId="1" fillId="2" borderId="9" xfId="0" applyNumberFormat="1" applyFont="1" applyFill="1" applyBorder="1" applyAlignment="1">
      <alignment vertical="top" wrapText="1"/>
    </xf>
    <xf numFmtId="49" fontId="4" fillId="2" borderId="9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49" fontId="4" fillId="2" borderId="9" xfId="0" applyNumberFormat="1" applyFont="1" applyFill="1" applyBorder="1" applyAlignment="1">
      <alignment horizontal="right" vertical="top"/>
    </xf>
    <xf numFmtId="0" fontId="0" fillId="2" borderId="10" xfId="0" applyFont="1" applyFill="1" applyBorder="1" applyAlignment="1">
      <alignment vertical="top" wrapText="1"/>
    </xf>
    <xf numFmtId="0" fontId="0" fillId="2" borderId="9" xfId="0" applyFont="1" applyFill="1" applyBorder="1" applyAlignment="1">
      <alignment vertical="top" wrapText="1"/>
    </xf>
    <xf numFmtId="0" fontId="0" fillId="2" borderId="11" xfId="0" applyFont="1" applyFill="1" applyBorder="1" applyAlignment="1">
      <alignment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0" fillId="2" borderId="14" xfId="0" applyFont="1" applyFill="1" applyBorder="1" applyAlignment="1">
      <alignment vertical="top" wrapText="1"/>
    </xf>
    <xf numFmtId="49" fontId="5" fillId="3" borderId="15" xfId="0" applyNumberFormat="1" applyFont="1" applyFill="1" applyBorder="1" applyAlignment="1">
      <alignment horizontal="left" vertical="top" wrapText="1"/>
    </xf>
    <xf numFmtId="49" fontId="5" fillId="3" borderId="16" xfId="0" applyNumberFormat="1" applyFont="1" applyFill="1" applyBorder="1" applyAlignment="1">
      <alignment horizontal="left" vertical="top" wrapText="1"/>
    </xf>
    <xf numFmtId="49" fontId="5" fillId="3" borderId="17" xfId="0" applyNumberFormat="1" applyFont="1" applyFill="1" applyBorder="1" applyAlignment="1">
      <alignment horizontal="left" vertical="top" wrapText="1"/>
    </xf>
    <xf numFmtId="49" fontId="1" fillId="3" borderId="18" xfId="0" applyNumberFormat="1" applyFont="1" applyFill="1" applyBorder="1" applyAlignment="1">
      <alignment vertical="top" wrapText="1"/>
    </xf>
    <xf numFmtId="49" fontId="1" fillId="3" borderId="19" xfId="0" applyNumberFormat="1" applyFont="1" applyFill="1" applyBorder="1" applyAlignment="1">
      <alignment vertical="top" wrapText="1"/>
    </xf>
    <xf numFmtId="0" fontId="0" fillId="3" borderId="20" xfId="0" applyFont="1" applyFill="1" applyBorder="1" applyAlignment="1">
      <alignment vertical="top" wrapText="1"/>
    </xf>
    <xf numFmtId="0" fontId="5" fillId="3" borderId="39" xfId="0" applyFont="1" applyFill="1" applyBorder="1" applyAlignment="1">
      <alignment horizontal="left" vertical="top" wrapText="1"/>
    </xf>
    <xf numFmtId="49" fontId="8" fillId="3" borderId="40" xfId="0" applyNumberFormat="1" applyFont="1" applyFill="1" applyBorder="1" applyAlignment="1">
      <alignment horizontal="left" vertical="top" wrapText="1"/>
    </xf>
    <xf numFmtId="49" fontId="5" fillId="3" borderId="40" xfId="0" applyNumberFormat="1" applyFont="1" applyFill="1" applyBorder="1" applyAlignment="1">
      <alignment horizontal="left" vertical="top" wrapText="1"/>
    </xf>
    <xf numFmtId="0" fontId="5" fillId="3" borderId="40" xfId="0" applyFont="1" applyFill="1" applyBorder="1" applyAlignment="1">
      <alignment horizontal="left" vertical="top" wrapText="1"/>
    </xf>
    <xf numFmtId="165" fontId="5" fillId="3" borderId="40" xfId="0" applyNumberFormat="1" applyFont="1" applyFill="1" applyBorder="1" applyAlignment="1">
      <alignment horizontal="left" vertical="top" wrapText="1"/>
    </xf>
    <xf numFmtId="164" fontId="8" fillId="3" borderId="41" xfId="0" applyNumberFormat="1" applyFont="1" applyFill="1" applyBorder="1" applyAlignment="1">
      <alignment horizontal="right" vertical="top" wrapText="1"/>
    </xf>
    <xf numFmtId="3" fontId="1" fillId="3" borderId="42" xfId="0" applyNumberFormat="1" applyFont="1" applyFill="1" applyBorder="1" applyAlignment="1">
      <alignment vertical="top" wrapText="1"/>
    </xf>
    <xf numFmtId="0" fontId="0" fillId="3" borderId="43" xfId="0" applyFont="1" applyFill="1" applyBorder="1" applyAlignment="1">
      <alignment vertical="top" wrapText="1"/>
    </xf>
    <xf numFmtId="0" fontId="0" fillId="3" borderId="10" xfId="0" applyFont="1" applyFill="1" applyBorder="1" applyAlignment="1">
      <alignment vertical="top" wrapText="1"/>
    </xf>
    <xf numFmtId="0" fontId="9" fillId="2" borderId="44" xfId="0" applyFont="1" applyFill="1" applyBorder="1" applyAlignment="1">
      <alignment vertical="top" wrapText="1"/>
    </xf>
    <xf numFmtId="3" fontId="9" fillId="2" borderId="48" xfId="0" applyNumberFormat="1" applyFont="1" applyFill="1" applyBorder="1" applyAlignment="1">
      <alignment vertical="top" wrapText="1"/>
    </xf>
    <xf numFmtId="49" fontId="10" fillId="2" borderId="49" xfId="0" applyNumberFormat="1" applyFont="1" applyFill="1" applyBorder="1" applyAlignment="1">
      <alignment vertical="top" wrapText="1"/>
    </xf>
    <xf numFmtId="0" fontId="9" fillId="2" borderId="10" xfId="0" applyFont="1" applyFill="1" applyBorder="1" applyAlignment="1">
      <alignment vertical="top" wrapText="1"/>
    </xf>
    <xf numFmtId="0" fontId="5" fillId="0" borderId="21" xfId="0" applyFont="1" applyFill="1" applyBorder="1" applyAlignment="1">
      <alignment horizontal="left" vertical="top" wrapText="1"/>
    </xf>
    <xf numFmtId="49" fontId="5" fillId="0" borderId="25" xfId="0" applyNumberFormat="1" applyFont="1" applyFill="1" applyBorder="1" applyAlignment="1">
      <alignment horizontal="left" vertical="top" wrapText="1"/>
    </xf>
    <xf numFmtId="0" fontId="5" fillId="0" borderId="25" xfId="0" applyFont="1" applyFill="1" applyBorder="1" applyAlignment="1">
      <alignment horizontal="left" vertical="top" wrapText="1"/>
    </xf>
    <xf numFmtId="164" fontId="5" fillId="0" borderId="25" xfId="0" applyNumberFormat="1" applyFont="1" applyFill="1" applyBorder="1" applyAlignment="1">
      <alignment horizontal="left" vertical="top" wrapText="1"/>
    </xf>
    <xf numFmtId="164" fontId="5" fillId="0" borderId="26" xfId="0" applyNumberFormat="1" applyFont="1" applyFill="1" applyBorder="1" applyAlignment="1">
      <alignment horizontal="left" vertical="top" wrapText="1"/>
    </xf>
    <xf numFmtId="3" fontId="1" fillId="0" borderId="18" xfId="0" applyNumberFormat="1" applyFont="1" applyFill="1" applyBorder="1" applyAlignment="1">
      <alignment vertical="top" wrapText="1"/>
    </xf>
    <xf numFmtId="3" fontId="1" fillId="0" borderId="19" xfId="0" applyNumberFormat="1" applyFont="1" applyFill="1" applyBorder="1" applyAlignment="1">
      <alignment vertical="top" wrapText="1"/>
    </xf>
    <xf numFmtId="0" fontId="0" fillId="0" borderId="20" xfId="0" applyFont="1" applyFill="1" applyBorder="1" applyAlignment="1">
      <alignment vertical="top" wrapText="1"/>
    </xf>
    <xf numFmtId="0" fontId="0" fillId="0" borderId="0" xfId="0" applyFont="1" applyFill="1" applyAlignment="1"/>
    <xf numFmtId="0" fontId="5" fillId="0" borderId="34" xfId="0" applyFont="1" applyFill="1" applyBorder="1" applyAlignment="1">
      <alignment horizontal="left" vertical="top" wrapText="1"/>
    </xf>
    <xf numFmtId="49" fontId="5" fillId="0" borderId="35" xfId="0" applyNumberFormat="1" applyFont="1" applyFill="1" applyBorder="1" applyAlignment="1">
      <alignment horizontal="left" vertical="top" wrapText="1"/>
    </xf>
    <xf numFmtId="49" fontId="5" fillId="0" borderId="35" xfId="0" applyNumberFormat="1" applyFont="1" applyFill="1" applyBorder="1" applyAlignment="1">
      <alignment vertical="top" wrapText="1"/>
    </xf>
    <xf numFmtId="0" fontId="5" fillId="0" borderId="35" xfId="0" applyFont="1" applyFill="1" applyBorder="1" applyAlignment="1">
      <alignment horizontal="left" vertical="top" wrapText="1"/>
    </xf>
    <xf numFmtId="164" fontId="7" fillId="0" borderId="32" xfId="0" applyNumberFormat="1" applyFont="1" applyFill="1" applyBorder="1" applyAlignment="1">
      <alignment horizontal="left" vertical="top" wrapText="1"/>
    </xf>
    <xf numFmtId="164" fontId="5" fillId="0" borderId="33" xfId="0" applyNumberFormat="1" applyFont="1" applyFill="1" applyBorder="1" applyAlignment="1">
      <alignment horizontal="left" vertical="top" wrapText="1"/>
    </xf>
    <xf numFmtId="3" fontId="1" fillId="0" borderId="36" xfId="0" applyNumberFormat="1" applyFont="1" applyFill="1" applyBorder="1" applyAlignment="1">
      <alignment vertical="top" wrapText="1"/>
    </xf>
    <xf numFmtId="3" fontId="1" fillId="0" borderId="37" xfId="0" applyNumberFormat="1" applyFont="1" applyFill="1" applyBorder="1" applyAlignment="1">
      <alignment vertical="top" wrapText="1"/>
    </xf>
    <xf numFmtId="0" fontId="0" fillId="0" borderId="38" xfId="0" applyFont="1" applyFill="1" applyBorder="1" applyAlignment="1">
      <alignment vertical="top" wrapText="1"/>
    </xf>
    <xf numFmtId="49" fontId="5" fillId="0" borderId="22" xfId="0" applyNumberFormat="1" applyFont="1" applyFill="1" applyBorder="1" applyAlignment="1">
      <alignment horizontal="left" vertical="top" wrapText="1"/>
    </xf>
    <xf numFmtId="49" fontId="5" fillId="0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horizontal="left" vertical="top" wrapText="1"/>
    </xf>
    <xf numFmtId="164" fontId="7" fillId="0" borderId="30" xfId="0" applyNumberFormat="1" applyFont="1" applyFill="1" applyBorder="1" applyAlignment="1">
      <alignment horizontal="left" vertical="top" wrapText="1"/>
    </xf>
    <xf numFmtId="164" fontId="5" fillId="0" borderId="31" xfId="0" applyNumberFormat="1" applyFont="1" applyFill="1" applyBorder="1" applyAlignment="1">
      <alignment horizontal="left" vertical="top" wrapText="1"/>
    </xf>
    <xf numFmtId="164" fontId="7" fillId="0" borderId="22" xfId="0" applyNumberFormat="1" applyFont="1" applyFill="1" applyBorder="1" applyAlignment="1">
      <alignment horizontal="left" vertical="top" wrapText="1"/>
    </xf>
    <xf numFmtId="164" fontId="5" fillId="0" borderId="23" xfId="0" applyNumberFormat="1" applyFont="1" applyFill="1" applyBorder="1" applyAlignment="1">
      <alignment horizontal="left" vertical="top" wrapText="1"/>
    </xf>
    <xf numFmtId="49" fontId="5" fillId="0" borderId="25" xfId="0" applyNumberFormat="1" applyFont="1" applyFill="1" applyBorder="1" applyAlignment="1">
      <alignment vertical="top" wrapText="1"/>
    </xf>
    <xf numFmtId="0" fontId="5" fillId="0" borderId="24" xfId="0" applyFont="1" applyFill="1" applyBorder="1" applyAlignment="1">
      <alignment horizontal="left" vertical="top" wrapText="1"/>
    </xf>
    <xf numFmtId="49" fontId="5" fillId="0" borderId="30" xfId="0" applyNumberFormat="1" applyFont="1" applyFill="1" applyBorder="1" applyAlignment="1">
      <alignment horizontal="left" vertical="top" wrapText="1"/>
    </xf>
    <xf numFmtId="49" fontId="5" fillId="0" borderId="30" xfId="0" applyNumberFormat="1" applyFont="1" applyFill="1" applyBorder="1" applyAlignment="1">
      <alignment vertical="top" wrapText="1"/>
    </xf>
    <xf numFmtId="0" fontId="5" fillId="0" borderId="30" xfId="0" applyFont="1" applyFill="1" applyBorder="1" applyAlignment="1">
      <alignment horizontal="left" vertical="top" wrapText="1"/>
    </xf>
    <xf numFmtId="164" fontId="5" fillId="0" borderId="30" xfId="0" applyNumberFormat="1" applyFont="1" applyFill="1" applyBorder="1" applyAlignment="1">
      <alignment horizontal="left" vertical="top" wrapText="1"/>
    </xf>
    <xf numFmtId="0" fontId="12" fillId="0" borderId="27" xfId="0" applyFont="1" applyFill="1" applyBorder="1" applyAlignment="1">
      <alignment horizontal="left" vertical="top" wrapText="1"/>
    </xf>
    <xf numFmtId="49" fontId="12" fillId="0" borderId="25" xfId="0" applyNumberFormat="1" applyFont="1" applyFill="1" applyBorder="1" applyAlignment="1">
      <alignment horizontal="left" vertical="top" wrapText="1"/>
    </xf>
    <xf numFmtId="49" fontId="12" fillId="0" borderId="28" xfId="0" applyNumberFormat="1" applyFont="1" applyFill="1" applyBorder="1" applyAlignment="1">
      <alignment horizontal="left" vertical="top" wrapText="1"/>
    </xf>
    <xf numFmtId="0" fontId="12" fillId="0" borderId="28" xfId="0" applyFont="1" applyFill="1" applyBorder="1" applyAlignment="1">
      <alignment horizontal="left" vertical="top" wrapText="1"/>
    </xf>
    <xf numFmtId="164" fontId="12" fillId="0" borderId="28" xfId="0" applyNumberFormat="1" applyFont="1" applyFill="1" applyBorder="1" applyAlignment="1">
      <alignment horizontal="left" vertical="top" wrapText="1"/>
    </xf>
    <xf numFmtId="164" fontId="12" fillId="0" borderId="29" xfId="0" applyNumberFormat="1" applyFont="1" applyFill="1" applyBorder="1" applyAlignment="1">
      <alignment horizontal="left" vertical="top" wrapText="1"/>
    </xf>
    <xf numFmtId="3" fontId="13" fillId="0" borderId="18" xfId="0" applyNumberFormat="1" applyFont="1" applyFill="1" applyBorder="1" applyAlignment="1">
      <alignment vertical="top" wrapText="1"/>
    </xf>
    <xf numFmtId="3" fontId="13" fillId="0" borderId="19" xfId="0" applyNumberFormat="1" applyFont="1" applyFill="1" applyBorder="1" applyAlignment="1">
      <alignment vertical="top" wrapText="1"/>
    </xf>
    <xf numFmtId="0" fontId="14" fillId="0" borderId="20" xfId="0" applyFont="1" applyFill="1" applyBorder="1" applyAlignment="1">
      <alignment vertical="top" wrapText="1"/>
    </xf>
    <xf numFmtId="0" fontId="14" fillId="0" borderId="0" xfId="0" applyFont="1" applyFill="1" applyAlignment="1"/>
    <xf numFmtId="0" fontId="12" fillId="0" borderId="21" xfId="0" applyFont="1" applyFill="1" applyBorder="1" applyAlignment="1">
      <alignment horizontal="left" vertical="top" wrapText="1"/>
    </xf>
    <xf numFmtId="49" fontId="12" fillId="0" borderId="30" xfId="0" applyNumberFormat="1" applyFont="1" applyFill="1" applyBorder="1" applyAlignment="1">
      <alignment horizontal="left" vertical="top" wrapText="1"/>
    </xf>
    <xf numFmtId="49" fontId="12" fillId="0" borderId="30" xfId="0" applyNumberFormat="1" applyFont="1" applyFill="1" applyBorder="1" applyAlignment="1">
      <alignment vertical="top" wrapText="1"/>
    </xf>
    <xf numFmtId="0" fontId="12" fillId="0" borderId="30" xfId="0" applyFont="1" applyFill="1" applyBorder="1" applyAlignment="1">
      <alignment horizontal="left" vertical="top" wrapText="1"/>
    </xf>
    <xf numFmtId="164" fontId="12" fillId="0" borderId="30" xfId="0" applyNumberFormat="1" applyFont="1" applyFill="1" applyBorder="1" applyAlignment="1">
      <alignment horizontal="left" vertical="top" wrapText="1"/>
    </xf>
    <xf numFmtId="164" fontId="12" fillId="0" borderId="31" xfId="0" applyNumberFormat="1" applyFont="1" applyFill="1" applyBorder="1" applyAlignment="1">
      <alignment horizontal="left" vertical="top" wrapText="1"/>
    </xf>
    <xf numFmtId="0" fontId="12" fillId="0" borderId="24" xfId="0" applyFont="1" applyFill="1" applyBorder="1" applyAlignment="1">
      <alignment horizontal="left" vertical="top" wrapText="1"/>
    </xf>
    <xf numFmtId="49" fontId="12" fillId="0" borderId="32" xfId="0" applyNumberFormat="1" applyFont="1" applyFill="1" applyBorder="1" applyAlignment="1">
      <alignment horizontal="left" vertical="top" wrapText="1"/>
    </xf>
    <xf numFmtId="49" fontId="12" fillId="0" borderId="32" xfId="0" applyNumberFormat="1" applyFont="1" applyFill="1" applyBorder="1" applyAlignment="1">
      <alignment vertical="top" wrapText="1"/>
    </xf>
    <xf numFmtId="0" fontId="12" fillId="0" borderId="32" xfId="0" applyFont="1" applyFill="1" applyBorder="1" applyAlignment="1">
      <alignment horizontal="left" vertical="top" wrapText="1"/>
    </xf>
    <xf numFmtId="164" fontId="12" fillId="0" borderId="32" xfId="0" applyNumberFormat="1" applyFont="1" applyFill="1" applyBorder="1" applyAlignment="1">
      <alignment horizontal="left" vertical="top" wrapText="1"/>
    </xf>
    <xf numFmtId="164" fontId="12" fillId="0" borderId="33" xfId="0" applyNumberFormat="1" applyFont="1" applyFill="1" applyBorder="1" applyAlignment="1">
      <alignment horizontal="left" vertical="top" wrapText="1"/>
    </xf>
    <xf numFmtId="0" fontId="0" fillId="3" borderId="51" xfId="0" applyFont="1" applyFill="1" applyBorder="1" applyAlignment="1">
      <alignment vertical="top" wrapText="1"/>
    </xf>
    <xf numFmtId="3" fontId="0" fillId="0" borderId="52" xfId="0" applyNumberFormat="1" applyFont="1" applyFill="1" applyBorder="1" applyAlignment="1">
      <alignment vertical="top" wrapText="1"/>
    </xf>
    <xf numFmtId="3" fontId="14" fillId="0" borderId="52" xfId="0" applyNumberFormat="1" applyFont="1" applyFill="1" applyBorder="1" applyAlignment="1">
      <alignment vertical="top" wrapText="1"/>
    </xf>
    <xf numFmtId="3" fontId="0" fillId="0" borderId="42" xfId="0" applyNumberFormat="1" applyFont="1" applyFill="1" applyBorder="1" applyAlignment="1">
      <alignment vertical="top" wrapText="1"/>
    </xf>
    <xf numFmtId="3" fontId="0" fillId="3" borderId="52" xfId="0" applyNumberFormat="1" applyFont="1" applyFill="1" applyBorder="1" applyAlignment="1">
      <alignment vertical="top" wrapText="1"/>
    </xf>
    <xf numFmtId="3" fontId="9" fillId="2" borderId="53" xfId="0" applyNumberFormat="1" applyFont="1" applyFill="1" applyBorder="1" applyAlignment="1">
      <alignment vertical="top" wrapText="1"/>
    </xf>
    <xf numFmtId="0" fontId="0" fillId="0" borderId="14" xfId="0" applyFont="1" applyBorder="1" applyAlignment="1"/>
    <xf numFmtId="0" fontId="0" fillId="2" borderId="50" xfId="0" applyFont="1" applyFill="1" applyBorder="1" applyAlignment="1">
      <alignment vertical="top" wrapText="1"/>
    </xf>
    <xf numFmtId="0" fontId="0" fillId="3" borderId="50" xfId="0" applyFont="1" applyFill="1" applyBorder="1" applyAlignment="1">
      <alignment vertical="top" wrapText="1"/>
    </xf>
    <xf numFmtId="3" fontId="0" fillId="0" borderId="50" xfId="0" applyNumberFormat="1" applyFont="1" applyFill="1" applyBorder="1" applyAlignment="1">
      <alignment vertical="top" wrapText="1"/>
    </xf>
    <xf numFmtId="3" fontId="14" fillId="0" borderId="50" xfId="0" applyNumberFormat="1" applyFont="1" applyFill="1" applyBorder="1" applyAlignment="1">
      <alignment vertical="top" wrapText="1"/>
    </xf>
    <xf numFmtId="3" fontId="11" fillId="4" borderId="50" xfId="0" applyNumberFormat="1" applyFont="1" applyFill="1" applyBorder="1" applyAlignment="1">
      <alignment vertical="top" wrapText="1"/>
    </xf>
    <xf numFmtId="3" fontId="0" fillId="3" borderId="50" xfId="0" applyNumberFormat="1" applyFont="1" applyFill="1" applyBorder="1" applyAlignment="1">
      <alignment vertical="top" wrapText="1"/>
    </xf>
    <xf numFmtId="3" fontId="9" fillId="2" borderId="50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2" fillId="0" borderId="2" xfId="0" applyFont="1" applyBorder="1"/>
    <xf numFmtId="0" fontId="2" fillId="0" borderId="3" xfId="0" applyFont="1" applyBorder="1"/>
    <xf numFmtId="49" fontId="6" fillId="2" borderId="6" xfId="0" applyNumberFormat="1" applyFont="1" applyFill="1" applyBorder="1" applyAlignment="1">
      <alignment horizontal="left" vertical="top" wrapText="1"/>
    </xf>
    <xf numFmtId="0" fontId="2" fillId="0" borderId="7" xfId="0" applyFont="1" applyBorder="1"/>
    <xf numFmtId="0" fontId="2" fillId="0" borderId="8" xfId="0" applyFont="1" applyBorder="1"/>
    <xf numFmtId="49" fontId="9" fillId="2" borderId="45" xfId="0" applyNumberFormat="1" applyFont="1" applyFill="1" applyBorder="1" applyAlignment="1">
      <alignment horizontal="left" vertical="top" wrapText="1"/>
    </xf>
    <xf numFmtId="0" fontId="2" fillId="0" borderId="46" xfId="0" applyFont="1" applyBorder="1"/>
    <xf numFmtId="0" fontId="2" fillId="0" borderId="47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00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showGridLines="0" tabSelected="1" zoomScale="85" zoomScaleNormal="85" workbookViewId="0">
      <pane ySplit="4" topLeftCell="A5" activePane="bottomLeft" state="frozen"/>
      <selection pane="bottomLeft" activeCell="C6" sqref="C6"/>
    </sheetView>
  </sheetViews>
  <sheetFormatPr defaultColWidth="14.42578125" defaultRowHeight="15" customHeight="1"/>
  <cols>
    <col min="1" max="1" width="4.42578125" customWidth="1"/>
    <col min="2" max="2" width="16.28515625" customWidth="1"/>
    <col min="3" max="3" width="9.85546875" customWidth="1"/>
    <col min="4" max="4" width="12" customWidth="1"/>
    <col min="5" max="5" width="63.7109375" customWidth="1"/>
    <col min="6" max="6" width="22.5703125" customWidth="1"/>
    <col min="7" max="7" width="8.28515625" customWidth="1"/>
    <col min="8" max="8" width="8.85546875" customWidth="1"/>
    <col min="9" max="9" width="12.28515625" hidden="1" customWidth="1"/>
    <col min="10" max="13" width="16.28515625" hidden="1" customWidth="1"/>
    <col min="14" max="15" width="16.28515625" style="94" customWidth="1"/>
  </cols>
  <sheetData>
    <row r="1" spans="1:15" ht="15" customHeight="1">
      <c r="A1" s="102"/>
      <c r="B1" s="103"/>
      <c r="C1" s="103"/>
      <c r="D1" s="104"/>
      <c r="E1" s="1" t="s">
        <v>0</v>
      </c>
      <c r="F1" s="2"/>
      <c r="G1" s="3"/>
      <c r="H1" s="3"/>
      <c r="I1" s="3"/>
      <c r="J1" s="3"/>
      <c r="K1" s="4"/>
      <c r="L1" s="4"/>
      <c r="M1" s="4"/>
      <c r="N1" s="5"/>
      <c r="O1" s="15"/>
    </row>
    <row r="2" spans="1:15" ht="15" customHeight="1">
      <c r="A2" s="105"/>
      <c r="B2" s="106"/>
      <c r="C2" s="106"/>
      <c r="D2" s="107"/>
      <c r="E2" s="6" t="s">
        <v>1</v>
      </c>
      <c r="F2" s="7"/>
      <c r="G2" s="8"/>
      <c r="H2" s="8"/>
      <c r="I2" s="8"/>
      <c r="J2" s="9" t="s">
        <v>2</v>
      </c>
      <c r="K2" s="10"/>
      <c r="L2" s="10"/>
      <c r="M2" s="10"/>
      <c r="N2" s="12"/>
      <c r="O2" s="15" t="s">
        <v>2</v>
      </c>
    </row>
    <row r="3" spans="1:15" ht="15" customHeight="1" thickBot="1">
      <c r="A3" s="13"/>
      <c r="B3" s="14"/>
      <c r="C3" s="14"/>
      <c r="D3" s="14"/>
      <c r="E3" s="14"/>
      <c r="F3" s="14"/>
      <c r="G3" s="14"/>
      <c r="H3" s="14"/>
      <c r="I3" s="14"/>
      <c r="J3" s="14"/>
      <c r="K3" s="11"/>
      <c r="L3" s="11"/>
      <c r="M3" s="10"/>
      <c r="N3" s="15"/>
      <c r="O3" s="95"/>
    </row>
    <row r="4" spans="1:15" ht="15" customHeight="1">
      <c r="A4" s="16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7" t="s">
        <v>8</v>
      </c>
      <c r="G4" s="17" t="s">
        <v>9</v>
      </c>
      <c r="H4" s="17" t="s">
        <v>10</v>
      </c>
      <c r="I4" s="17" t="s">
        <v>11</v>
      </c>
      <c r="J4" s="18" t="s">
        <v>12</v>
      </c>
      <c r="K4" s="19" t="s">
        <v>13</v>
      </c>
      <c r="L4" s="20" t="s">
        <v>14</v>
      </c>
      <c r="M4" s="21"/>
      <c r="N4" s="88"/>
      <c r="O4" s="96" t="s">
        <v>15</v>
      </c>
    </row>
    <row r="5" spans="1:15" s="43" customFormat="1" ht="91.15" customHeight="1">
      <c r="A5" s="35">
        <v>3</v>
      </c>
      <c r="B5" s="36" t="s">
        <v>17</v>
      </c>
      <c r="C5" s="36" t="s">
        <v>18</v>
      </c>
      <c r="D5" s="36" t="s">
        <v>19</v>
      </c>
      <c r="E5" s="36" t="s">
        <v>20</v>
      </c>
      <c r="F5" s="36" t="s">
        <v>21</v>
      </c>
      <c r="G5" s="37">
        <v>50</v>
      </c>
      <c r="H5" s="36" t="s">
        <v>22</v>
      </c>
      <c r="I5" s="38">
        <v>1700</v>
      </c>
      <c r="J5" s="39">
        <f>I5*G5</f>
        <v>85000</v>
      </c>
      <c r="K5" s="40">
        <f t="shared" ref="K5" si="0">I5*25.87</f>
        <v>43979</v>
      </c>
      <c r="L5" s="41">
        <f t="shared" ref="L5" si="1">K5*1.21</f>
        <v>53214.59</v>
      </c>
      <c r="M5" s="42"/>
      <c r="N5" s="89"/>
      <c r="O5" s="97">
        <f t="shared" ref="O5" si="2">G5*N5</f>
        <v>0</v>
      </c>
    </row>
    <row r="6" spans="1:15" s="75" customFormat="1" ht="57" customHeight="1">
      <c r="A6" s="66"/>
      <c r="B6" s="67" t="s">
        <v>17</v>
      </c>
      <c r="C6" s="68" t="s">
        <v>18</v>
      </c>
      <c r="D6" s="68" t="s">
        <v>23</v>
      </c>
      <c r="E6" s="68" t="s">
        <v>24</v>
      </c>
      <c r="F6" s="68" t="s">
        <v>25</v>
      </c>
      <c r="G6" s="69">
        <v>6</v>
      </c>
      <c r="H6" s="68" t="s">
        <v>16</v>
      </c>
      <c r="I6" s="70"/>
      <c r="J6" s="71"/>
      <c r="K6" s="72"/>
      <c r="L6" s="73"/>
      <c r="M6" s="74"/>
      <c r="N6" s="90"/>
      <c r="O6" s="98">
        <f>N6*G6</f>
        <v>0</v>
      </c>
    </row>
    <row r="7" spans="1:15" s="75" customFormat="1" ht="36" customHeight="1">
      <c r="A7" s="76">
        <v>5</v>
      </c>
      <c r="B7" s="67" t="s">
        <v>17</v>
      </c>
      <c r="C7" s="77" t="s">
        <v>26</v>
      </c>
      <c r="D7" s="77" t="s">
        <v>27</v>
      </c>
      <c r="E7" s="78" t="s">
        <v>28</v>
      </c>
      <c r="F7" s="77" t="s">
        <v>29</v>
      </c>
      <c r="G7" s="79">
        <v>5</v>
      </c>
      <c r="H7" s="77" t="s">
        <v>16</v>
      </c>
      <c r="I7" s="80">
        <v>400</v>
      </c>
      <c r="J7" s="81">
        <f t="shared" ref="J7:J8" si="3">I7*G7</f>
        <v>2000</v>
      </c>
      <c r="K7" s="72">
        <f t="shared" ref="K7:K8" si="4">I7*25.87</f>
        <v>10348</v>
      </c>
      <c r="L7" s="73">
        <f t="shared" ref="L7:L8" si="5">K7*1.21</f>
        <v>12521.08</v>
      </c>
      <c r="M7" s="74"/>
      <c r="N7" s="90"/>
      <c r="O7" s="98">
        <f t="shared" ref="O7:O17" si="6">N7*G7</f>
        <v>0</v>
      </c>
    </row>
    <row r="8" spans="1:15" s="75" customFormat="1" ht="34.15" customHeight="1">
      <c r="A8" s="82" t="s">
        <v>30</v>
      </c>
      <c r="B8" s="67" t="s">
        <v>17</v>
      </c>
      <c r="C8" s="77" t="s">
        <v>26</v>
      </c>
      <c r="D8" s="78" t="s">
        <v>31</v>
      </c>
      <c r="E8" s="78" t="s">
        <v>32</v>
      </c>
      <c r="F8" s="77" t="s">
        <v>33</v>
      </c>
      <c r="G8" s="79">
        <v>6</v>
      </c>
      <c r="H8" s="77" t="s">
        <v>16</v>
      </c>
      <c r="I8" s="80">
        <v>300</v>
      </c>
      <c r="J8" s="81">
        <f t="shared" si="3"/>
        <v>1800</v>
      </c>
      <c r="K8" s="72">
        <f t="shared" si="4"/>
        <v>7761</v>
      </c>
      <c r="L8" s="73">
        <f t="shared" si="5"/>
        <v>9390.81</v>
      </c>
      <c r="M8" s="74"/>
      <c r="N8" s="90"/>
      <c r="O8" s="98">
        <f t="shared" si="6"/>
        <v>0</v>
      </c>
    </row>
    <row r="9" spans="1:15" s="75" customFormat="1" ht="38.450000000000003" customHeight="1">
      <c r="A9" s="66" t="s">
        <v>34</v>
      </c>
      <c r="B9" s="67" t="s">
        <v>17</v>
      </c>
      <c r="C9" s="77" t="s">
        <v>26</v>
      </c>
      <c r="D9" s="78" t="s">
        <v>35</v>
      </c>
      <c r="E9" s="78" t="s">
        <v>36</v>
      </c>
      <c r="F9" s="77" t="s">
        <v>37</v>
      </c>
      <c r="G9" s="79">
        <v>7</v>
      </c>
      <c r="H9" s="77" t="s">
        <v>16</v>
      </c>
      <c r="I9" s="80"/>
      <c r="J9" s="81"/>
      <c r="K9" s="72"/>
      <c r="L9" s="73"/>
      <c r="M9" s="74"/>
      <c r="N9" s="90"/>
      <c r="O9" s="98">
        <f t="shared" si="6"/>
        <v>0</v>
      </c>
    </row>
    <row r="10" spans="1:15" s="75" customFormat="1" ht="120.6" customHeight="1">
      <c r="A10" s="76" t="s">
        <v>38</v>
      </c>
      <c r="B10" s="67" t="s">
        <v>17</v>
      </c>
      <c r="C10" s="77" t="s">
        <v>26</v>
      </c>
      <c r="D10" s="78" t="s">
        <v>39</v>
      </c>
      <c r="E10" s="78" t="s">
        <v>40</v>
      </c>
      <c r="F10" s="77" t="s">
        <v>41</v>
      </c>
      <c r="G10" s="79">
        <v>30</v>
      </c>
      <c r="H10" s="77" t="s">
        <v>16</v>
      </c>
      <c r="I10" s="80">
        <v>50</v>
      </c>
      <c r="J10" s="81">
        <f>I10*G10</f>
        <v>1500</v>
      </c>
      <c r="K10" s="72">
        <f>I10*25.87</f>
        <v>1293.5</v>
      </c>
      <c r="L10" s="73">
        <f>K10*1.21</f>
        <v>1565.135</v>
      </c>
      <c r="M10" s="74"/>
      <c r="N10" s="90"/>
      <c r="O10" s="98">
        <f t="shared" si="6"/>
        <v>0</v>
      </c>
    </row>
    <row r="11" spans="1:15" s="75" customFormat="1" ht="85.15" customHeight="1">
      <c r="A11" s="66" t="s">
        <v>42</v>
      </c>
      <c r="B11" s="67" t="s">
        <v>17</v>
      </c>
      <c r="C11" s="83" t="s">
        <v>26</v>
      </c>
      <c r="D11" s="84" t="s">
        <v>43</v>
      </c>
      <c r="E11" s="84" t="s">
        <v>44</v>
      </c>
      <c r="F11" s="83" t="s">
        <v>45</v>
      </c>
      <c r="G11" s="85">
        <v>14</v>
      </c>
      <c r="H11" s="83"/>
      <c r="I11" s="86"/>
      <c r="J11" s="87"/>
      <c r="K11" s="72"/>
      <c r="L11" s="73"/>
      <c r="M11" s="74"/>
      <c r="N11" s="90"/>
      <c r="O11" s="98">
        <f t="shared" si="6"/>
        <v>0</v>
      </c>
    </row>
    <row r="12" spans="1:15" s="43" customFormat="1" ht="57" customHeight="1">
      <c r="A12" s="61">
        <v>8</v>
      </c>
      <c r="B12" s="36" t="s">
        <v>17</v>
      </c>
      <c r="C12" s="53" t="s">
        <v>46</v>
      </c>
      <c r="D12" s="54" t="s">
        <v>47</v>
      </c>
      <c r="E12" s="54" t="s">
        <v>48</v>
      </c>
      <c r="F12" s="53" t="s">
        <v>49</v>
      </c>
      <c r="G12" s="55">
        <v>1</v>
      </c>
      <c r="H12" s="53" t="s">
        <v>16</v>
      </c>
      <c r="I12" s="58">
        <v>200</v>
      </c>
      <c r="J12" s="59">
        <f t="shared" ref="J12:J13" si="7">I12*G12</f>
        <v>200</v>
      </c>
      <c r="K12" s="40">
        <f t="shared" ref="K12:K17" si="8">I12*25.87</f>
        <v>5174</v>
      </c>
      <c r="L12" s="41">
        <f t="shared" ref="L12:L17" si="9">K12*1.21</f>
        <v>6260.54</v>
      </c>
      <c r="M12" s="42"/>
      <c r="N12" s="89"/>
      <c r="O12" s="99">
        <f t="shared" si="6"/>
        <v>0</v>
      </c>
    </row>
    <row r="13" spans="1:15" s="43" customFormat="1" ht="60" customHeight="1">
      <c r="A13" s="61">
        <v>10</v>
      </c>
      <c r="B13" s="36" t="s">
        <v>50</v>
      </c>
      <c r="C13" s="62" t="s">
        <v>51</v>
      </c>
      <c r="D13" s="62" t="s">
        <v>52</v>
      </c>
      <c r="E13" s="63" t="s">
        <v>53</v>
      </c>
      <c r="F13" s="62" t="s">
        <v>54</v>
      </c>
      <c r="G13" s="64">
        <v>1</v>
      </c>
      <c r="H13" s="62" t="s">
        <v>16</v>
      </c>
      <c r="I13" s="65">
        <v>9400</v>
      </c>
      <c r="J13" s="57">
        <f t="shared" si="7"/>
        <v>9400</v>
      </c>
      <c r="K13" s="40">
        <f t="shared" si="8"/>
        <v>243178</v>
      </c>
      <c r="L13" s="41">
        <f t="shared" si="9"/>
        <v>294245.38</v>
      </c>
      <c r="M13" s="42"/>
      <c r="N13" s="89"/>
      <c r="O13" s="99">
        <f t="shared" si="6"/>
        <v>0</v>
      </c>
    </row>
    <row r="14" spans="1:15" s="43" customFormat="1" ht="54" customHeight="1">
      <c r="A14" s="35">
        <v>13</v>
      </c>
      <c r="B14" s="36" t="s">
        <v>55</v>
      </c>
      <c r="C14" s="36" t="s">
        <v>56</v>
      </c>
      <c r="D14" s="36" t="s">
        <v>57</v>
      </c>
      <c r="E14" s="60" t="s">
        <v>58</v>
      </c>
      <c r="F14" s="36" t="s">
        <v>59</v>
      </c>
      <c r="G14" s="37">
        <v>1</v>
      </c>
      <c r="H14" s="36" t="s">
        <v>16</v>
      </c>
      <c r="I14" s="38">
        <v>3200</v>
      </c>
      <c r="J14" s="39">
        <f t="shared" ref="J14:J17" si="10">I14*G14</f>
        <v>3200</v>
      </c>
      <c r="K14" s="40">
        <f t="shared" si="8"/>
        <v>82784</v>
      </c>
      <c r="L14" s="41">
        <f t="shared" si="9"/>
        <v>100168.64</v>
      </c>
      <c r="M14" s="42"/>
      <c r="N14" s="89"/>
      <c r="O14" s="99">
        <f t="shared" si="6"/>
        <v>0</v>
      </c>
    </row>
    <row r="15" spans="1:15" s="43" customFormat="1" ht="68.45" customHeight="1">
      <c r="A15" s="35">
        <v>15</v>
      </c>
      <c r="B15" s="36" t="s">
        <v>55</v>
      </c>
      <c r="C15" s="53" t="s">
        <v>60</v>
      </c>
      <c r="D15" s="54" t="s">
        <v>61</v>
      </c>
      <c r="E15" s="54" t="s">
        <v>62</v>
      </c>
      <c r="F15" s="53" t="s">
        <v>63</v>
      </c>
      <c r="G15" s="55">
        <v>9</v>
      </c>
      <c r="H15" s="53" t="s">
        <v>16</v>
      </c>
      <c r="I15" s="58">
        <v>50</v>
      </c>
      <c r="J15" s="59">
        <f t="shared" si="10"/>
        <v>450</v>
      </c>
      <c r="K15" s="40">
        <f t="shared" si="8"/>
        <v>1293.5</v>
      </c>
      <c r="L15" s="41">
        <f t="shared" si="9"/>
        <v>1565.135</v>
      </c>
      <c r="M15" s="42"/>
      <c r="N15" s="89"/>
      <c r="O15" s="99">
        <f t="shared" si="6"/>
        <v>0</v>
      </c>
    </row>
    <row r="16" spans="1:15" s="43" customFormat="1" ht="66" customHeight="1">
      <c r="A16" s="35">
        <v>17</v>
      </c>
      <c r="B16" s="36" t="s">
        <v>64</v>
      </c>
      <c r="C16" s="53" t="s">
        <v>65</v>
      </c>
      <c r="D16" s="53" t="s">
        <v>66</v>
      </c>
      <c r="E16" s="54" t="s">
        <v>67</v>
      </c>
      <c r="F16" s="53" t="s">
        <v>68</v>
      </c>
      <c r="G16" s="55">
        <v>1</v>
      </c>
      <c r="H16" s="53" t="s">
        <v>16</v>
      </c>
      <c r="I16" s="56">
        <v>500</v>
      </c>
      <c r="J16" s="57">
        <f t="shared" si="10"/>
        <v>500</v>
      </c>
      <c r="K16" s="40">
        <f t="shared" si="8"/>
        <v>12935</v>
      </c>
      <c r="L16" s="41">
        <f t="shared" si="9"/>
        <v>15651.35</v>
      </c>
      <c r="M16" s="42"/>
      <c r="N16" s="89"/>
      <c r="O16" s="99">
        <f t="shared" si="6"/>
        <v>0</v>
      </c>
    </row>
    <row r="17" spans="1:15" s="43" customFormat="1" ht="42" customHeight="1">
      <c r="A17" s="44">
        <v>18</v>
      </c>
      <c r="B17" s="45" t="s">
        <v>69</v>
      </c>
      <c r="C17" s="45" t="s">
        <v>70</v>
      </c>
      <c r="D17" s="45" t="s">
        <v>71</v>
      </c>
      <c r="E17" s="46" t="s">
        <v>72</v>
      </c>
      <c r="F17" s="45" t="s">
        <v>73</v>
      </c>
      <c r="G17" s="47">
        <v>6</v>
      </c>
      <c r="H17" s="45" t="s">
        <v>16</v>
      </c>
      <c r="I17" s="48">
        <v>800</v>
      </c>
      <c r="J17" s="49">
        <f t="shared" si="10"/>
        <v>4800</v>
      </c>
      <c r="K17" s="50">
        <f t="shared" si="8"/>
        <v>20696</v>
      </c>
      <c r="L17" s="51">
        <f t="shared" si="9"/>
        <v>25042.16</v>
      </c>
      <c r="M17" s="52"/>
      <c r="N17" s="91"/>
      <c r="O17" s="99">
        <f t="shared" si="6"/>
        <v>0</v>
      </c>
    </row>
    <row r="18" spans="1:15" ht="15.75" thickBot="1">
      <c r="A18" s="22"/>
      <c r="B18" s="23" t="s">
        <v>74</v>
      </c>
      <c r="C18" s="24"/>
      <c r="D18" s="24"/>
      <c r="E18" s="24" t="s">
        <v>75</v>
      </c>
      <c r="F18" s="25"/>
      <c r="G18" s="25"/>
      <c r="H18" s="25"/>
      <c r="I18" s="26"/>
      <c r="J18" s="27">
        <f>SUM(J5:J17)</f>
        <v>108850</v>
      </c>
      <c r="K18" s="28"/>
      <c r="L18" s="29"/>
      <c r="M18" s="30"/>
      <c r="N18" s="92"/>
      <c r="O18" s="100">
        <f>SUM(O5:O17)</f>
        <v>0</v>
      </c>
    </row>
    <row r="19" spans="1:15" ht="16.5" thickBot="1">
      <c r="A19" s="31"/>
      <c r="B19" s="108" t="s">
        <v>76</v>
      </c>
      <c r="C19" s="109"/>
      <c r="D19" s="109"/>
      <c r="E19" s="109"/>
      <c r="F19" s="109"/>
      <c r="G19" s="109"/>
      <c r="H19" s="109"/>
      <c r="I19" s="110"/>
      <c r="J19" s="32">
        <f>J18*25.86*1.21</f>
        <v>3405981.81</v>
      </c>
      <c r="K19" s="33" t="s">
        <v>77</v>
      </c>
      <c r="L19" s="34"/>
      <c r="M19" s="34"/>
      <c r="N19" s="93"/>
      <c r="O19" s="101">
        <f>O18*1.21</f>
        <v>0</v>
      </c>
    </row>
  </sheetData>
  <mergeCells count="3">
    <mergeCell ref="A1:D1"/>
    <mergeCell ref="A2:D2"/>
    <mergeCell ref="B19:I19"/>
  </mergeCells>
  <pageMargins left="0.75" right="0.75" top="0.5" bottom="0.5" header="0" footer="0"/>
  <pageSetup paperSize="9" fitToHeight="0" orientation="landscape" r:id="rId1"/>
  <headerFooter>
    <oddFooter>&amp;C000000&amp;P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17" sqref="H17"/>
    </sheetView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dřevo</vt:lpstr>
      <vt:lpstr>List4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Sevecek</dc:creator>
  <cp:lastModifiedBy>Werner</cp:lastModifiedBy>
  <dcterms:created xsi:type="dcterms:W3CDTF">2018-10-30T15:00:28Z</dcterms:created>
  <dcterms:modified xsi:type="dcterms:W3CDTF">2020-10-15T13:02:08Z</dcterms:modified>
</cp:coreProperties>
</file>