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/>
  </bookViews>
  <sheets>
    <sheet name="akryly" sheetId="2" r:id="rId1"/>
    <sheet name="List4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9" roundtripDataSignature="AMtx7mjsfh7OU5QqmILpdv6kv4BnpkWUsg=="/>
    </ext>
  </extLst>
</workbook>
</file>

<file path=xl/calcChain.xml><?xml version="1.0" encoding="utf-8"?>
<calcChain xmlns="http://schemas.openxmlformats.org/spreadsheetml/2006/main">
  <c r="O5" i="2"/>
  <c r="O6"/>
  <c r="O9" l="1"/>
  <c r="K9"/>
  <c r="L9" s="1"/>
  <c r="J9"/>
  <c r="O8"/>
  <c r="K8"/>
  <c r="L8" s="1"/>
  <c r="J8"/>
  <c r="O7"/>
  <c r="K7"/>
  <c r="L7" s="1"/>
  <c r="J7"/>
  <c r="K5"/>
  <c r="L5" s="1"/>
  <c r="J5"/>
  <c r="O10" l="1"/>
  <c r="O11" s="1"/>
  <c r="J10"/>
  <c r="J11" s="1"/>
</calcChain>
</file>

<file path=xl/sharedStrings.xml><?xml version="1.0" encoding="utf-8"?>
<sst xmlns="http://schemas.openxmlformats.org/spreadsheetml/2006/main" count="54" uniqueCount="45">
  <si>
    <t xml:space="preserve">DŮM PŘÍRODY PÁLAVY </t>
  </si>
  <si>
    <t>11.05.2020</t>
  </si>
  <si>
    <t>Rozpočet</t>
  </si>
  <si>
    <t>Vybavení expozice</t>
  </si>
  <si>
    <t>Č.</t>
  </si>
  <si>
    <t>Část expozice</t>
  </si>
  <si>
    <t>Výkres</t>
  </si>
  <si>
    <t>Položka</t>
  </si>
  <si>
    <t>Popis</t>
  </si>
  <si>
    <t>Rozměry (š x v x h)</t>
  </si>
  <si>
    <t>Množství</t>
  </si>
  <si>
    <t>Jednotka</t>
  </si>
  <si>
    <t xml:space="preserve"> Cena</t>
  </si>
  <si>
    <t xml:space="preserve"> Celkem </t>
  </si>
  <si>
    <t>cena za kus v Kč bez DPH</t>
  </si>
  <si>
    <t>cena za kus v Kč s DPH</t>
  </si>
  <si>
    <t>Kč/ks</t>
  </si>
  <si>
    <t>Kč za položku</t>
  </si>
  <si>
    <t>Poznámky</t>
  </si>
  <si>
    <t>Expozice nad pokladnou</t>
  </si>
  <si>
    <t>024_200</t>
  </si>
  <si>
    <t>Akrylové police</t>
  </si>
  <si>
    <t>Akrylové police ve tvaru L nainstalované na zeď, na vycpaniny a přírodniny</t>
  </si>
  <si>
    <t>500 x 500 x 200mm</t>
  </si>
  <si>
    <t>počet</t>
  </si>
  <si>
    <t>Pestrost</t>
  </si>
  <si>
    <t>Vitríny</t>
  </si>
  <si>
    <t>Ctyřstranné průhledné akrylové boxy, které zakrývají 3D artefakty ve výklencích</t>
  </si>
  <si>
    <t>250 x 500 x 175mm
250 x 400 x 175mm</t>
  </si>
  <si>
    <t>024_300
024_301 024_305</t>
  </si>
  <si>
    <t>Pětistranné průhledné akrylové boxy s dřevěnou zadní částí, na ochranu 3D artefaktů, které jsou na dosah. (viz výkres 024_305)</t>
  </si>
  <si>
    <t>300 x 300 x 200mm
150 x 200 x 200mm
70 x 550 x 70</t>
  </si>
  <si>
    <t>Mulitmediální stůl</t>
  </si>
  <si>
    <t>024_310
024_311</t>
  </si>
  <si>
    <t>Pětistranné akrylové boxy pro vystavení muzejních artefaktů. Všechny hrany skosené a leštěné, tloušťka akrylu minimálně 11 mm. Vitríny musí být zabezpečeny a upevněny skrytými bezpečnostními šrouby nebo zámky.</t>
  </si>
  <si>
    <t>500 x 1000 x 200mm,
500 x 500 x 200mm
500 x 500 x 200mm
275 x 275 x 275mm</t>
  </si>
  <si>
    <t>Vzpomínky</t>
  </si>
  <si>
    <t>024_320</t>
  </si>
  <si>
    <t>Pětistranné akrylové boxy pro vystavení muzejních artefaktů. Všechny hrany skosené a leštěné, tloušťka akrylu minimálně 11 mm. Krabice musí být zabezpečeny a upevněny skrytými bezpečnostními šrouby nebo zámky.</t>
  </si>
  <si>
    <t>300 x 300 x 300mm
300 x 400 x 150mm</t>
  </si>
  <si>
    <t>Celkem</t>
  </si>
  <si>
    <t>bez DPH</t>
  </si>
  <si>
    <t>CELKEM S DPH V KČ</t>
  </si>
  <si>
    <t>Kč vč. DPH</t>
  </si>
  <si>
    <t>cena vč. montáže, stan.  provedení</t>
  </si>
</sst>
</file>

<file path=xl/styles.xml><?xml version="1.0" encoding="utf-8"?>
<styleSheet xmlns="http://schemas.openxmlformats.org/spreadsheetml/2006/main">
  <numFmts count="2">
    <numFmt numFmtId="164" formatCode="#,##0.00&quot; €&quot;"/>
    <numFmt numFmtId="165" formatCode="[$£-809]#,##0"/>
  </numFmts>
  <fonts count="13">
    <font>
      <sz val="11"/>
      <color rgb="FF000000"/>
      <name val="Calibri"/>
    </font>
    <font>
      <sz val="10"/>
      <color rgb="FF000000"/>
      <name val="Helvetica Neue"/>
    </font>
    <font>
      <sz val="11"/>
      <name val="Calibri"/>
    </font>
    <font>
      <sz val="12"/>
      <color rgb="FF000000"/>
      <name val="Helvetica Neue"/>
    </font>
    <font>
      <sz val="10"/>
      <color rgb="FF000000"/>
      <name val="Plain light"/>
    </font>
    <font>
      <sz val="10"/>
      <color rgb="FF000000"/>
      <name val="Calibri"/>
    </font>
    <font>
      <sz val="10"/>
      <color rgb="FF000000"/>
      <name val="Arial"/>
    </font>
    <font>
      <b/>
      <sz val="10"/>
      <color rgb="FF000000"/>
      <name val="Calibri"/>
    </font>
    <font>
      <b/>
      <sz val="12"/>
      <color rgb="FF000000"/>
      <name val="Calibri"/>
    </font>
    <font>
      <b/>
      <sz val="12"/>
      <color rgb="FF000000"/>
      <name val="Helvetica Neue"/>
    </font>
    <font>
      <sz val="10"/>
      <name val="Calibri"/>
      <family val="2"/>
      <charset val="238"/>
    </font>
    <font>
      <sz val="10"/>
      <name val="Helvetica Neue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</fills>
  <borders count="50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AAAAAA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AAAAAA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49" fontId="3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49" fontId="1" fillId="2" borderId="10" xfId="0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right" vertical="top"/>
    </xf>
    <xf numFmtId="0" fontId="0" fillId="2" borderId="11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5" fillId="3" borderId="19" xfId="0" applyNumberFormat="1" applyFont="1" applyFill="1" applyBorder="1" applyAlignment="1">
      <alignment horizontal="left" vertical="top" wrapText="1"/>
    </xf>
    <xf numFmtId="49" fontId="5" fillId="3" borderId="20" xfId="0" applyNumberFormat="1" applyFont="1" applyFill="1" applyBorder="1" applyAlignment="1">
      <alignment horizontal="left" vertical="top" wrapText="1"/>
    </xf>
    <xf numFmtId="49" fontId="1" fillId="3" borderId="21" xfId="0" applyNumberFormat="1" applyFont="1" applyFill="1" applyBorder="1" applyAlignment="1">
      <alignment vertical="top" wrapText="1"/>
    </xf>
    <xf numFmtId="49" fontId="1" fillId="3" borderId="22" xfId="0" applyNumberFormat="1" applyFont="1" applyFill="1" applyBorder="1" applyAlignment="1">
      <alignment vertical="top" wrapText="1"/>
    </xf>
    <xf numFmtId="0" fontId="0" fillId="3" borderId="23" xfId="0" applyFont="1" applyFill="1" applyBorder="1" applyAlignment="1">
      <alignment vertical="top" wrapText="1"/>
    </xf>
    <xf numFmtId="0" fontId="0" fillId="3" borderId="24" xfId="0" applyFont="1" applyFill="1" applyBorder="1" applyAlignment="1">
      <alignment vertical="top" wrapText="1"/>
    </xf>
    <xf numFmtId="0" fontId="0" fillId="3" borderId="25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3" borderId="37" xfId="0" applyFont="1" applyFill="1" applyBorder="1" applyAlignment="1">
      <alignment horizontal="left" vertical="top" wrapText="1"/>
    </xf>
    <xf numFmtId="49" fontId="7" fillId="3" borderId="38" xfId="0" applyNumberFormat="1" applyFont="1" applyFill="1" applyBorder="1" applyAlignment="1">
      <alignment horizontal="left" vertical="top" wrapText="1"/>
    </xf>
    <xf numFmtId="49" fontId="5" fillId="3" borderId="38" xfId="0" applyNumberFormat="1" applyFont="1" applyFill="1" applyBorder="1" applyAlignment="1">
      <alignment horizontal="left" vertical="top" wrapText="1"/>
    </xf>
    <xf numFmtId="0" fontId="5" fillId="3" borderId="38" xfId="0" applyFont="1" applyFill="1" applyBorder="1" applyAlignment="1">
      <alignment horizontal="left" vertical="top" wrapText="1"/>
    </xf>
    <xf numFmtId="165" fontId="5" fillId="3" borderId="38" xfId="0" applyNumberFormat="1" applyFont="1" applyFill="1" applyBorder="1" applyAlignment="1">
      <alignment horizontal="left" vertical="top" wrapText="1"/>
    </xf>
    <xf numFmtId="164" fontId="7" fillId="3" borderId="39" xfId="0" applyNumberFormat="1" applyFont="1" applyFill="1" applyBorder="1" applyAlignment="1">
      <alignment horizontal="right" vertical="top" wrapText="1"/>
    </xf>
    <xf numFmtId="3" fontId="1" fillId="3" borderId="40" xfId="0" applyNumberFormat="1" applyFont="1" applyFill="1" applyBorder="1" applyAlignment="1">
      <alignment vertical="top" wrapText="1"/>
    </xf>
    <xf numFmtId="0" fontId="0" fillId="3" borderId="41" xfId="0" applyFont="1" applyFill="1" applyBorder="1" applyAlignment="1">
      <alignment vertical="top" wrapText="1"/>
    </xf>
    <xf numFmtId="0" fontId="0" fillId="3" borderId="11" xfId="0" applyFont="1" applyFill="1" applyBorder="1" applyAlignment="1">
      <alignment vertical="top" wrapText="1"/>
    </xf>
    <xf numFmtId="3" fontId="0" fillId="3" borderId="21" xfId="0" applyNumberFormat="1" applyFont="1" applyFill="1" applyBorder="1" applyAlignment="1">
      <alignment vertical="top" wrapText="1"/>
    </xf>
    <xf numFmtId="3" fontId="0" fillId="3" borderId="29" xfId="0" applyNumberFormat="1" applyFont="1" applyFill="1" applyBorder="1" applyAlignment="1">
      <alignment vertical="top" wrapText="1"/>
    </xf>
    <xf numFmtId="0" fontId="8" fillId="2" borderId="42" xfId="0" applyFont="1" applyFill="1" applyBorder="1" applyAlignment="1">
      <alignment vertical="top" wrapText="1"/>
    </xf>
    <xf numFmtId="3" fontId="8" fillId="2" borderId="46" xfId="0" applyNumberFormat="1" applyFont="1" applyFill="1" applyBorder="1" applyAlignment="1">
      <alignment vertical="top" wrapText="1"/>
    </xf>
    <xf numFmtId="49" fontId="9" fillId="2" borderId="47" xfId="0" applyNumberFormat="1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3" fontId="8" fillId="2" borderId="48" xfId="0" applyNumberFormat="1" applyFont="1" applyFill="1" applyBorder="1" applyAlignment="1">
      <alignment vertical="top" wrapText="1"/>
    </xf>
    <xf numFmtId="3" fontId="8" fillId="2" borderId="49" xfId="0" applyNumberFormat="1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0" borderId="22" xfId="0" applyFont="1" applyBorder="1" applyAlignment="1">
      <alignment horizontal="left" vertical="top" wrapText="1"/>
    </xf>
    <xf numFmtId="0" fontId="10" fillId="0" borderId="26" xfId="0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7" xfId="0" applyNumberFormat="1" applyFont="1" applyFill="1" applyBorder="1" applyAlignment="1">
      <alignment horizontal="left" vertical="top" wrapText="1"/>
    </xf>
    <xf numFmtId="3" fontId="10" fillId="0" borderId="27" xfId="0" applyNumberFormat="1" applyFont="1" applyFill="1" applyBorder="1" applyAlignment="1">
      <alignment horizontal="left" vertical="top" wrapText="1"/>
    </xf>
    <xf numFmtId="164" fontId="10" fillId="0" borderId="27" xfId="0" applyNumberFormat="1" applyFont="1" applyFill="1" applyBorder="1" applyAlignment="1">
      <alignment horizontal="left" vertical="top" wrapText="1"/>
    </xf>
    <xf numFmtId="164" fontId="10" fillId="0" borderId="28" xfId="0" applyNumberFormat="1" applyFont="1" applyFill="1" applyBorder="1" applyAlignment="1">
      <alignment horizontal="left" vertical="top" wrapText="1"/>
    </xf>
    <xf numFmtId="3" fontId="11" fillId="0" borderId="21" xfId="0" applyNumberFormat="1" applyFont="1" applyFill="1" applyBorder="1" applyAlignment="1">
      <alignment vertical="top" wrapText="1"/>
    </xf>
    <xf numFmtId="3" fontId="11" fillId="0" borderId="22" xfId="0" applyNumberFormat="1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3" fontId="12" fillId="0" borderId="21" xfId="0" applyNumberFormat="1" applyFont="1" applyFill="1" applyBorder="1" applyAlignment="1">
      <alignment vertical="top" wrapText="1"/>
    </xf>
    <xf numFmtId="3" fontId="12" fillId="0" borderId="29" xfId="0" applyNumberFormat="1" applyFont="1" applyFill="1" applyBorder="1" applyAlignment="1">
      <alignment vertical="top" wrapText="1"/>
    </xf>
    <xf numFmtId="0" fontId="10" fillId="0" borderId="22" xfId="0" applyFont="1" applyFill="1" applyBorder="1" applyAlignment="1">
      <alignment vertical="top" wrapText="1"/>
    </xf>
    <xf numFmtId="0" fontId="12" fillId="0" borderId="0" xfId="0" applyFont="1" applyFill="1" applyAlignment="1"/>
    <xf numFmtId="0" fontId="10" fillId="0" borderId="32" xfId="0" applyFont="1" applyFill="1" applyBorder="1" applyAlignment="1">
      <alignment horizontal="left" vertical="top" wrapText="1"/>
    </xf>
    <xf numFmtId="49" fontId="10" fillId="0" borderId="31" xfId="0" applyNumberFormat="1" applyFont="1" applyFill="1" applyBorder="1" applyAlignment="1">
      <alignment horizontal="left" vertical="top" wrapText="1"/>
    </xf>
    <xf numFmtId="49" fontId="10" fillId="0" borderId="33" xfId="0" applyNumberFormat="1" applyFont="1" applyFill="1" applyBorder="1" applyAlignment="1">
      <alignment horizontal="left" vertical="top" wrapText="1"/>
    </xf>
    <xf numFmtId="49" fontId="10" fillId="0" borderId="33" xfId="0" applyNumberFormat="1" applyFont="1" applyFill="1" applyBorder="1" applyAlignment="1">
      <alignment vertical="top" wrapText="1"/>
    </xf>
    <xf numFmtId="0" fontId="10" fillId="0" borderId="33" xfId="0" applyFont="1" applyFill="1" applyBorder="1" applyAlignment="1">
      <alignment horizontal="left" vertical="top" wrapText="1"/>
    </xf>
    <xf numFmtId="164" fontId="10" fillId="0" borderId="33" xfId="0" applyNumberFormat="1" applyFont="1" applyFill="1" applyBorder="1" applyAlignment="1">
      <alignment horizontal="left" vertical="top" wrapText="1"/>
    </xf>
    <xf numFmtId="164" fontId="10" fillId="0" borderId="34" xfId="0" applyNumberFormat="1" applyFont="1" applyFill="1" applyBorder="1" applyAlignment="1">
      <alignment horizontal="left" vertical="top" wrapText="1"/>
    </xf>
    <xf numFmtId="0" fontId="10" fillId="0" borderId="30" xfId="0" applyFont="1" applyFill="1" applyBorder="1" applyAlignment="1">
      <alignment horizontal="left" vertical="top" wrapText="1"/>
    </xf>
    <xf numFmtId="49" fontId="10" fillId="0" borderId="35" xfId="0" applyNumberFormat="1" applyFont="1" applyFill="1" applyBorder="1" applyAlignment="1">
      <alignment horizontal="left" vertical="top" wrapText="1"/>
    </xf>
    <xf numFmtId="49" fontId="10" fillId="0" borderId="35" xfId="0" applyNumberFormat="1" applyFont="1" applyFill="1" applyBorder="1" applyAlignment="1">
      <alignment vertical="top" wrapText="1"/>
    </xf>
    <xf numFmtId="0" fontId="10" fillId="0" borderId="35" xfId="0" applyFont="1" applyFill="1" applyBorder="1" applyAlignment="1">
      <alignment horizontal="left" vertical="top" wrapText="1"/>
    </xf>
    <xf numFmtId="164" fontId="10" fillId="0" borderId="35" xfId="0" applyNumberFormat="1" applyFont="1" applyFill="1" applyBorder="1" applyAlignment="1">
      <alignment horizontal="left" vertical="top" wrapText="1"/>
    </xf>
    <xf numFmtId="164" fontId="10" fillId="0" borderId="36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49" fontId="6" fillId="2" borderId="7" xfId="0" applyNumberFormat="1" applyFont="1" applyFill="1" applyBorder="1" applyAlignment="1">
      <alignment horizontal="left" vertical="top" wrapText="1"/>
    </xf>
    <xf numFmtId="0" fontId="2" fillId="0" borderId="8" xfId="0" applyFont="1" applyBorder="1"/>
    <xf numFmtId="0" fontId="2" fillId="0" borderId="9" xfId="0" applyFont="1" applyBorder="1"/>
    <xf numFmtId="49" fontId="8" fillId="2" borderId="43" xfId="0" applyNumberFormat="1" applyFont="1" applyFill="1" applyBorder="1" applyAlignment="1">
      <alignment horizontal="left" vertical="top" wrapText="1"/>
    </xf>
    <xf numFmtId="0" fontId="2" fillId="0" borderId="44" xfId="0" applyFont="1" applyBorder="1"/>
    <xf numFmtId="0" fontId="2" fillId="0" borderId="4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showGridLines="0" tabSelected="1" zoomScale="85" zoomScaleNormal="85" workbookViewId="0">
      <pane ySplit="4" topLeftCell="A5" activePane="bottomLeft" state="frozen"/>
      <selection pane="bottomLeft" activeCell="S18" sqref="S18"/>
    </sheetView>
  </sheetViews>
  <sheetFormatPr defaultColWidth="14.42578125" defaultRowHeight="15" customHeight="1"/>
  <cols>
    <col min="1" max="1" width="4.42578125" customWidth="1"/>
    <col min="2" max="2" width="16.28515625" customWidth="1"/>
    <col min="3" max="3" width="9.85546875" customWidth="1"/>
    <col min="4" max="4" width="12" customWidth="1"/>
    <col min="5" max="5" width="63.7109375" customWidth="1"/>
    <col min="6" max="6" width="22.5703125" customWidth="1"/>
    <col min="7" max="7" width="8.28515625" customWidth="1"/>
    <col min="8" max="8" width="8.85546875" customWidth="1"/>
    <col min="9" max="9" width="12.28515625" hidden="1" customWidth="1"/>
    <col min="10" max="13" width="16.28515625" hidden="1" customWidth="1"/>
    <col min="14" max="15" width="16.28515625" customWidth="1"/>
    <col min="16" max="16" width="33.7109375" customWidth="1"/>
  </cols>
  <sheetData>
    <row r="1" spans="1:16" ht="15" customHeight="1">
      <c r="A1" s="73"/>
      <c r="B1" s="74"/>
      <c r="C1" s="74"/>
      <c r="D1" s="75"/>
      <c r="E1" s="1" t="s">
        <v>0</v>
      </c>
      <c r="F1" s="2"/>
      <c r="G1" s="3"/>
      <c r="H1" s="3"/>
      <c r="I1" s="3"/>
      <c r="J1" s="3"/>
      <c r="K1" s="4"/>
      <c r="L1" s="4"/>
      <c r="M1" s="4"/>
      <c r="N1" s="4"/>
      <c r="O1" s="5"/>
      <c r="P1" s="6"/>
    </row>
    <row r="2" spans="1:16" ht="15" customHeight="1">
      <c r="A2" s="76" t="s">
        <v>1</v>
      </c>
      <c r="B2" s="77"/>
      <c r="C2" s="77"/>
      <c r="D2" s="78"/>
      <c r="E2" s="7" t="s">
        <v>2</v>
      </c>
      <c r="F2" s="8"/>
      <c r="G2" s="9"/>
      <c r="H2" s="9"/>
      <c r="I2" s="9"/>
      <c r="J2" s="10" t="s">
        <v>3</v>
      </c>
      <c r="K2" s="11"/>
      <c r="L2" s="11"/>
      <c r="M2" s="11"/>
      <c r="N2" s="12"/>
      <c r="O2" s="13" t="s">
        <v>3</v>
      </c>
      <c r="P2" s="14"/>
    </row>
    <row r="3" spans="1:16" ht="15" customHeight="1" thickBot="1">
      <c r="A3" s="15"/>
      <c r="B3" s="16"/>
      <c r="C3" s="16"/>
      <c r="D3" s="16"/>
      <c r="E3" s="16"/>
      <c r="F3" s="16"/>
      <c r="G3" s="16"/>
      <c r="H3" s="16"/>
      <c r="I3" s="16"/>
      <c r="J3" s="16"/>
      <c r="K3" s="12"/>
      <c r="L3" s="12"/>
      <c r="M3" s="11"/>
      <c r="N3" s="11"/>
      <c r="O3" s="17"/>
      <c r="P3" s="27"/>
    </row>
    <row r="4" spans="1:16" ht="15" customHeight="1">
      <c r="A4" s="18" t="s">
        <v>4</v>
      </c>
      <c r="B4" s="19" t="s">
        <v>5</v>
      </c>
      <c r="C4" s="19" t="s">
        <v>6</v>
      </c>
      <c r="D4" s="19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19" t="s">
        <v>12</v>
      </c>
      <c r="J4" s="20" t="s">
        <v>13</v>
      </c>
      <c r="K4" s="21" t="s">
        <v>14</v>
      </c>
      <c r="L4" s="22" t="s">
        <v>15</v>
      </c>
      <c r="M4" s="23"/>
      <c r="N4" s="24" t="s">
        <v>16</v>
      </c>
      <c r="O4" s="25" t="s">
        <v>17</v>
      </c>
      <c r="P4" s="26" t="s">
        <v>18</v>
      </c>
    </row>
    <row r="5" spans="1:16" s="59" customFormat="1" ht="78" customHeight="1">
      <c r="A5" s="47">
        <v>1</v>
      </c>
      <c r="B5" s="48" t="s">
        <v>19</v>
      </c>
      <c r="C5" s="48" t="s">
        <v>20</v>
      </c>
      <c r="D5" s="48" t="s">
        <v>21</v>
      </c>
      <c r="E5" s="48" t="s">
        <v>22</v>
      </c>
      <c r="F5" s="49" t="s">
        <v>23</v>
      </c>
      <c r="G5" s="50">
        <v>2</v>
      </c>
      <c r="H5" s="49" t="s">
        <v>24</v>
      </c>
      <c r="I5" s="51">
        <v>10000</v>
      </c>
      <c r="J5" s="52">
        <f>I5*G5</f>
        <v>20000</v>
      </c>
      <c r="K5" s="53">
        <f t="shared" ref="K5" si="0">I5*25.87</f>
        <v>258700</v>
      </c>
      <c r="L5" s="54">
        <f t="shared" ref="L5" si="1">K5*1.21</f>
        <v>313027</v>
      </c>
      <c r="M5" s="55"/>
      <c r="N5" s="56"/>
      <c r="O5" s="57">
        <f>G5*N5</f>
        <v>0</v>
      </c>
      <c r="P5" s="58" t="s">
        <v>44</v>
      </c>
    </row>
    <row r="6" spans="1:16" s="59" customFormat="1" ht="25.9" customHeight="1">
      <c r="A6" s="60"/>
      <c r="B6" s="61" t="s">
        <v>25</v>
      </c>
      <c r="C6" s="62"/>
      <c r="D6" s="63" t="s">
        <v>26</v>
      </c>
      <c r="E6" s="63" t="s">
        <v>27</v>
      </c>
      <c r="F6" s="62" t="s">
        <v>28</v>
      </c>
      <c r="G6" s="64">
        <v>2</v>
      </c>
      <c r="H6" s="62" t="s">
        <v>24</v>
      </c>
      <c r="I6" s="65"/>
      <c r="J6" s="66"/>
      <c r="K6" s="53"/>
      <c r="L6" s="54"/>
      <c r="M6" s="55"/>
      <c r="N6" s="56"/>
      <c r="O6" s="57">
        <f>G6*N6</f>
        <v>0</v>
      </c>
      <c r="P6" s="58"/>
    </row>
    <row r="7" spans="1:16" s="59" customFormat="1" ht="42.6" customHeight="1">
      <c r="A7" s="67">
        <v>4</v>
      </c>
      <c r="B7" s="61" t="s">
        <v>25</v>
      </c>
      <c r="C7" s="68" t="s">
        <v>29</v>
      </c>
      <c r="D7" s="69" t="s">
        <v>26</v>
      </c>
      <c r="E7" s="69" t="s">
        <v>30</v>
      </c>
      <c r="F7" s="68" t="s">
        <v>31</v>
      </c>
      <c r="G7" s="70">
        <v>3</v>
      </c>
      <c r="H7" s="68" t="s">
        <v>24</v>
      </c>
      <c r="I7" s="71">
        <v>800</v>
      </c>
      <c r="J7" s="72">
        <f t="shared" ref="J7" si="2">I7*G7</f>
        <v>2400</v>
      </c>
      <c r="K7" s="53">
        <f t="shared" ref="K7" si="3">I7*25.87</f>
        <v>20696</v>
      </c>
      <c r="L7" s="54">
        <f t="shared" ref="L7" si="4">K7*1.21</f>
        <v>25042.16</v>
      </c>
      <c r="M7" s="55"/>
      <c r="N7" s="56"/>
      <c r="O7" s="57">
        <f t="shared" ref="O7" si="5">G7*N7</f>
        <v>0</v>
      </c>
      <c r="P7" s="58"/>
    </row>
    <row r="8" spans="1:16" s="59" customFormat="1" ht="63" customHeight="1">
      <c r="A8" s="47">
        <v>11</v>
      </c>
      <c r="B8" s="61" t="s">
        <v>32</v>
      </c>
      <c r="C8" s="68" t="s">
        <v>33</v>
      </c>
      <c r="D8" s="68" t="s">
        <v>26</v>
      </c>
      <c r="E8" s="69" t="s">
        <v>34</v>
      </c>
      <c r="F8" s="68" t="s">
        <v>35</v>
      </c>
      <c r="G8" s="70">
        <v>4</v>
      </c>
      <c r="H8" s="68" t="s">
        <v>24</v>
      </c>
      <c r="I8" s="71">
        <v>1400</v>
      </c>
      <c r="J8" s="72">
        <f t="shared" ref="J8" si="6">I8*G8</f>
        <v>5600</v>
      </c>
      <c r="K8" s="53">
        <f t="shared" ref="K8:K9" si="7">I8*25.87</f>
        <v>36218</v>
      </c>
      <c r="L8" s="54">
        <f t="shared" ref="L8:L9" si="8">K8*1.21</f>
        <v>43823.78</v>
      </c>
      <c r="M8" s="55"/>
      <c r="N8" s="56"/>
      <c r="O8" s="57">
        <f t="shared" ref="O8:O9" si="9">G8*N8</f>
        <v>0</v>
      </c>
      <c r="P8" s="58"/>
    </row>
    <row r="9" spans="1:16" s="59" customFormat="1" ht="56.45" customHeight="1">
      <c r="A9" s="67">
        <v>14</v>
      </c>
      <c r="B9" s="61" t="s">
        <v>36</v>
      </c>
      <c r="C9" s="68" t="s">
        <v>37</v>
      </c>
      <c r="D9" s="69" t="s">
        <v>26</v>
      </c>
      <c r="E9" s="69" t="s">
        <v>38</v>
      </c>
      <c r="F9" s="68" t="s">
        <v>39</v>
      </c>
      <c r="G9" s="70">
        <v>2</v>
      </c>
      <c r="H9" s="68" t="s">
        <v>24</v>
      </c>
      <c r="I9" s="71">
        <v>1200</v>
      </c>
      <c r="J9" s="72">
        <f t="shared" ref="J9" si="10">I9*G9</f>
        <v>2400</v>
      </c>
      <c r="K9" s="53">
        <f t="shared" si="7"/>
        <v>31044</v>
      </c>
      <c r="L9" s="54">
        <f t="shared" si="8"/>
        <v>37563.24</v>
      </c>
      <c r="M9" s="55"/>
      <c r="N9" s="56"/>
      <c r="O9" s="57">
        <f t="shared" si="9"/>
        <v>0</v>
      </c>
      <c r="P9" s="58"/>
    </row>
    <row r="10" spans="1:16" ht="15.75" thickBot="1">
      <c r="A10" s="28"/>
      <c r="B10" s="29" t="s">
        <v>40</v>
      </c>
      <c r="C10" s="30"/>
      <c r="D10" s="30"/>
      <c r="E10" s="30" t="s">
        <v>41</v>
      </c>
      <c r="F10" s="31"/>
      <c r="G10" s="31"/>
      <c r="H10" s="31"/>
      <c r="I10" s="32"/>
      <c r="J10" s="33">
        <f>SUM(J5:J9)</f>
        <v>30400</v>
      </c>
      <c r="K10" s="34"/>
      <c r="L10" s="35"/>
      <c r="M10" s="36"/>
      <c r="N10" s="37"/>
      <c r="O10" s="38">
        <f>SUM(O5:O9)</f>
        <v>0</v>
      </c>
      <c r="P10" s="46"/>
    </row>
    <row r="11" spans="1:16" ht="16.5" thickBot="1">
      <c r="A11" s="39"/>
      <c r="B11" s="79" t="s">
        <v>42</v>
      </c>
      <c r="C11" s="80"/>
      <c r="D11" s="80"/>
      <c r="E11" s="80"/>
      <c r="F11" s="80"/>
      <c r="G11" s="80"/>
      <c r="H11" s="80"/>
      <c r="I11" s="81"/>
      <c r="J11" s="40">
        <f>J10*25.86*1.21</f>
        <v>951234.24</v>
      </c>
      <c r="K11" s="41" t="s">
        <v>43</v>
      </c>
      <c r="L11" s="42"/>
      <c r="M11" s="42"/>
      <c r="N11" s="43"/>
      <c r="O11" s="44">
        <f>O10*1.21</f>
        <v>0</v>
      </c>
      <c r="P11" s="45"/>
    </row>
  </sheetData>
  <mergeCells count="3">
    <mergeCell ref="A1:D1"/>
    <mergeCell ref="A2:D2"/>
    <mergeCell ref="B11:I11"/>
  </mergeCells>
  <pageMargins left="0.75" right="0.75" top="0.5" bottom="0.5" header="0" footer="0"/>
  <pageSetup paperSize="9" fitToHeight="0" orientation="landscape" r:id="rId1"/>
  <headerFooter>
    <oddFooter>&amp;C000000&amp;P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7" sqref="H17"/>
    </sheetView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akryly</vt:lpstr>
      <vt:lpstr>List4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Werner</cp:lastModifiedBy>
  <dcterms:created xsi:type="dcterms:W3CDTF">2018-10-30T15:00:28Z</dcterms:created>
  <dcterms:modified xsi:type="dcterms:W3CDTF">2020-10-15T13:11:29Z</dcterms:modified>
</cp:coreProperties>
</file>