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4940" windowHeight="9225" activeTab="0"/>
  </bookViews>
  <sheets>
    <sheet name="Rekapitulace" sheetId="3" r:id="rId1"/>
    <sheet name="000_1-Vedlejší" sheetId="2" r:id="rId2"/>
    <sheet name="SO 101" sheetId="1" r:id="rId3"/>
  </sheets>
  <definedNames/>
  <calcPr calcId="162913"/>
</workbook>
</file>

<file path=xl/sharedStrings.xml><?xml version="1.0" encoding="utf-8"?>
<sst xmlns="http://schemas.openxmlformats.org/spreadsheetml/2006/main" count="68" uniqueCount="50">
  <si>
    <t>Poř.
č.pol.</t>
  </si>
  <si>
    <t>1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</si>
  <si>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</si>
  <si>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</si>
  <si>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</si>
  <si>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</si>
  <si>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</si>
  <si>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</si>
  <si>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</si>
  <si>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5</t>
  </si>
  <si>
    <t>9</t>
  </si>
  <si>
    <t>Všeobecné konstrukce a práce</t>
  </si>
  <si>
    <t>0</t>
  </si>
  <si>
    <t>Komunikace</t>
  </si>
  <si>
    <t>579101311</t>
  </si>
  <si>
    <t xml:space="preserve">M2        </t>
  </si>
  <si>
    <t>DPH</t>
  </si>
  <si>
    <t>Firma: Správa a údržba silnic Jihomoravského kraje, příspěvková organizace kraje</t>
  </si>
  <si>
    <t>Soupis prací objektu</t>
  </si>
  <si>
    <t xml:space="preserve">Stavba: </t>
  </si>
  <si>
    <t>2</t>
  </si>
  <si>
    <t>Rozpočet:</t>
  </si>
  <si>
    <t>00004</t>
  </si>
  <si>
    <t>Zajištění povolení k uzavírkám - popsáno v zákoně č. 13/1997 Sb., a vyhlášce č. 104/1997</t>
  </si>
  <si>
    <t>KPL</t>
  </si>
  <si>
    <t/>
  </si>
  <si>
    <t>00005</t>
  </si>
  <si>
    <t>Zajištění stanovení, umístění, údržbu, přemístění a odstranění dočasného dopravního značení</t>
  </si>
  <si>
    <t>Rekapitulace ceny</t>
  </si>
  <si>
    <t>Celková cena bez DPH:</t>
  </si>
  <si>
    <t>Celková cena s DPH:</t>
  </si>
  <si>
    <t>Cena bez DPH</t>
  </si>
  <si>
    <t>Cena s DPH</t>
  </si>
  <si>
    <t>SO 101</t>
  </si>
  <si>
    <t>Ostatní konstrukce a práce</t>
  </si>
  <si>
    <t>93808</t>
  </si>
  <si>
    <t>OČIŠTĚNÍ VOZOVEK ZAMETENÍM</t>
  </si>
  <si>
    <t>zaměřeno na stavbě</t>
  </si>
  <si>
    <t>položka zahrnuje očištění předepsaným způsobem včetně odklizení vzniklého odpadu</t>
  </si>
  <si>
    <t>M2</t>
  </si>
  <si>
    <t>Oprava povrchu silnice - Slurry Seal</t>
  </si>
  <si>
    <t>93811</t>
  </si>
  <si>
    <t>OČIŠTĚNÍ ASFALTOVÝCH VOZOVEK UMYTÍM VODOU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</si>
  <si>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</si>
  <si>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1-Vedlejší</t>
  </si>
  <si>
    <t>Vedlejší a ostatní náklady</t>
  </si>
  <si>
    <t>včetně dočasného zakrytí, přelepení či otočení stávajících dopravních značek</t>
  </si>
  <si>
    <t>KALOVÝ ZÁKRYT OBRUSNÉ VRSTVY KOMUNIKACE METODOU SLURRY SEAL DVOUVRSTVÝ TL. 12 mm</t>
  </si>
  <si>
    <t>Stavba: III/3989, 40818 Onšov - Šumná</t>
  </si>
  <si>
    <t>III/3989, 40818 Onšov - Šumná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</si>
</sst>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"/>
  </numFmts>
  <fonts count="7">
    <font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vertical="center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Border="1" applyAlignment="1" applyProtection="1">
      <alignment vertical="center"/>
      <protection locked="0"/>
    </xf>
    <xf numFmtId="164" fontId="0" fillId="0" borderId="5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4" fontId="0" fillId="0" borderId="3" xfId="0" applyNumberFormat="1" applyFont="1" applyBorder="1" applyAlignment="1" applyProtection="1">
      <alignment vertical="center"/>
      <protection locked="0"/>
    </xf>
    <xf numFmtId="164" fontId="0" fillId="0" borderId="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164" fontId="2" fillId="3" borderId="2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0" fillId="0" borderId="0" xfId="20" applyFont="1">
      <alignment/>
      <protection/>
    </xf>
    <xf numFmtId="0" fontId="0" fillId="2" borderId="12" xfId="0" applyFont="1" applyFill="1" applyBorder="1"/>
    <xf numFmtId="4" fontId="2" fillId="2" borderId="13" xfId="0" applyNumberFormat="1" applyFont="1" applyFill="1" applyBorder="1" applyAlignment="1">
      <alignment horizontal="center"/>
    </xf>
    <xf numFmtId="0" fontId="0" fillId="0" borderId="11" xfId="20" applyBorder="1">
      <alignment/>
      <protection/>
    </xf>
    <xf numFmtId="0" fontId="0" fillId="0" borderId="0" xfId="20" applyBorder="1">
      <alignment/>
      <protection/>
    </xf>
    <xf numFmtId="0" fontId="0" fillId="0" borderId="10" xfId="20" applyBorder="1">
      <alignment/>
      <protection/>
    </xf>
    <xf numFmtId="0" fontId="1" fillId="0" borderId="2" xfId="0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>
      <alignment vertical="center"/>
    </xf>
    <xf numFmtId="164" fontId="0" fillId="4" borderId="2" xfId="0" applyNumberFormat="1" applyFont="1" applyFill="1" applyBorder="1" applyAlignment="1" applyProtection="1">
      <alignment vertical="center"/>
      <protection locked="0"/>
    </xf>
    <xf numFmtId="2" fontId="0" fillId="0" borderId="2" xfId="0" applyNumberFormat="1" applyFont="1" applyBorder="1" applyAlignment="1">
      <alignment horizontal="center"/>
    </xf>
    <xf numFmtId="2" fontId="0" fillId="0" borderId="0" xfId="20" applyNumberFormat="1" applyBorder="1">
      <alignment/>
      <protection/>
    </xf>
    <xf numFmtId="4" fontId="0" fillId="0" borderId="0" xfId="20" applyNumberFormat="1" applyBorder="1">
      <alignment/>
      <protection/>
    </xf>
    <xf numFmtId="4" fontId="0" fillId="0" borderId="10" xfId="20" applyNumberFormat="1" applyBorder="1">
      <alignment/>
      <protection/>
    </xf>
    <xf numFmtId="4" fontId="0" fillId="0" borderId="2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3" xfId="0" applyFont="1" applyFill="1" applyBorder="1"/>
    <xf numFmtId="0" fontId="0" fillId="3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1" customWidth="1"/>
    <col min="2" max="2" width="66.7109375" style="1" customWidth="1"/>
    <col min="3" max="5" width="20.7109375" style="1" customWidth="1"/>
    <col min="6" max="16384" width="9.140625" style="1" customWidth="1"/>
  </cols>
  <sheetData>
    <row r="1" spans="1:5" ht="12.75" customHeight="1">
      <c r="A1" s="101"/>
      <c r="B1" s="95" t="s">
        <v>17</v>
      </c>
      <c r="C1" s="95"/>
      <c r="D1" s="95"/>
      <c r="E1" s="95"/>
    </row>
    <row r="2" spans="1:5" ht="12.75" customHeight="1">
      <c r="A2" s="101"/>
      <c r="B2" s="102" t="s">
        <v>28</v>
      </c>
      <c r="C2" s="95"/>
      <c r="D2" s="95"/>
      <c r="E2" s="95"/>
    </row>
    <row r="3" spans="1:5" ht="20.1" customHeight="1">
      <c r="A3" s="101"/>
      <c r="B3" s="101"/>
      <c r="C3" s="95"/>
      <c r="D3" s="95"/>
      <c r="E3" s="95"/>
    </row>
    <row r="4" spans="1:5" ht="20.1" customHeight="1">
      <c r="A4" s="95"/>
      <c r="B4" s="103" t="s">
        <v>48</v>
      </c>
      <c r="C4" s="101"/>
      <c r="D4" s="101"/>
      <c r="E4" s="95"/>
    </row>
    <row r="5" spans="1:5" ht="12.75" customHeight="1">
      <c r="A5" s="95"/>
      <c r="B5" s="101"/>
      <c r="C5" s="101"/>
      <c r="D5" s="101"/>
      <c r="E5" s="95"/>
    </row>
    <row r="6" spans="1:5" ht="12.75" customHeight="1">
      <c r="A6" s="95"/>
      <c r="B6" s="96" t="s">
        <v>29</v>
      </c>
      <c r="C6" s="97">
        <f>SUM(C10:C11)</f>
        <v>0</v>
      </c>
      <c r="D6" s="95"/>
      <c r="E6" s="95"/>
    </row>
    <row r="7" spans="1:5" ht="12.75" customHeight="1">
      <c r="A7" s="95"/>
      <c r="B7" s="96" t="s">
        <v>30</v>
      </c>
      <c r="C7" s="97">
        <f>SUM(E10:E11)</f>
        <v>0</v>
      </c>
      <c r="D7" s="95"/>
      <c r="E7" s="95"/>
    </row>
    <row r="8" spans="1:5" ht="12.75" customHeight="1">
      <c r="A8" s="98"/>
      <c r="B8" s="98"/>
      <c r="C8" s="98"/>
      <c r="D8" s="98"/>
      <c r="E8" s="98"/>
    </row>
    <row r="9" spans="1:5" ht="12.75" customHeight="1">
      <c r="A9" s="99"/>
      <c r="B9" s="99"/>
      <c r="C9" s="99" t="s">
        <v>31</v>
      </c>
      <c r="D9" s="99" t="s">
        <v>16</v>
      </c>
      <c r="E9" s="99" t="s">
        <v>32</v>
      </c>
    </row>
    <row r="10" spans="1:5" ht="12.75" customHeight="1">
      <c r="A10" s="76" t="s">
        <v>44</v>
      </c>
      <c r="B10" s="76" t="s">
        <v>45</v>
      </c>
      <c r="C10" s="10">
        <f>'000_1-Vedlejší'!G3</f>
        <v>0</v>
      </c>
      <c r="D10" s="10">
        <v>0</v>
      </c>
      <c r="E10" s="10">
        <f>C10+D10</f>
        <v>0</v>
      </c>
    </row>
    <row r="11" spans="1:5" s="78" customFormat="1" ht="12.75" customHeight="1">
      <c r="A11" s="76" t="s">
        <v>33</v>
      </c>
      <c r="B11" s="76" t="str">
        <f>'SO 101'!C4</f>
        <v>Oprava povrchu silnice - Slurry Seal</v>
      </c>
      <c r="C11" s="77">
        <f>'SO 101'!G3</f>
        <v>0</v>
      </c>
      <c r="D11" s="77">
        <f>C11*0.21</f>
        <v>0</v>
      </c>
      <c r="E11" s="77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14.7109375" style="1" customWidth="1"/>
    <col min="3" max="3" width="70.7109375" style="1" customWidth="1"/>
    <col min="4" max="4" width="11.7109375" style="1" customWidth="1"/>
    <col min="5" max="7" width="16.7109375" style="1" customWidth="1"/>
    <col min="8" max="12" width="9.140625" style="1" customWidth="1"/>
    <col min="13" max="16" width="9.140625" style="1" hidden="1" customWidth="1"/>
    <col min="17" max="16384" width="9.140625" style="1" customWidth="1"/>
  </cols>
  <sheetData>
    <row r="1" spans="1:7" ht="12.75" customHeight="1">
      <c r="A1" s="11"/>
      <c r="B1" s="11"/>
      <c r="C1" s="11" t="s">
        <v>17</v>
      </c>
      <c r="D1" s="12"/>
      <c r="E1" s="11"/>
      <c r="F1" s="11"/>
      <c r="G1" s="11"/>
    </row>
    <row r="2" spans="1:7" ht="20.1" customHeight="1">
      <c r="A2" s="11"/>
      <c r="B2" s="11"/>
      <c r="C2" s="14" t="s">
        <v>18</v>
      </c>
      <c r="D2" s="12"/>
      <c r="E2" s="11"/>
      <c r="F2" s="15"/>
      <c r="G2" s="15"/>
    </row>
    <row r="3" spans="1:7" ht="20.1" customHeight="1">
      <c r="A3" s="16" t="s">
        <v>19</v>
      </c>
      <c r="B3" s="16"/>
      <c r="C3" s="17" t="s">
        <v>49</v>
      </c>
      <c r="D3" s="57"/>
      <c r="E3" s="58"/>
      <c r="F3" s="74" t="s">
        <v>44</v>
      </c>
      <c r="G3" s="75">
        <f>G6</f>
        <v>0</v>
      </c>
    </row>
    <row r="4" spans="1:7" ht="15.75" customHeight="1">
      <c r="A4" s="18" t="s">
        <v>21</v>
      </c>
      <c r="B4" s="18">
        <v>1</v>
      </c>
      <c r="C4" s="19" t="s">
        <v>45</v>
      </c>
      <c r="D4" s="59"/>
      <c r="E4" s="60"/>
      <c r="F4" s="61"/>
      <c r="G4" s="61"/>
    </row>
    <row r="5" spans="1:7" ht="12.75" customHeight="1">
      <c r="A5" s="84"/>
      <c r="B5" s="84"/>
      <c r="C5" s="84"/>
      <c r="D5" s="84"/>
      <c r="E5" s="84"/>
      <c r="F5" s="84"/>
      <c r="G5" s="84"/>
    </row>
    <row r="6" spans="1:16" ht="12.75" customHeight="1">
      <c r="A6" s="79"/>
      <c r="B6" s="3" t="s">
        <v>12</v>
      </c>
      <c r="C6" s="4" t="s">
        <v>11</v>
      </c>
      <c r="D6" s="2"/>
      <c r="E6" s="2"/>
      <c r="F6" s="2"/>
      <c r="G6" s="80">
        <f>G7+G9</f>
        <v>0</v>
      </c>
      <c r="M6" s="1" t="e">
        <f>0+P6</f>
        <v>#REF!</v>
      </c>
      <c r="O6" s="1" t="e">
        <f>0+G7+G9+#REF!</f>
        <v>#REF!</v>
      </c>
      <c r="P6" s="1" t="e">
        <f>0+M7+M9+#REF!</f>
        <v>#REF!</v>
      </c>
    </row>
    <row r="7" spans="1:14" ht="25.5">
      <c r="A7" s="5" t="s">
        <v>1</v>
      </c>
      <c r="B7" s="5" t="s">
        <v>22</v>
      </c>
      <c r="C7" s="6" t="s">
        <v>23</v>
      </c>
      <c r="D7" s="7" t="s">
        <v>24</v>
      </c>
      <c r="E7" s="88">
        <v>1</v>
      </c>
      <c r="F7" s="85">
        <v>0</v>
      </c>
      <c r="G7" s="8">
        <f>ROUND(ROUND(F7,2)*ROUND(E7,3),2)</f>
        <v>0</v>
      </c>
      <c r="M7" s="1">
        <f>(G7*21)/100</f>
        <v>0</v>
      </c>
      <c r="N7" s="1" t="s">
        <v>20</v>
      </c>
    </row>
    <row r="8" spans="1:7" ht="12.75">
      <c r="A8" s="81"/>
      <c r="B8" s="82"/>
      <c r="C8" s="9" t="s">
        <v>25</v>
      </c>
      <c r="D8" s="82"/>
      <c r="E8" s="89"/>
      <c r="F8" s="90"/>
      <c r="G8" s="91"/>
    </row>
    <row r="9" spans="1:14" ht="25.5">
      <c r="A9" s="5" t="s">
        <v>20</v>
      </c>
      <c r="B9" s="5" t="s">
        <v>26</v>
      </c>
      <c r="C9" s="6" t="s">
        <v>27</v>
      </c>
      <c r="D9" s="7" t="s">
        <v>24</v>
      </c>
      <c r="E9" s="88">
        <v>1</v>
      </c>
      <c r="F9" s="85">
        <v>0</v>
      </c>
      <c r="G9" s="8">
        <f>ROUND(ROUND(F9,2)*ROUND(E9,3),2)</f>
        <v>0</v>
      </c>
      <c r="M9" s="1">
        <f>(G9*21)/100</f>
        <v>0</v>
      </c>
      <c r="N9" s="1" t="s">
        <v>20</v>
      </c>
    </row>
    <row r="10" spans="1:7" ht="12.75">
      <c r="A10" s="81"/>
      <c r="B10" s="82"/>
      <c r="C10" s="20" t="s">
        <v>46</v>
      </c>
      <c r="D10" s="82"/>
      <c r="E10" s="82"/>
      <c r="F10" s="82"/>
      <c r="G10" s="83"/>
    </row>
  </sheetData>
  <printOptions/>
  <pageMargins left="0.75" right="0.75" top="1" bottom="1" header="0.5" footer="0.5"/>
  <pageSetup fitToHeight="0" fitToWidth="1" horizontalDpi="300" verticalDpi="300" orientation="portrait" paperSize="9"/>
  <ignoredErrors>
    <ignoredError sqref="A6:B8 A9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/>
  </sheetViews>
  <sheetFormatPr defaultColWidth="9.140625" defaultRowHeight="12.75" customHeight="1"/>
  <cols>
    <col min="1" max="1" width="11.57421875" style="13" customWidth="1"/>
    <col min="2" max="2" width="10.00390625" style="13" customWidth="1"/>
    <col min="3" max="3" width="75.7109375" style="13" customWidth="1"/>
    <col min="4" max="4" width="8.7109375" style="26" customWidth="1"/>
    <col min="5" max="5" width="11.421875" style="13" customWidth="1"/>
    <col min="6" max="6" width="12.28125" style="13" customWidth="1"/>
    <col min="7" max="7" width="14.7109375" style="13" customWidth="1"/>
    <col min="8" max="16384" width="9.140625" style="13" customWidth="1"/>
  </cols>
  <sheetData>
    <row r="1" spans="1:7" ht="13.15" customHeight="1">
      <c r="A1" s="11"/>
      <c r="B1" s="11"/>
      <c r="C1" s="11" t="s">
        <v>17</v>
      </c>
      <c r="D1" s="12"/>
      <c r="E1" s="11"/>
      <c r="F1" s="11"/>
      <c r="G1" s="11"/>
    </row>
    <row r="2" spans="1:7" ht="20.1" customHeight="1">
      <c r="A2" s="11"/>
      <c r="B2" s="11"/>
      <c r="C2" s="14" t="s">
        <v>18</v>
      </c>
      <c r="D2" s="12"/>
      <c r="E2" s="11"/>
      <c r="F2" s="15"/>
      <c r="G2" s="15"/>
    </row>
    <row r="3" spans="1:7" ht="20.1" customHeight="1">
      <c r="A3" s="16" t="s">
        <v>19</v>
      </c>
      <c r="B3" s="16"/>
      <c r="C3" s="17" t="s">
        <v>49</v>
      </c>
      <c r="D3" s="57"/>
      <c r="E3" s="58"/>
      <c r="F3" s="74" t="s">
        <v>33</v>
      </c>
      <c r="G3" s="75">
        <f>G10+G15</f>
        <v>0</v>
      </c>
    </row>
    <row r="4" spans="1:7" ht="18" customHeight="1">
      <c r="A4" s="18" t="s">
        <v>21</v>
      </c>
      <c r="B4" s="18" t="s">
        <v>33</v>
      </c>
      <c r="C4" s="19" t="s">
        <v>40</v>
      </c>
      <c r="D4" s="59"/>
      <c r="E4" s="60"/>
      <c r="F4" s="61"/>
      <c r="G4" s="61"/>
    </row>
    <row r="5" spans="1:7" ht="13.15" customHeight="1">
      <c r="A5" s="29"/>
      <c r="B5" s="30"/>
      <c r="C5" s="30"/>
      <c r="D5" s="31"/>
      <c r="E5" s="29"/>
      <c r="F5" s="29"/>
      <c r="G5" s="29"/>
    </row>
    <row r="6" spans="1:7" ht="13.15" customHeight="1">
      <c r="A6" s="106" t="s">
        <v>0</v>
      </c>
      <c r="B6" s="106" t="s">
        <v>2</v>
      </c>
      <c r="C6" s="106" t="s">
        <v>3</v>
      </c>
      <c r="D6" s="106" t="s">
        <v>4</v>
      </c>
      <c r="E6" s="106" t="s">
        <v>5</v>
      </c>
      <c r="F6" s="106" t="s">
        <v>6</v>
      </c>
      <c r="G6" s="106"/>
    </row>
    <row r="7" spans="1:7" ht="14.25">
      <c r="A7" s="106"/>
      <c r="B7" s="106"/>
      <c r="C7" s="106"/>
      <c r="D7" s="106"/>
      <c r="E7" s="106"/>
      <c r="F7" s="32" t="s">
        <v>7</v>
      </c>
      <c r="G7" s="32" t="s">
        <v>8</v>
      </c>
    </row>
    <row r="8" spans="1:7" ht="14.25">
      <c r="A8" s="32" t="s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</row>
    <row r="9" spans="1:7" ht="13.15" customHeight="1">
      <c r="A9" s="29"/>
      <c r="B9" s="29"/>
      <c r="C9" s="29"/>
      <c r="D9" s="31"/>
      <c r="E9" s="29"/>
      <c r="F9" s="29"/>
      <c r="G9" s="29"/>
    </row>
    <row r="10" spans="1:7" ht="13.15" customHeight="1">
      <c r="A10" s="105" t="s">
        <v>9</v>
      </c>
      <c r="B10" s="105"/>
      <c r="C10" s="33" t="s">
        <v>13</v>
      </c>
      <c r="D10" s="34"/>
      <c r="E10" s="33"/>
      <c r="F10" s="33"/>
      <c r="G10" s="72">
        <f>G11</f>
        <v>0</v>
      </c>
    </row>
    <row r="11" spans="1:7" ht="25.5">
      <c r="A11" s="35">
        <v>1</v>
      </c>
      <c r="B11" s="71" t="s">
        <v>14</v>
      </c>
      <c r="C11" s="100" t="s">
        <v>47</v>
      </c>
      <c r="D11" s="32" t="s">
        <v>15</v>
      </c>
      <c r="E11" s="36">
        <v>12945</v>
      </c>
      <c r="F11" s="87"/>
      <c r="G11" s="36">
        <f>ROUND((F11*E11),2)</f>
        <v>0</v>
      </c>
    </row>
    <row r="12" spans="1:7" ht="14.25">
      <c r="A12" s="37"/>
      <c r="B12" s="38"/>
      <c r="C12" s="20" t="s">
        <v>37</v>
      </c>
      <c r="D12" s="39"/>
      <c r="E12" s="40"/>
      <c r="F12" s="41"/>
      <c r="G12" s="42"/>
    </row>
    <row r="13" spans="1:7" ht="51">
      <c r="A13" s="43"/>
      <c r="B13" s="44"/>
      <c r="C13" s="21" t="s">
        <v>43</v>
      </c>
      <c r="D13" s="45"/>
      <c r="E13" s="46"/>
      <c r="F13" s="47"/>
      <c r="G13" s="48"/>
    </row>
    <row r="14" spans="1:7" ht="13.15" customHeight="1">
      <c r="A14" s="49"/>
      <c r="B14" s="50"/>
      <c r="C14" s="51"/>
      <c r="D14" s="52"/>
      <c r="E14" s="53"/>
      <c r="F14" s="53"/>
      <c r="G14" s="50"/>
    </row>
    <row r="15" spans="1:7" ht="13.15" customHeight="1">
      <c r="A15" s="104" t="s">
        <v>10</v>
      </c>
      <c r="B15" s="104"/>
      <c r="C15" s="22" t="s">
        <v>34</v>
      </c>
      <c r="D15" s="23"/>
      <c r="E15" s="54"/>
      <c r="F15" s="54"/>
      <c r="G15" s="73">
        <f>G16+G19</f>
        <v>0</v>
      </c>
    </row>
    <row r="16" spans="1:7" ht="13.15" customHeight="1">
      <c r="A16" s="24">
        <v>1</v>
      </c>
      <c r="B16" s="24" t="s">
        <v>35</v>
      </c>
      <c r="C16" s="25" t="s">
        <v>36</v>
      </c>
      <c r="D16" s="31" t="s">
        <v>39</v>
      </c>
      <c r="E16" s="92">
        <v>12945</v>
      </c>
      <c r="F16" s="86"/>
      <c r="G16" s="29">
        <f>E16*F16</f>
        <v>0</v>
      </c>
    </row>
    <row r="17" spans="1:7" ht="13.15" customHeight="1">
      <c r="A17" s="62"/>
      <c r="B17" s="63"/>
      <c r="C17" s="20" t="s">
        <v>37</v>
      </c>
      <c r="D17" s="64"/>
      <c r="E17" s="93"/>
      <c r="F17" s="63"/>
      <c r="G17" s="65"/>
    </row>
    <row r="18" spans="1:7" ht="13.15" customHeight="1">
      <c r="A18" s="66"/>
      <c r="B18" s="67"/>
      <c r="C18" s="20" t="s">
        <v>38</v>
      </c>
      <c r="D18" s="68"/>
      <c r="E18" s="94"/>
      <c r="F18" s="67"/>
      <c r="G18" s="69"/>
    </row>
    <row r="19" spans="1:7" ht="13.15" customHeight="1">
      <c r="A19" s="27">
        <v>2</v>
      </c>
      <c r="B19" s="27" t="s">
        <v>41</v>
      </c>
      <c r="C19" s="28" t="s">
        <v>42</v>
      </c>
      <c r="D19" s="31" t="s">
        <v>39</v>
      </c>
      <c r="E19" s="92">
        <v>12945</v>
      </c>
      <c r="F19" s="86"/>
      <c r="G19" s="29">
        <f>E19*F19</f>
        <v>0</v>
      </c>
    </row>
    <row r="20" spans="1:7" ht="13.15" customHeight="1">
      <c r="A20" s="66"/>
      <c r="B20" s="67"/>
      <c r="C20" s="20" t="s">
        <v>37</v>
      </c>
      <c r="D20" s="68"/>
      <c r="E20" s="67"/>
      <c r="F20" s="67"/>
      <c r="G20" s="69"/>
    </row>
    <row r="21" spans="1:7" ht="13.15" customHeight="1">
      <c r="A21" s="49"/>
      <c r="B21" s="53"/>
      <c r="C21" s="20" t="s">
        <v>38</v>
      </c>
      <c r="D21" s="70"/>
      <c r="E21" s="53"/>
      <c r="F21" s="53"/>
      <c r="G21" s="50"/>
    </row>
    <row r="22" spans="1:7" ht="13.15" customHeight="1">
      <c r="A22" s="55"/>
      <c r="B22" s="55"/>
      <c r="C22" s="55"/>
      <c r="D22" s="56"/>
      <c r="E22" s="55"/>
      <c r="F22" s="55"/>
      <c r="G22" s="55"/>
    </row>
    <row r="23" spans="1:7" ht="13.15" customHeight="1">
      <c r="A23" s="55"/>
      <c r="B23" s="55"/>
      <c r="C23" s="55"/>
      <c r="D23" s="56"/>
      <c r="E23" s="55"/>
      <c r="F23" s="55"/>
      <c r="G23" s="55"/>
    </row>
  </sheetData>
  <sheetProtection formatColumns="0"/>
  <mergeCells count="8">
    <mergeCell ref="A15:B15"/>
    <mergeCell ref="A10:B10"/>
    <mergeCell ref="E6:E7"/>
    <mergeCell ref="F6:G6"/>
    <mergeCell ref="A6:A7"/>
    <mergeCell ref="B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tToHeight="99" fitToWidth="1" horizontalDpi="300" verticalDpi="300" orientation="portrait" paperSize="9" scale="73" r:id="rId1"/>
  <ignoredErrors>
    <ignoredError sqref="A8:A10 A11 G11 B11 B9 D11 C9:G9 A15 B16 B19 C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Komůrka Zdeněk</cp:lastModifiedBy>
  <cp:lastPrinted>2020-06-16T07:20:46Z</cp:lastPrinted>
  <dcterms:created xsi:type="dcterms:W3CDTF">2016-05-23T11:06:22Z</dcterms:created>
  <dcterms:modified xsi:type="dcterms:W3CDTF">2022-03-09T06:27:34Z</dcterms:modified>
  <cp:category/>
  <cp:version/>
  <cp:contentType/>
  <cp:contentStatus/>
</cp:coreProperties>
</file>