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700" activeTab="0"/>
  </bookViews>
  <sheets>
    <sheet name="SO101" sheetId="1" r:id="rId1"/>
  </sheets>
  <definedNames/>
  <calcPr calcId="162913"/>
</workbook>
</file>

<file path=xl/sharedStrings.xml><?xml version="1.0" encoding="utf-8"?>
<sst xmlns="http://schemas.openxmlformats.org/spreadsheetml/2006/main" count="224" uniqueCount="107">
  <si>
    <t>ASPE10</t>
  </si>
  <si>
    <t>S</t>
  </si>
  <si>
    <t>Firma: Vysoké učení technické v Brně, Fakulta stavební</t>
  </si>
  <si>
    <t>Soupis prací objektu</t>
  </si>
  <si>
    <t xml:space="preserve">Stavba: </t>
  </si>
  <si>
    <t>202204</t>
  </si>
  <si>
    <t>Ždánice II/431 od km 26,550 do 27,240</t>
  </si>
  <si>
    <t>O</t>
  </si>
  <si>
    <t>Rozpočet:</t>
  </si>
  <si>
    <t>0,00</t>
  </si>
  <si>
    <t>15,00</t>
  </si>
  <si>
    <t>21,00</t>
  </si>
  <si>
    <t>2</t>
  </si>
  <si>
    <t>SO101</t>
  </si>
  <si>
    <t>Typ</t>
  </si>
  <si>
    <t>0</t>
  </si>
  <si>
    <t>Poř. číslo</t>
  </si>
  <si>
    <t>1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</si>
  <si>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</si>
  <si>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</si>
  <si>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</si>
  <si>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</si>
  <si>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</si>
  <si>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</si>
  <si>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</si>
  <si>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</si>
  <si>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</si>
  <si>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</si>
  <si>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</si>
  <si>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</si>
  <si>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</si>
  <si>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</si>
  <si>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</si>
  <si>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</si>
  <si>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</si>
  <si>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</si>
  <si>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</si>
  <si>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</si>
  <si>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</si>
  <si>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</si>
  <si>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</si>
  <si>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2021_OTSKP</t>
  </si>
  <si>
    <t>PP</t>
  </si>
  <si>
    <t>Zkouška PAU pro  frézované vrstvy</t>
  </si>
  <si>
    <t>VV</t>
  </si>
  <si>
    <t>TS</t>
  </si>
  <si>
    <t>zahrnuje veškeré náklady spojené s objednatelem požadovanými zkouškami</t>
  </si>
  <si>
    <t>02720</t>
  </si>
  <si>
    <t>POMOC PRÁCE ZŘÍZ NEBO ZAJIŠŤ REGULACI A OCHRANU DOPRAVY</t>
  </si>
  <si>
    <t>Přechodná úprava dopravního značení a objízdných tras, včetně údržby a úprav během stavebních prací v souladu s TP66 - "Zásady pro označování pracovních míst na PK a s platnými předpisy pro navrhování DZ na PK, vč. vyhlášky, kterou se provádějí pravidla provozu na pozemních komunikacích 294/2015 v platném znění. Stávající svislé dopravní značky se pro potřeby PDZ zachovají a dle potřeby zakryjí, upraví nebo doplní. Přechodné SDZ (značky, směrovací desky, závory, semafor. souprava, světla) se umístí na nosičích a podkladních deskách včetně nutných přesunů dle jednotlivých fází (etap) výstavby, dodávka, montáž, demontáž. Délka trvání a způsob řešení každé etapy závisí na prováděcí firmě.  
Vše v režii zhotovitele.</t>
  </si>
  <si>
    <t>zahrnuje veškeré náklady spojené s objednatelem požadovanými zařízeními</t>
  </si>
  <si>
    <t>Zemní práce</t>
  </si>
  <si>
    <t>11372A</t>
  </si>
  <si>
    <t>FRÉZOVÁNÍ ZPEVNĚNÝCH PLOCH ASFALTOVÝCH - BEZ DOPRAVY</t>
  </si>
  <si>
    <t>M3</t>
  </si>
  <si>
    <t>frézování obrusné vrstvy v tl. 50 mm - 3809m2 
frézování ložní vrstvy v tl. 70 mm - 3809m2</t>
  </si>
  <si>
    <t>Oměřeno digitálně v ZWCADu 
frézování obrusné vrstvy v tl. 50 mm - 5150*0,05=257,50 [A] 
frézování ložní vrstvy v tl. 50 mm, předpokládaná plocha 20 %  - 5150*0,05*0,2=51,50 [B] 
A+B=309,00 [C]</t>
  </si>
  <si>
    <t>Položka zahrnuje veškerou manipulaci s vybouranou sutí a s vybouranými hmotami, kromě vodorovné dopravy.</t>
  </si>
  <si>
    <t>11372B</t>
  </si>
  <si>
    <t>FRÉZOVÁNÍ ZPEVNĚNÝCH PLOCH ASFALTOVÝCH - DOPRAVA</t>
  </si>
  <si>
    <t>tkm</t>
  </si>
  <si>
    <t>Položka zahrnuje odvoz vč. uložení na skládku SÚS v Kyjově. Vzdálenost 16 km.</t>
  </si>
  <si>
    <t>309*2.3*16=11 371,20 [A]</t>
  </si>
  <si>
    <t>Položka zahrnuje samostatnou dopravu suti a vybouraných hmot. Množství se určí jako součin hmotnosti [t] a požadované vzdálenosti [km].</t>
  </si>
  <si>
    <t>Komunikace</t>
  </si>
  <si>
    <t>572213</t>
  </si>
  <si>
    <t>SPOJOVACÍ POSTŘIK Z EMULZE DO 0,5KG/M2</t>
  </si>
  <si>
    <t>M2</t>
  </si>
  <si>
    <t>spojovací postřik 0,4 kg/m2 zbytkového pojiva (pod obrus): 5150=5 150,00 [A] 
spojovací postřik 0,4 kg/m2 zbytkového pojiva (pod ložní - předpokládaná plocha 20 %): 5150*0,2=1 030,00 [B] 
A+B=6 180,00 [C]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</si>
  <si>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</si>
  <si>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574A44</t>
  </si>
  <si>
    <t>ASFALTOVÝ BETON PRO OBRUSNÉ VRSTVY ACO 11+, 11S TL. 50MM</t>
  </si>
  <si>
    <t>Oměřeno digitálně v ZWCADu 
obrusná vrstva v tl. 50 mm - 5150=5 150,00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</si>
  <si>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</si>
  <si>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7</t>
  </si>
  <si>
    <t>574C46</t>
  </si>
  <si>
    <t>ASFALTOVÝ BETON PRO LOŽNÍ VRSTVY ACL 16+, 16S TL. 50MM</t>
  </si>
  <si>
    <t>Jedná se o předpokládanou plochu. KOnkrétní plocha bude stanovena na místě na prohlídce se zástupcem investora.</t>
  </si>
  <si>
    <t>Oměřeno digitálně v ZWCADu 
ložní vrstva v tl. 50 mm, předpokládaná plocha 20 %  - 5150*0,2=1 030,00 [B]</t>
  </si>
  <si>
    <t>8</t>
  </si>
  <si>
    <t>Potrubí</t>
  </si>
  <si>
    <t>89921</t>
  </si>
  <si>
    <t>VÝŠKOVÁ ÚPRAVA POKLOPŮ</t>
  </si>
  <si>
    <t>KUS</t>
  </si>
  <si>
    <t>Jedná se o případnou výškovou úpravu stávajících šachet a kanalizačních vpustí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</si>
  <si>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</si>
  <si>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</si>
  <si>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915221</t>
  </si>
  <si>
    <t>VODOR DOPRAV ZNAČ PLASTEM STRUKTURÁLNÍ NEHLUČNÉ - DOD A POKLÁDKA</t>
  </si>
  <si>
    <t>VDZ - typ II. 
V 1a (0,125) - 136m 
V 2b (1,5/1,5/0,125) - 75m 
V 2a (3/6/0,125) - 475m 
V 7a (0,5) - 1 přechod 
V 11a (0,5) - 2*zastávka</t>
  </si>
  <si>
    <t>V 1a (0,125) - 136m: 136*0,125=17,00 [A] 
V 2b (1,5/1,5/0,125) - 75m: 75*0,5*0,125=4,69 [B] 
V 2a (3/6/0,125) - 475m: 475*3/9*0,125=19,79 [C] 
V 7a (0,5) - 1 přechod: 7*0,5*4=14,00 [D] 
V 11a (0,5) - 2*zastávka: 2*(17+18,45)*0,125=8,86 [E] 
A+B+C+D+E=64,34 [F]</t>
  </si>
  <si>
    <t>položka zahrnuje:  
- dodání a pokládku nátěrového materiálu (měří se pouze natíraná plocha)  
- předznačení a reflexní úpravu</t>
  </si>
  <si>
    <t>91551</t>
  </si>
  <si>
    <t>VODOROVNÉ DOPRAVNÍ ZNAČENÍ - PŘEDEM PŘIPRAVENÉ SYMBOLY</t>
  </si>
  <si>
    <t>text BUS na zastávce (2 zastávky, na každé dvakrát)</t>
  </si>
  <si>
    <t>položka zahrnuje:  
- dodání a pokládku předepsaného symbolu  
- zahrnuje předznačení a reflexní úpravu</t>
  </si>
  <si>
    <t>919112</t>
  </si>
  <si>
    <t>ŘEZÁNÍ ASFALTOVÉHO KRYTU VOZOVEK TL DO 100MM</t>
  </si>
  <si>
    <t>M</t>
  </si>
  <si>
    <t>zařezání spáry v asfaltové vozovce</t>
  </si>
  <si>
    <t>podélná: 690=690,00 [A] 
příčné spáry: 16=16,00 [B] 
A+B=706,00 [C]</t>
  </si>
  <si>
    <t>položka zahrnuje řezání vozovkové vrstvy v předepsané tloušťce, včetně spotřeby vody</t>
  </si>
  <si>
    <t>12</t>
  </si>
  <si>
    <t>931312</t>
  </si>
  <si>
    <t>TĚSNĚNÍ DILATAČ SPAR ASF ZÁLIVKOU PRŮŘ DO 200MM2</t>
  </si>
  <si>
    <t>zalití spáry asfaltovou zálivkou</t>
  </si>
  <si>
    <t>položka zahrnuje dodávku a osazení předepsaného materiálu, očištění ploch spáry před úpravou, očištění okolí spáry po úpravě  
nezahrnuje těsnící 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</si>
</sst>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0" fillId="3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2" xfId="0" applyFont="1" applyFill="1" applyBorder="1"/>
    <xf numFmtId="0" fontId="0" fillId="3" borderId="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0" fillId="3" borderId="5" xfId="0" applyFont="1" applyFill="1" applyBorder="1"/>
    <xf numFmtId="0" fontId="0" fillId="0" borderId="1" xfId="0" applyFont="1" applyBorder="1"/>
    <xf numFmtId="0" fontId="4" fillId="3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wrapText="1"/>
    </xf>
    <xf numFmtId="4" fontId="4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J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J2" s="6"/>
      <c r="O2">
        <f>0+O8+O17+O26+O39+O44</f>
        <v>0</v>
      </c>
      <c r="P2" t="s">
        <v>12</v>
      </c>
    </row>
    <row r="3" spans="1:16" ht="15" customHeight="1">
      <c r="A3" t="s">
        <v>1</v>
      </c>
      <c r="B3" s="12" t="s">
        <v>4</v>
      </c>
      <c r="C3" s="5" t="s">
        <v>5</v>
      </c>
      <c r="D3" s="4"/>
      <c r="E3" s="13" t="s">
        <v>6</v>
      </c>
      <c r="F3" s="6"/>
      <c r="G3" s="9"/>
      <c r="H3" s="8" t="s">
        <v>13</v>
      </c>
      <c r="I3" s="33">
        <f>0+I8+I17+I26+I39+I44</f>
        <v>0</v>
      </c>
      <c r="J3" s="11"/>
      <c r="O3" t="s">
        <v>9</v>
      </c>
      <c r="P3" t="s">
        <v>12</v>
      </c>
    </row>
    <row r="4" spans="1:16" ht="15" customHeight="1">
      <c r="A4" t="s">
        <v>7</v>
      </c>
      <c r="B4" s="15" t="s">
        <v>8</v>
      </c>
      <c r="C4" s="3" t="s">
        <v>13</v>
      </c>
      <c r="D4" s="2"/>
      <c r="E4" s="16" t="s">
        <v>6</v>
      </c>
      <c r="F4" s="10"/>
      <c r="G4" s="10"/>
      <c r="H4" s="17"/>
      <c r="I4" s="17"/>
      <c r="J4" s="10"/>
      <c r="O4" t="s">
        <v>10</v>
      </c>
      <c r="P4" t="s">
        <v>12</v>
      </c>
    </row>
    <row r="5" spans="1:16" ht="12.75" customHeight="1">
      <c r="A5" s="1" t="s">
        <v>14</v>
      </c>
      <c r="B5" s="1" t="s">
        <v>16</v>
      </c>
      <c r="C5" s="1" t="s">
        <v>18</v>
      </c>
      <c r="D5" s="1" t="s">
        <v>19</v>
      </c>
      <c r="E5" s="1" t="s">
        <v>21</v>
      </c>
      <c r="F5" s="1" t="s">
        <v>23</v>
      </c>
      <c r="G5" s="1" t="s">
        <v>25</v>
      </c>
      <c r="H5" s="1" t="s">
        <v>27</v>
      </c>
      <c r="I5" s="1"/>
      <c r="J5" s="1" t="s">
        <v>32</v>
      </c>
      <c r="O5" t="s">
        <v>11</v>
      </c>
      <c r="P5" t="s">
        <v>12</v>
      </c>
    </row>
    <row r="6" spans="1:10" ht="12.75" customHeight="1">
      <c r="A6" s="1"/>
      <c r="B6" s="1"/>
      <c r="C6" s="1"/>
      <c r="D6" s="1"/>
      <c r="E6" s="1"/>
      <c r="F6" s="1"/>
      <c r="G6" s="1"/>
      <c r="H6" s="14" t="s">
        <v>28</v>
      </c>
      <c r="I6" s="14" t="s">
        <v>30</v>
      </c>
      <c r="J6" s="1"/>
    </row>
    <row r="7" spans="1:10" ht="12.75" customHeight="1">
      <c r="A7" s="14" t="s">
        <v>15</v>
      </c>
      <c r="B7" s="14" t="s">
        <v>17</v>
      </c>
      <c r="C7" s="14" t="s">
        <v>12</v>
      </c>
      <c r="D7" s="14" t="s">
        <v>20</v>
      </c>
      <c r="E7" s="14" t="s">
        <v>22</v>
      </c>
      <c r="F7" s="14" t="s">
        <v>24</v>
      </c>
      <c r="G7" s="14" t="s">
        <v>26</v>
      </c>
      <c r="H7" s="14" t="s">
        <v>29</v>
      </c>
      <c r="I7" s="14" t="s">
        <v>31</v>
      </c>
      <c r="J7" s="14" t="s">
        <v>33</v>
      </c>
    </row>
    <row r="8" spans="1:18" ht="12.75" customHeight="1">
      <c r="A8" s="17" t="s">
        <v>34</v>
      </c>
      <c r="B8" s="17"/>
      <c r="C8" s="19" t="s">
        <v>15</v>
      </c>
      <c r="D8" s="17"/>
      <c r="E8" s="20" t="s">
        <v>35</v>
      </c>
      <c r="F8" s="17"/>
      <c r="G8" s="17"/>
      <c r="H8" s="17"/>
      <c r="I8" s="21">
        <f>0+Q8</f>
        <v>0</v>
      </c>
      <c r="J8" s="17"/>
      <c r="O8">
        <f>0+R8</f>
        <v>0</v>
      </c>
      <c r="Q8">
        <f>0+I9+I13</f>
        <v>0</v>
      </c>
      <c r="R8">
        <f>0+O9+O13</f>
        <v>0</v>
      </c>
    </row>
    <row r="9" spans="1:16" ht="12.75">
      <c r="A9" s="18" t="s">
        <v>36</v>
      </c>
      <c r="B9" s="22" t="s">
        <v>17</v>
      </c>
      <c r="C9" s="22" t="s">
        <v>37</v>
      </c>
      <c r="D9" s="18" t="s">
        <v>38</v>
      </c>
      <c r="E9" s="23" t="s">
        <v>39</v>
      </c>
      <c r="F9" s="24" t="s">
        <v>40</v>
      </c>
      <c r="G9" s="25">
        <v>1</v>
      </c>
      <c r="H9" s="26">
        <v>0</v>
      </c>
      <c r="I9" s="25">
        <f>ROUND(ROUND(H9,2)*ROUND(G9,2),2)</f>
        <v>0</v>
      </c>
      <c r="J9" s="24" t="s">
        <v>41</v>
      </c>
      <c r="O9">
        <f>(I9*0)/100</f>
        <v>0</v>
      </c>
      <c r="P9" t="s">
        <v>15</v>
      </c>
    </row>
    <row r="10" spans="1:5" ht="12.75">
      <c r="A10" s="27" t="s">
        <v>42</v>
      </c>
      <c r="E10" s="28" t="s">
        <v>43</v>
      </c>
    </row>
    <row r="11" spans="1:5" ht="12.75">
      <c r="A11" s="29" t="s">
        <v>44</v>
      </c>
      <c r="E11" s="30" t="s">
        <v>38</v>
      </c>
    </row>
    <row r="12" spans="1:5" ht="12.75">
      <c r="A12" t="s">
        <v>45</v>
      </c>
      <c r="E12" s="28" t="s">
        <v>46</v>
      </c>
    </row>
    <row r="13" spans="1:16" ht="12.75">
      <c r="A13" s="18" t="s">
        <v>36</v>
      </c>
      <c r="B13" s="22" t="s">
        <v>12</v>
      </c>
      <c r="C13" s="22" t="s">
        <v>47</v>
      </c>
      <c r="D13" s="18" t="s">
        <v>38</v>
      </c>
      <c r="E13" s="23" t="s">
        <v>48</v>
      </c>
      <c r="F13" s="24" t="s">
        <v>40</v>
      </c>
      <c r="G13" s="25">
        <v>1</v>
      </c>
      <c r="H13" s="26">
        <v>0</v>
      </c>
      <c r="I13" s="25">
        <f>ROUND(ROUND(H13,2)*ROUND(G13,2),2)</f>
        <v>0</v>
      </c>
      <c r="J13" s="24" t="s">
        <v>41</v>
      </c>
      <c r="O13">
        <f>(I13*21)/100</f>
        <v>0</v>
      </c>
      <c r="P13" t="s">
        <v>12</v>
      </c>
    </row>
    <row r="14" spans="1:5" ht="127.5">
      <c r="A14" s="27" t="s">
        <v>42</v>
      </c>
      <c r="E14" s="28" t="s">
        <v>49</v>
      </c>
    </row>
    <row r="15" spans="1:5" ht="12.75">
      <c r="A15" s="29" t="s">
        <v>44</v>
      </c>
      <c r="E15" s="30" t="s">
        <v>38</v>
      </c>
    </row>
    <row r="16" spans="1:5" ht="12.75">
      <c r="A16" t="s">
        <v>45</v>
      </c>
      <c r="E16" s="28" t="s">
        <v>50</v>
      </c>
    </row>
    <row r="17" spans="1:18" ht="12.75" customHeight="1">
      <c r="A17" s="10" t="s">
        <v>34</v>
      </c>
      <c r="B17" s="10"/>
      <c r="C17" s="31" t="s">
        <v>17</v>
      </c>
      <c r="D17" s="10"/>
      <c r="E17" s="20" t="s">
        <v>51</v>
      </c>
      <c r="F17" s="10"/>
      <c r="G17" s="10"/>
      <c r="H17" s="10"/>
      <c r="I17" s="32">
        <f>0+Q17</f>
        <v>0</v>
      </c>
      <c r="J17" s="10"/>
      <c r="O17">
        <f>0+R17</f>
        <v>0</v>
      </c>
      <c r="Q17">
        <f>0+I18+I22</f>
        <v>0</v>
      </c>
      <c r="R17">
        <f>0+O18+O22</f>
        <v>0</v>
      </c>
    </row>
    <row r="18" spans="1:16" ht="12.75">
      <c r="A18" s="18" t="s">
        <v>36</v>
      </c>
      <c r="B18" s="22" t="s">
        <v>20</v>
      </c>
      <c r="C18" s="22" t="s">
        <v>52</v>
      </c>
      <c r="D18" s="18" t="s">
        <v>38</v>
      </c>
      <c r="E18" s="23" t="s">
        <v>53</v>
      </c>
      <c r="F18" s="24" t="s">
        <v>54</v>
      </c>
      <c r="G18" s="25">
        <v>309</v>
      </c>
      <c r="H18" s="26">
        <v>0</v>
      </c>
      <c r="I18" s="25">
        <f>ROUND(ROUND(H18,2)*ROUND(G18,2),2)</f>
        <v>0</v>
      </c>
      <c r="J18" s="24" t="s">
        <v>41</v>
      </c>
      <c r="O18">
        <f>(I18*21)/100</f>
        <v>0</v>
      </c>
      <c r="P18" t="s">
        <v>12</v>
      </c>
    </row>
    <row r="19" spans="1:5" ht="25.5">
      <c r="A19" s="27" t="s">
        <v>42</v>
      </c>
      <c r="E19" s="28" t="s">
        <v>55</v>
      </c>
    </row>
    <row r="20" spans="1:5" ht="63.75">
      <c r="A20" s="29" t="s">
        <v>44</v>
      </c>
      <c r="E20" s="30" t="s">
        <v>56</v>
      </c>
    </row>
    <row r="21" spans="1:5" ht="25.5">
      <c r="A21" t="s">
        <v>45</v>
      </c>
      <c r="E21" s="28" t="s">
        <v>57</v>
      </c>
    </row>
    <row r="22" spans="1:16" ht="12.75">
      <c r="A22" s="18" t="s">
        <v>36</v>
      </c>
      <c r="B22" s="22" t="s">
        <v>22</v>
      </c>
      <c r="C22" s="22" t="s">
        <v>58</v>
      </c>
      <c r="D22" s="18" t="s">
        <v>38</v>
      </c>
      <c r="E22" s="23" t="s">
        <v>59</v>
      </c>
      <c r="F22" s="24" t="s">
        <v>60</v>
      </c>
      <c r="G22" s="25">
        <v>11371.2</v>
      </c>
      <c r="H22" s="26">
        <v>0</v>
      </c>
      <c r="I22" s="25">
        <f>ROUND(ROUND(H22,2)*ROUND(G22,2),2)</f>
        <v>0</v>
      </c>
      <c r="J22" s="24" t="s">
        <v>41</v>
      </c>
      <c r="O22">
        <f>(I22*21)/100</f>
        <v>0</v>
      </c>
      <c r="P22" t="s">
        <v>12</v>
      </c>
    </row>
    <row r="23" spans="1:5" ht="12.75">
      <c r="A23" s="27" t="s">
        <v>42</v>
      </c>
      <c r="E23" s="28" t="s">
        <v>61</v>
      </c>
    </row>
    <row r="24" spans="1:5" ht="12.75">
      <c r="A24" s="29" t="s">
        <v>44</v>
      </c>
      <c r="E24" s="30" t="s">
        <v>62</v>
      </c>
    </row>
    <row r="25" spans="1:5" ht="25.5">
      <c r="A25" t="s">
        <v>45</v>
      </c>
      <c r="E25" s="28" t="s">
        <v>63</v>
      </c>
    </row>
    <row r="26" spans="1:18" ht="12.75" customHeight="1">
      <c r="A26" s="10" t="s">
        <v>34</v>
      </c>
      <c r="B26" s="10"/>
      <c r="C26" s="31" t="s">
        <v>24</v>
      </c>
      <c r="D26" s="10"/>
      <c r="E26" s="20" t="s">
        <v>64</v>
      </c>
      <c r="F26" s="10"/>
      <c r="G26" s="10"/>
      <c r="H26" s="10"/>
      <c r="I26" s="32">
        <f>0+Q26</f>
        <v>0</v>
      </c>
      <c r="J26" s="10"/>
      <c r="O26">
        <f>0+R26</f>
        <v>0</v>
      </c>
      <c r="Q26">
        <f>0+I27+I31+I35</f>
        <v>0</v>
      </c>
      <c r="R26">
        <f>0+O27+O31+O35</f>
        <v>0</v>
      </c>
    </row>
    <row r="27" spans="1:16" ht="12.75">
      <c r="A27" s="18" t="s">
        <v>36</v>
      </c>
      <c r="B27" s="22" t="s">
        <v>24</v>
      </c>
      <c r="C27" s="22" t="s">
        <v>65</v>
      </c>
      <c r="D27" s="18" t="s">
        <v>38</v>
      </c>
      <c r="E27" s="23" t="s">
        <v>66</v>
      </c>
      <c r="F27" s="24" t="s">
        <v>67</v>
      </c>
      <c r="G27" s="25">
        <v>6180</v>
      </c>
      <c r="H27" s="26">
        <v>0</v>
      </c>
      <c r="I27" s="25">
        <f>ROUND(ROUND(H27,2)*ROUND(G27,2),2)</f>
        <v>0</v>
      </c>
      <c r="J27" s="24" t="s">
        <v>41</v>
      </c>
      <c r="O27">
        <f>(I27*21)/100</f>
        <v>0</v>
      </c>
      <c r="P27" t="s">
        <v>12</v>
      </c>
    </row>
    <row r="28" spans="1:5" ht="12.75">
      <c r="A28" s="27" t="s">
        <v>42</v>
      </c>
      <c r="E28" s="28" t="s">
        <v>38</v>
      </c>
    </row>
    <row r="29" spans="1:5" ht="51">
      <c r="A29" s="29" t="s">
        <v>44</v>
      </c>
      <c r="E29" s="30" t="s">
        <v>68</v>
      </c>
    </row>
    <row r="30" spans="1:5" ht="51">
      <c r="A30" t="s">
        <v>45</v>
      </c>
      <c r="E30" s="28" t="s">
        <v>69</v>
      </c>
    </row>
    <row r="31" spans="1:16" ht="12.75">
      <c r="A31" s="18" t="s">
        <v>36</v>
      </c>
      <c r="B31" s="22" t="s">
        <v>26</v>
      </c>
      <c r="C31" s="22" t="s">
        <v>70</v>
      </c>
      <c r="D31" s="18" t="s">
        <v>38</v>
      </c>
      <c r="E31" s="23" t="s">
        <v>71</v>
      </c>
      <c r="F31" s="24" t="s">
        <v>67</v>
      </c>
      <c r="G31" s="25">
        <v>5150</v>
      </c>
      <c r="H31" s="26">
        <v>0</v>
      </c>
      <c r="I31" s="25">
        <f>ROUND(ROUND(H31,2)*ROUND(G31,2),2)</f>
        <v>0</v>
      </c>
      <c r="J31" s="24" t="s">
        <v>41</v>
      </c>
      <c r="O31">
        <f>(I31*21)/100</f>
        <v>0</v>
      </c>
      <c r="P31" t="s">
        <v>12</v>
      </c>
    </row>
    <row r="32" spans="1:5" ht="12.75">
      <c r="A32" s="27" t="s">
        <v>42</v>
      </c>
      <c r="E32" s="28" t="s">
        <v>38</v>
      </c>
    </row>
    <row r="33" spans="1:5" ht="25.5">
      <c r="A33" s="29" t="s">
        <v>44</v>
      </c>
      <c r="E33" s="30" t="s">
        <v>72</v>
      </c>
    </row>
    <row r="34" spans="1:5" ht="140.25">
      <c r="A34" t="s">
        <v>45</v>
      </c>
      <c r="E34" s="28" t="s">
        <v>73</v>
      </c>
    </row>
    <row r="35" spans="1:16" ht="12.75">
      <c r="A35" s="18" t="s">
        <v>36</v>
      </c>
      <c r="B35" s="22" t="s">
        <v>74</v>
      </c>
      <c r="C35" s="22" t="s">
        <v>75</v>
      </c>
      <c r="D35" s="18" t="s">
        <v>38</v>
      </c>
      <c r="E35" s="23" t="s">
        <v>76</v>
      </c>
      <c r="F35" s="24" t="s">
        <v>67</v>
      </c>
      <c r="G35" s="25">
        <v>1030</v>
      </c>
      <c r="H35" s="26">
        <v>0</v>
      </c>
      <c r="I35" s="25">
        <f>ROUND(ROUND(H35,2)*ROUND(G35,2),2)</f>
        <v>0</v>
      </c>
      <c r="J35" s="24" t="s">
        <v>41</v>
      </c>
      <c r="O35">
        <f>(I35*21)/100</f>
        <v>0</v>
      </c>
      <c r="P35" t="s">
        <v>12</v>
      </c>
    </row>
    <row r="36" spans="1:5" ht="25.5">
      <c r="A36" s="27" t="s">
        <v>42</v>
      </c>
      <c r="E36" s="28" t="s">
        <v>77</v>
      </c>
    </row>
    <row r="37" spans="1:5" ht="25.5">
      <c r="A37" s="29" t="s">
        <v>44</v>
      </c>
      <c r="E37" s="30" t="s">
        <v>78</v>
      </c>
    </row>
    <row r="38" spans="1:5" ht="140.25">
      <c r="A38" t="s">
        <v>45</v>
      </c>
      <c r="E38" s="28" t="s">
        <v>73</v>
      </c>
    </row>
    <row r="39" spans="1:18" ht="12.75" customHeight="1">
      <c r="A39" s="10" t="s">
        <v>34</v>
      </c>
      <c r="B39" s="10"/>
      <c r="C39" s="31" t="s">
        <v>79</v>
      </c>
      <c r="D39" s="10"/>
      <c r="E39" s="20" t="s">
        <v>80</v>
      </c>
      <c r="F39" s="10"/>
      <c r="G39" s="10"/>
      <c r="H39" s="10"/>
      <c r="I39" s="32">
        <f>0+Q39</f>
        <v>0</v>
      </c>
      <c r="J39" s="10"/>
      <c r="O39">
        <f>0+R39</f>
        <v>0</v>
      </c>
      <c r="Q39">
        <f>0+I40</f>
        <v>0</v>
      </c>
      <c r="R39">
        <f>0+O40</f>
        <v>0</v>
      </c>
    </row>
    <row r="40" spans="1:16" ht="12.75">
      <c r="A40" s="18" t="s">
        <v>36</v>
      </c>
      <c r="B40" s="22" t="s">
        <v>79</v>
      </c>
      <c r="C40" s="22" t="s">
        <v>81</v>
      </c>
      <c r="D40" s="18" t="s">
        <v>38</v>
      </c>
      <c r="E40" s="23" t="s">
        <v>82</v>
      </c>
      <c r="F40" s="24" t="s">
        <v>83</v>
      </c>
      <c r="G40" s="25">
        <v>22</v>
      </c>
      <c r="H40" s="26">
        <v>0</v>
      </c>
      <c r="I40" s="25">
        <f>ROUND(ROUND(H40,2)*ROUND(G40,2),2)</f>
        <v>0</v>
      </c>
      <c r="J40" s="24" t="s">
        <v>41</v>
      </c>
      <c r="O40">
        <f>(I40*0)/100</f>
        <v>0</v>
      </c>
      <c r="P40" t="s">
        <v>15</v>
      </c>
    </row>
    <row r="41" spans="1:5" ht="12.75">
      <c r="A41" s="27" t="s">
        <v>42</v>
      </c>
      <c r="E41" s="28" t="s">
        <v>84</v>
      </c>
    </row>
    <row r="42" spans="1:5" ht="12.75">
      <c r="A42" s="29" t="s">
        <v>44</v>
      </c>
      <c r="E42" s="30" t="s">
        <v>38</v>
      </c>
    </row>
    <row r="43" spans="1:5" ht="38.25">
      <c r="A43" t="s">
        <v>45</v>
      </c>
      <c r="E43" s="28" t="s">
        <v>85</v>
      </c>
    </row>
    <row r="44" spans="1:18" ht="12.75" customHeight="1">
      <c r="A44" s="10" t="s">
        <v>34</v>
      </c>
      <c r="B44" s="10"/>
      <c r="C44" s="31" t="s">
        <v>29</v>
      </c>
      <c r="D44" s="10"/>
      <c r="E44" s="20" t="s">
        <v>86</v>
      </c>
      <c r="F44" s="10"/>
      <c r="G44" s="10"/>
      <c r="H44" s="10"/>
      <c r="I44" s="32">
        <f>0+Q44</f>
        <v>0</v>
      </c>
      <c r="J44" s="10"/>
      <c r="O44">
        <f>0+R44</f>
        <v>0</v>
      </c>
      <c r="Q44">
        <f>0+I45+I49+I53+I57</f>
        <v>0</v>
      </c>
      <c r="R44">
        <f>0+O45+O49+O53+O57</f>
        <v>0</v>
      </c>
    </row>
    <row r="45" spans="1:16" ht="25.5">
      <c r="A45" s="18" t="s">
        <v>36</v>
      </c>
      <c r="B45" s="22" t="s">
        <v>29</v>
      </c>
      <c r="C45" s="22" t="s">
        <v>87</v>
      </c>
      <c r="D45" s="18" t="s">
        <v>38</v>
      </c>
      <c r="E45" s="23" t="s">
        <v>88</v>
      </c>
      <c r="F45" s="24" t="s">
        <v>67</v>
      </c>
      <c r="G45" s="25">
        <v>64.34</v>
      </c>
      <c r="H45" s="26">
        <v>0</v>
      </c>
      <c r="I45" s="25">
        <f>ROUND(ROUND(H45,2)*ROUND(G45,2),2)</f>
        <v>0</v>
      </c>
      <c r="J45" s="24" t="s">
        <v>41</v>
      </c>
      <c r="O45">
        <f>(I45*21)/100</f>
        <v>0</v>
      </c>
      <c r="P45" t="s">
        <v>12</v>
      </c>
    </row>
    <row r="46" spans="1:5" ht="76.5">
      <c r="A46" s="27" t="s">
        <v>42</v>
      </c>
      <c r="E46" s="28" t="s">
        <v>89</v>
      </c>
    </row>
    <row r="47" spans="1:5" ht="76.5">
      <c r="A47" s="29" t="s">
        <v>44</v>
      </c>
      <c r="E47" s="30" t="s">
        <v>90</v>
      </c>
    </row>
    <row r="48" spans="1:5" ht="38.25">
      <c r="A48" t="s">
        <v>45</v>
      </c>
      <c r="E48" s="28" t="s">
        <v>91</v>
      </c>
    </row>
    <row r="49" spans="1:16" ht="12.75">
      <c r="A49" s="18" t="s">
        <v>36</v>
      </c>
      <c r="B49" s="22" t="s">
        <v>31</v>
      </c>
      <c r="C49" s="22" t="s">
        <v>92</v>
      </c>
      <c r="D49" s="18" t="s">
        <v>38</v>
      </c>
      <c r="E49" s="23" t="s">
        <v>93</v>
      </c>
      <c r="F49" s="24" t="s">
        <v>83</v>
      </c>
      <c r="G49" s="25">
        <v>12</v>
      </c>
      <c r="H49" s="26">
        <v>0</v>
      </c>
      <c r="I49" s="25">
        <f>ROUND(ROUND(H49,2)*ROUND(G49,2),2)</f>
        <v>0</v>
      </c>
      <c r="J49" s="24" t="s">
        <v>41</v>
      </c>
      <c r="O49">
        <f>(I49*21)/100</f>
        <v>0</v>
      </c>
      <c r="P49" t="s">
        <v>12</v>
      </c>
    </row>
    <row r="50" spans="1:5" ht="12.75">
      <c r="A50" s="27" t="s">
        <v>42</v>
      </c>
      <c r="E50" s="28" t="s">
        <v>94</v>
      </c>
    </row>
    <row r="51" spans="1:5" ht="12.75">
      <c r="A51" s="29" t="s">
        <v>44</v>
      </c>
      <c r="E51" s="30" t="s">
        <v>38</v>
      </c>
    </row>
    <row r="52" spans="1:5" ht="38.25">
      <c r="A52" t="s">
        <v>45</v>
      </c>
      <c r="E52" s="28" t="s">
        <v>95</v>
      </c>
    </row>
    <row r="53" spans="1:16" ht="12.75">
      <c r="A53" s="18" t="s">
        <v>36</v>
      </c>
      <c r="B53" s="22" t="s">
        <v>33</v>
      </c>
      <c r="C53" s="22" t="s">
        <v>96</v>
      </c>
      <c r="D53" s="18" t="s">
        <v>38</v>
      </c>
      <c r="E53" s="23" t="s">
        <v>97</v>
      </c>
      <c r="F53" s="24" t="s">
        <v>98</v>
      </c>
      <c r="G53" s="25">
        <v>706</v>
      </c>
      <c r="H53" s="26">
        <v>0</v>
      </c>
      <c r="I53" s="25">
        <f>ROUND(ROUND(H53,2)*ROUND(G53,2),2)</f>
        <v>0</v>
      </c>
      <c r="J53" s="24" t="s">
        <v>41</v>
      </c>
      <c r="O53">
        <f>(I53*21)/100</f>
        <v>0</v>
      </c>
      <c r="P53" t="s">
        <v>12</v>
      </c>
    </row>
    <row r="54" spans="1:5" ht="12.75">
      <c r="A54" s="27" t="s">
        <v>42</v>
      </c>
      <c r="E54" s="28" t="s">
        <v>99</v>
      </c>
    </row>
    <row r="55" spans="1:5" ht="38.25">
      <c r="A55" s="29" t="s">
        <v>44</v>
      </c>
      <c r="E55" s="30" t="s">
        <v>100</v>
      </c>
    </row>
    <row r="56" spans="1:5" ht="25.5">
      <c r="A56" t="s">
        <v>45</v>
      </c>
      <c r="E56" s="28" t="s">
        <v>101</v>
      </c>
    </row>
    <row r="57" spans="1:16" ht="12.75">
      <c r="A57" s="18" t="s">
        <v>36</v>
      </c>
      <c r="B57" s="22" t="s">
        <v>102</v>
      </c>
      <c r="C57" s="22" t="s">
        <v>103</v>
      </c>
      <c r="D57" s="18" t="s">
        <v>38</v>
      </c>
      <c r="E57" s="23" t="s">
        <v>104</v>
      </c>
      <c r="F57" s="24" t="s">
        <v>98</v>
      </c>
      <c r="G57" s="25">
        <v>706</v>
      </c>
      <c r="H57" s="26">
        <v>0</v>
      </c>
      <c r="I57" s="25">
        <f>ROUND(ROUND(H57,2)*ROUND(G57,2),2)</f>
        <v>0</v>
      </c>
      <c r="J57" s="24" t="s">
        <v>41</v>
      </c>
      <c r="O57">
        <f>(I57*21)/100</f>
        <v>0</v>
      </c>
      <c r="P57" t="s">
        <v>12</v>
      </c>
    </row>
    <row r="58" spans="1:5" ht="12.75">
      <c r="A58" s="27" t="s">
        <v>42</v>
      </c>
      <c r="E58" s="28" t="s">
        <v>105</v>
      </c>
    </row>
    <row r="59" spans="1:5" ht="38.25">
      <c r="A59" s="29" t="s">
        <v>44</v>
      </c>
      <c r="E59" s="30" t="s">
        <v>100</v>
      </c>
    </row>
    <row r="60" spans="1:5" ht="38.25">
      <c r="A60" t="s">
        <v>45</v>
      </c>
      <c r="E60" s="28" t="s">
        <v>106</v>
      </c>
    </row>
  </sheetData>
  <sheetProtection password="EB99" sheet="1" objects="1" scenarios="1"/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Tomková Alena</dc:creator>
  <cp:keywords/>
  <dc:description/>
  <cp:lastModifiedBy>Tomková Alena</cp:lastModifiedBy>
  <dcterms:created xsi:type="dcterms:W3CDTF">2022-06-01T06:03:29Z</dcterms:created>
  <dcterms:modified xsi:type="dcterms:W3CDTF">2022-06-01T06:04:13Z</dcterms:modified>
  <cp:category/>
  <cp:version/>
  <cp:contentType/>
  <cp:contentStatus/>
</cp:coreProperties>
</file>