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 - textové dokumenty aktuální\Speciální škola Ivančice - rekonstrukce střechy\příprava realizace\zadávací dokumentace vyhlášená\"/>
    </mc:Choice>
  </mc:AlternateContent>
  <xr:revisionPtr revIDLastSave="0" documentId="13_ncr:1_{B54AA4A2-139A-44A4-BF5C-AC8E53840349}" xr6:coauthVersionLast="47" xr6:coauthVersionMax="47" xr10:uidLastSave="{00000000-0000-0000-0000-000000000000}"/>
  <bookViews>
    <workbookView xWindow="12495" yWindow="2310" windowWidth="43200" windowHeight="12735" activeTab="2" xr2:uid="{00000000-000D-0000-FFFF-FFFF00000000}"/>
  </bookViews>
  <sheets>
    <sheet name="Stavba" sheetId="1" r:id="rId1"/>
    <sheet name="VzorPolozky" sheetId="10" state="hidden" r:id="rId2"/>
    <sheet name="SO 01 00 Pol" sheetId="12" r:id="rId3"/>
    <sheet name="SO 01 D.1.1 Pol" sheetId="13" r:id="rId4"/>
    <sheet name="SO 01 D.1.4.2 Pol" sheetId="14" r:id="rId5"/>
    <sheet name="SO 01 D.1.4.3 Pol" sheetId="15" r:id="rId6"/>
    <sheet name="SO 01 D.1.4.4 Pol" sheetId="16" r:id="rId7"/>
    <sheet name="SO 02 00 Pol" sheetId="17" r:id="rId8"/>
    <sheet name="SO 02 D.1.1 Pol" sheetId="18" r:id="rId9"/>
    <sheet name="SO 02 D.1.4.2 Pol" sheetId="19" r:id="rId10"/>
    <sheet name="SO 02 D.1.4.3 Pol" sheetId="20" r:id="rId11"/>
    <sheet name="SO 02 D.1.4.4 Pol" sheetId="21" r:id="rId12"/>
  </sheets>
  <externalReferences>
    <externalReference r:id="rId13"/>
  </externalReferences>
  <definedNames>
    <definedName name="CelkemDPHVypocet" localSheetId="0">Stavba!$H$53</definedName>
    <definedName name="CenaCelkem">Stavba!$G$29</definedName>
    <definedName name="CenaCelkemBezDPH">Stavba!$G$28</definedName>
    <definedName name="CenaCelkemVypocet" localSheetId="0">Stavba!$I$53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00 Pol'!$1:$7</definedName>
    <definedName name="_xlnm.Print_Titles" localSheetId="3">'SO 01 D.1.1 Pol'!$1:$7</definedName>
    <definedName name="_xlnm.Print_Titles" localSheetId="4">'SO 01 D.1.4.2 Pol'!$1:$7</definedName>
    <definedName name="_xlnm.Print_Titles" localSheetId="5">'SO 01 D.1.4.3 Pol'!$1:$7</definedName>
    <definedName name="_xlnm.Print_Titles" localSheetId="6">'SO 01 D.1.4.4 Pol'!$1:$7</definedName>
    <definedName name="_xlnm.Print_Titles" localSheetId="7">'SO 02 00 Pol'!$1:$7</definedName>
    <definedName name="_xlnm.Print_Titles" localSheetId="8">'SO 02 D.1.1 Pol'!$1:$7</definedName>
    <definedName name="_xlnm.Print_Titles" localSheetId="9">'SO 02 D.1.4.2 Pol'!$1:$7</definedName>
    <definedName name="_xlnm.Print_Titles" localSheetId="10">'SO 02 D.1.4.3 Pol'!$1:$7</definedName>
    <definedName name="_xlnm.Print_Titles" localSheetId="11">'SO 02 D.1.4.4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00 Pol'!$A$1:$X$40</definedName>
    <definedName name="_xlnm.Print_Area" localSheetId="3">'SO 01 D.1.1 Pol'!$A$1:$X$1210</definedName>
    <definedName name="_xlnm.Print_Area" localSheetId="4">'SO 01 D.1.4.2 Pol'!$A$1:$X$332</definedName>
    <definedName name="_xlnm.Print_Area" localSheetId="5">'SO 01 D.1.4.3 Pol'!$A$1:$X$84</definedName>
    <definedName name="_xlnm.Print_Area" localSheetId="6">'SO 01 D.1.4.4 Pol'!$A$1:$X$71</definedName>
    <definedName name="_xlnm.Print_Area" localSheetId="7">'SO 02 00 Pol'!$A$1:$X$40</definedName>
    <definedName name="_xlnm.Print_Area" localSheetId="8">'SO 02 D.1.1 Pol'!$A$1:$X$1190</definedName>
    <definedName name="_xlnm.Print_Area" localSheetId="9">'SO 02 D.1.4.2 Pol'!$A$1:$X$305</definedName>
    <definedName name="_xlnm.Print_Area" localSheetId="10">'SO 02 D.1.4.3 Pol'!$A$1:$X$82</definedName>
    <definedName name="_xlnm.Print_Area" localSheetId="11">'SO 02 D.1.4.4 Pol'!$A$1:$X$71</definedName>
    <definedName name="_xlnm.Print_Area" localSheetId="0">Stavba!$A$1:$J$128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Stavba!$F$53</definedName>
    <definedName name="ZakladDPHZakl">Stavba!$G$25</definedName>
    <definedName name="ZakladDPHZaklVypocet" localSheetId="0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1" l="1"/>
  <c r="M9" i="21" s="1"/>
  <c r="I9" i="21"/>
  <c r="K9" i="21"/>
  <c r="O9" i="21"/>
  <c r="Q9" i="21"/>
  <c r="V9" i="21"/>
  <c r="G11" i="21"/>
  <c r="I11" i="21"/>
  <c r="K11" i="21"/>
  <c r="O11" i="21"/>
  <c r="Q11" i="21"/>
  <c r="V11" i="21"/>
  <c r="G13" i="21"/>
  <c r="M13" i="21" s="1"/>
  <c r="I13" i="21"/>
  <c r="K13" i="21"/>
  <c r="O13" i="21"/>
  <c r="Q13" i="21"/>
  <c r="V13" i="21"/>
  <c r="G15" i="21"/>
  <c r="M15" i="21" s="1"/>
  <c r="I15" i="21"/>
  <c r="K15" i="21"/>
  <c r="O15" i="21"/>
  <c r="Q15" i="21"/>
  <c r="V15" i="21"/>
  <c r="G17" i="21"/>
  <c r="I17" i="21"/>
  <c r="K17" i="21"/>
  <c r="M17" i="21"/>
  <c r="O17" i="21"/>
  <c r="Q17" i="21"/>
  <c r="V17" i="21"/>
  <c r="G19" i="21"/>
  <c r="M19" i="21" s="1"/>
  <c r="I19" i="21"/>
  <c r="K19" i="21"/>
  <c r="O19" i="21"/>
  <c r="Q19" i="21"/>
  <c r="V19" i="21"/>
  <c r="G21" i="21"/>
  <c r="M21" i="21" s="1"/>
  <c r="I21" i="21"/>
  <c r="K21" i="21"/>
  <c r="O21" i="21"/>
  <c r="Q21" i="21"/>
  <c r="V21" i="21"/>
  <c r="G23" i="21"/>
  <c r="M23" i="21" s="1"/>
  <c r="I23" i="21"/>
  <c r="K23" i="21"/>
  <c r="O23" i="21"/>
  <c r="Q23" i="21"/>
  <c r="V23" i="21"/>
  <c r="G25" i="21"/>
  <c r="M25" i="21" s="1"/>
  <c r="I25" i="21"/>
  <c r="K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M31" i="21" s="1"/>
  <c r="I31" i="21"/>
  <c r="K31" i="21"/>
  <c r="O31" i="21"/>
  <c r="Q31" i="21"/>
  <c r="V31" i="21"/>
  <c r="G33" i="21"/>
  <c r="I33" i="21"/>
  <c r="K33" i="21"/>
  <c r="M33" i="21"/>
  <c r="O33" i="21"/>
  <c r="Q33" i="21"/>
  <c r="V33" i="21"/>
  <c r="G35" i="21"/>
  <c r="M35" i="21" s="1"/>
  <c r="I35" i="21"/>
  <c r="K35" i="21"/>
  <c r="O35" i="21"/>
  <c r="Q35" i="21"/>
  <c r="V35" i="21"/>
  <c r="G37" i="21"/>
  <c r="I37" i="21"/>
  <c r="K37" i="21"/>
  <c r="M37" i="21"/>
  <c r="O37" i="21"/>
  <c r="Q37" i="21"/>
  <c r="V37" i="21"/>
  <c r="G39" i="21"/>
  <c r="M39" i="21" s="1"/>
  <c r="I39" i="21"/>
  <c r="K39" i="21"/>
  <c r="O39" i="21"/>
  <c r="Q39" i="21"/>
  <c r="V39" i="21"/>
  <c r="G41" i="21"/>
  <c r="I41" i="21"/>
  <c r="K41" i="21"/>
  <c r="M41" i="21"/>
  <c r="O41" i="21"/>
  <c r="Q41" i="21"/>
  <c r="V41" i="21"/>
  <c r="G43" i="21"/>
  <c r="M43" i="21" s="1"/>
  <c r="I43" i="21"/>
  <c r="K43" i="21"/>
  <c r="O43" i="21"/>
  <c r="Q43" i="21"/>
  <c r="V43" i="21"/>
  <c r="G45" i="21"/>
  <c r="M45" i="21" s="1"/>
  <c r="I45" i="21"/>
  <c r="K45" i="21"/>
  <c r="O45" i="21"/>
  <c r="Q45" i="21"/>
  <c r="V45" i="21"/>
  <c r="G47" i="21"/>
  <c r="M47" i="21" s="1"/>
  <c r="I47" i="21"/>
  <c r="K47" i="21"/>
  <c r="O47" i="21"/>
  <c r="Q47" i="21"/>
  <c r="V47" i="21"/>
  <c r="G50" i="21"/>
  <c r="I50" i="21"/>
  <c r="K50" i="21"/>
  <c r="K49" i="21" s="1"/>
  <c r="O50" i="21"/>
  <c r="Q50" i="21"/>
  <c r="V50" i="21"/>
  <c r="G52" i="21"/>
  <c r="M52" i="21" s="1"/>
  <c r="I52" i="21"/>
  <c r="K52" i="21"/>
  <c r="O52" i="21"/>
  <c r="Q52" i="21"/>
  <c r="V52" i="21"/>
  <c r="G54" i="21"/>
  <c r="M54" i="21" s="1"/>
  <c r="I54" i="21"/>
  <c r="K54" i="21"/>
  <c r="O54" i="21"/>
  <c r="Q54" i="21"/>
  <c r="V54" i="21"/>
  <c r="G56" i="21"/>
  <c r="M56" i="21" s="1"/>
  <c r="I56" i="21"/>
  <c r="K56" i="21"/>
  <c r="O56" i="21"/>
  <c r="Q56" i="21"/>
  <c r="V56" i="21"/>
  <c r="G58" i="21"/>
  <c r="M58" i="21" s="1"/>
  <c r="I58" i="21"/>
  <c r="K58" i="21"/>
  <c r="O58" i="21"/>
  <c r="Q58" i="21"/>
  <c r="V58" i="21"/>
  <c r="G61" i="21"/>
  <c r="I61" i="21"/>
  <c r="K61" i="21"/>
  <c r="K60" i="21" s="1"/>
  <c r="O61" i="21"/>
  <c r="Q61" i="21"/>
  <c r="V61" i="21"/>
  <c r="G63" i="21"/>
  <c r="I63" i="21"/>
  <c r="K63" i="21"/>
  <c r="M63" i="21"/>
  <c r="O63" i="21"/>
  <c r="Q63" i="21"/>
  <c r="V63" i="21"/>
  <c r="G65" i="21"/>
  <c r="M65" i="21" s="1"/>
  <c r="I65" i="21"/>
  <c r="K65" i="21"/>
  <c r="O65" i="21"/>
  <c r="Q65" i="21"/>
  <c r="V65" i="21"/>
  <c r="G67" i="21"/>
  <c r="M67" i="21" s="1"/>
  <c r="I67" i="21"/>
  <c r="K67" i="21"/>
  <c r="O67" i="21"/>
  <c r="Q67" i="21"/>
  <c r="V67" i="21"/>
  <c r="AE70" i="21"/>
  <c r="F52" i="1" s="1"/>
  <c r="G9" i="20"/>
  <c r="AF81" i="20" s="1"/>
  <c r="G51" i="1" s="1"/>
  <c r="I9" i="20"/>
  <c r="K9" i="20"/>
  <c r="O9" i="20"/>
  <c r="Q9" i="20"/>
  <c r="V9" i="20"/>
  <c r="G11" i="20"/>
  <c r="I11" i="20"/>
  <c r="K11" i="20"/>
  <c r="O11" i="20"/>
  <c r="Q11" i="20"/>
  <c r="V11" i="20"/>
  <c r="G13" i="20"/>
  <c r="M13" i="20" s="1"/>
  <c r="I13" i="20"/>
  <c r="K13" i="20"/>
  <c r="O13" i="20"/>
  <c r="Q13" i="20"/>
  <c r="V13" i="20"/>
  <c r="G15" i="20"/>
  <c r="M15" i="20" s="1"/>
  <c r="I15" i="20"/>
  <c r="K15" i="20"/>
  <c r="O15" i="20"/>
  <c r="Q15" i="20"/>
  <c r="V15" i="20"/>
  <c r="G17" i="20"/>
  <c r="I17" i="20"/>
  <c r="K17" i="20"/>
  <c r="M17" i="20"/>
  <c r="O17" i="20"/>
  <c r="Q17" i="20"/>
  <c r="V17" i="20"/>
  <c r="G19" i="20"/>
  <c r="M19" i="20" s="1"/>
  <c r="I19" i="20"/>
  <c r="K19" i="20"/>
  <c r="O19" i="20"/>
  <c r="Q19" i="20"/>
  <c r="V19" i="20"/>
  <c r="G21" i="20"/>
  <c r="M21" i="20" s="1"/>
  <c r="I21" i="20"/>
  <c r="K21" i="20"/>
  <c r="O21" i="20"/>
  <c r="Q21" i="20"/>
  <c r="V21" i="20"/>
  <c r="G23" i="20"/>
  <c r="M23" i="20" s="1"/>
  <c r="I23" i="20"/>
  <c r="K23" i="20"/>
  <c r="O23" i="20"/>
  <c r="Q23" i="20"/>
  <c r="V23" i="20"/>
  <c r="G26" i="20"/>
  <c r="I26" i="20"/>
  <c r="K26" i="20"/>
  <c r="O26" i="20"/>
  <c r="Q26" i="20"/>
  <c r="V26" i="20"/>
  <c r="G28" i="20"/>
  <c r="I28" i="20"/>
  <c r="K28" i="20"/>
  <c r="M28" i="20"/>
  <c r="O28" i="20"/>
  <c r="Q28" i="20"/>
  <c r="V28" i="20"/>
  <c r="G30" i="20"/>
  <c r="M30" i="20" s="1"/>
  <c r="I30" i="20"/>
  <c r="K30" i="20"/>
  <c r="O30" i="20"/>
  <c r="Q30" i="20"/>
  <c r="V30" i="20"/>
  <c r="G32" i="20"/>
  <c r="M32" i="20" s="1"/>
  <c r="I32" i="20"/>
  <c r="K32" i="20"/>
  <c r="O32" i="20"/>
  <c r="Q32" i="20"/>
  <c r="V32" i="20"/>
  <c r="G34" i="20"/>
  <c r="M34" i="20" s="1"/>
  <c r="I34" i="20"/>
  <c r="K34" i="20"/>
  <c r="O34" i="20"/>
  <c r="Q34" i="20"/>
  <c r="V34" i="20"/>
  <c r="G36" i="20"/>
  <c r="M36" i="20" s="1"/>
  <c r="I36" i="20"/>
  <c r="K36" i="20"/>
  <c r="O36" i="20"/>
  <c r="Q36" i="20"/>
  <c r="V36" i="20"/>
  <c r="G39" i="20"/>
  <c r="M39" i="20" s="1"/>
  <c r="I39" i="20"/>
  <c r="K39" i="20"/>
  <c r="O39" i="20"/>
  <c r="Q39" i="20"/>
  <c r="V39" i="20"/>
  <c r="G41" i="20"/>
  <c r="I41" i="20"/>
  <c r="K41" i="20"/>
  <c r="O41" i="20"/>
  <c r="O38" i="20" s="1"/>
  <c r="Q41" i="20"/>
  <c r="V41" i="20"/>
  <c r="G43" i="20"/>
  <c r="M43" i="20" s="1"/>
  <c r="I43" i="20"/>
  <c r="K43" i="20"/>
  <c r="O43" i="20"/>
  <c r="Q43" i="20"/>
  <c r="V43" i="20"/>
  <c r="G45" i="20"/>
  <c r="M45" i="20" s="1"/>
  <c r="I45" i="20"/>
  <c r="K45" i="20"/>
  <c r="O45" i="20"/>
  <c r="Q45" i="20"/>
  <c r="V45" i="20"/>
  <c r="G48" i="20"/>
  <c r="G47" i="20" s="1"/>
  <c r="I80" i="1" s="1"/>
  <c r="I48" i="20"/>
  <c r="K48" i="20"/>
  <c r="O48" i="20"/>
  <c r="O47" i="20" s="1"/>
  <c r="Q48" i="20"/>
  <c r="V48" i="20"/>
  <c r="V47" i="20" s="1"/>
  <c r="G50" i="20"/>
  <c r="M50" i="20" s="1"/>
  <c r="I50" i="20"/>
  <c r="K50" i="20"/>
  <c r="O50" i="20"/>
  <c r="Q50" i="20"/>
  <c r="Q47" i="20" s="1"/>
  <c r="V50" i="20"/>
  <c r="G53" i="20"/>
  <c r="I53" i="20"/>
  <c r="K53" i="20"/>
  <c r="M53" i="20"/>
  <c r="O53" i="20"/>
  <c r="Q53" i="20"/>
  <c r="V53" i="20"/>
  <c r="G55" i="20"/>
  <c r="I55" i="20"/>
  <c r="K55" i="20"/>
  <c r="O55" i="20"/>
  <c r="Q55" i="20"/>
  <c r="V55" i="20"/>
  <c r="G57" i="20"/>
  <c r="M57" i="20" s="1"/>
  <c r="I57" i="20"/>
  <c r="K57" i="20"/>
  <c r="O57" i="20"/>
  <c r="Q57" i="20"/>
  <c r="V57" i="20"/>
  <c r="G59" i="20"/>
  <c r="M59" i="20" s="1"/>
  <c r="I59" i="20"/>
  <c r="K59" i="20"/>
  <c r="O59" i="20"/>
  <c r="Q59" i="20"/>
  <c r="V59" i="20"/>
  <c r="G61" i="20"/>
  <c r="M61" i="20" s="1"/>
  <c r="I61" i="20"/>
  <c r="K61" i="20"/>
  <c r="O61" i="20"/>
  <c r="Q61" i="20"/>
  <c r="V61" i="20"/>
  <c r="G63" i="20"/>
  <c r="M63" i="20" s="1"/>
  <c r="I63" i="20"/>
  <c r="K63" i="20"/>
  <c r="O63" i="20"/>
  <c r="Q63" i="20"/>
  <c r="V63" i="20"/>
  <c r="G66" i="20"/>
  <c r="I66" i="20"/>
  <c r="K66" i="20"/>
  <c r="O66" i="20"/>
  <c r="Q66" i="20"/>
  <c r="V66" i="20"/>
  <c r="G68" i="20"/>
  <c r="M68" i="20" s="1"/>
  <c r="I68" i="20"/>
  <c r="K68" i="20"/>
  <c r="O68" i="20"/>
  <c r="Q68" i="20"/>
  <c r="V68" i="20"/>
  <c r="G70" i="20"/>
  <c r="M70" i="20" s="1"/>
  <c r="I70" i="20"/>
  <c r="K70" i="20"/>
  <c r="O70" i="20"/>
  <c r="Q70" i="20"/>
  <c r="V70" i="20"/>
  <c r="G72" i="20"/>
  <c r="M72" i="20" s="1"/>
  <c r="I72" i="20"/>
  <c r="K72" i="20"/>
  <c r="O72" i="20"/>
  <c r="Q72" i="20"/>
  <c r="V72" i="20"/>
  <c r="G74" i="20"/>
  <c r="M74" i="20" s="1"/>
  <c r="I74" i="20"/>
  <c r="K74" i="20"/>
  <c r="O74" i="20"/>
  <c r="Q74" i="20"/>
  <c r="V74" i="20"/>
  <c r="G76" i="20"/>
  <c r="I76" i="20"/>
  <c r="K76" i="20"/>
  <c r="M76" i="20"/>
  <c r="O76" i="20"/>
  <c r="Q76" i="20"/>
  <c r="V76" i="20"/>
  <c r="G78" i="20"/>
  <c r="M78" i="20" s="1"/>
  <c r="I78" i="20"/>
  <c r="K78" i="20"/>
  <c r="O78" i="20"/>
  <c r="Q78" i="20"/>
  <c r="V78" i="20"/>
  <c r="AE81" i="20"/>
  <c r="F51" i="1" s="1"/>
  <c r="G9" i="19"/>
  <c r="I9" i="19"/>
  <c r="K9" i="19"/>
  <c r="M9" i="19"/>
  <c r="O9" i="19"/>
  <c r="Q9" i="19"/>
  <c r="V9" i="19"/>
  <c r="G11" i="19"/>
  <c r="I11" i="19"/>
  <c r="K11" i="19"/>
  <c r="O11" i="19"/>
  <c r="Q11" i="19"/>
  <c r="V11" i="19"/>
  <c r="V8" i="19" s="1"/>
  <c r="G13" i="19"/>
  <c r="M13" i="19" s="1"/>
  <c r="I13" i="19"/>
  <c r="K13" i="19"/>
  <c r="O13" i="19"/>
  <c r="Q13" i="19"/>
  <c r="V13" i="19"/>
  <c r="G15" i="19"/>
  <c r="M15" i="19" s="1"/>
  <c r="I15" i="19"/>
  <c r="K15" i="19"/>
  <c r="O15" i="19"/>
  <c r="Q15" i="19"/>
  <c r="V15" i="19"/>
  <c r="G17" i="19"/>
  <c r="I17" i="19"/>
  <c r="K17" i="19"/>
  <c r="M17" i="19"/>
  <c r="O17" i="19"/>
  <c r="Q17" i="19"/>
  <c r="V17" i="19"/>
  <c r="G19" i="19"/>
  <c r="M19" i="19" s="1"/>
  <c r="I19" i="19"/>
  <c r="K19" i="19"/>
  <c r="O19" i="19"/>
  <c r="Q19" i="19"/>
  <c r="V19" i="19"/>
  <c r="G21" i="19"/>
  <c r="M21" i="19" s="1"/>
  <c r="I21" i="19"/>
  <c r="K21" i="19"/>
  <c r="O21" i="19"/>
  <c r="Q21" i="19"/>
  <c r="V21" i="19"/>
  <c r="G24" i="19"/>
  <c r="M24" i="19" s="1"/>
  <c r="I24" i="19"/>
  <c r="K24" i="19"/>
  <c r="O24" i="19"/>
  <c r="Q24" i="19"/>
  <c r="V24" i="19"/>
  <c r="G26" i="19"/>
  <c r="I26" i="19"/>
  <c r="K26" i="19"/>
  <c r="O26" i="19"/>
  <c r="Q26" i="19"/>
  <c r="V26" i="19"/>
  <c r="G28" i="19"/>
  <c r="M28" i="19" s="1"/>
  <c r="I28" i="19"/>
  <c r="K28" i="19"/>
  <c r="O28" i="19"/>
  <c r="Q28" i="19"/>
  <c r="V28" i="19"/>
  <c r="G30" i="19"/>
  <c r="M30" i="19" s="1"/>
  <c r="I30" i="19"/>
  <c r="K30" i="19"/>
  <c r="O30" i="19"/>
  <c r="Q30" i="19"/>
  <c r="V30" i="19"/>
  <c r="G32" i="19"/>
  <c r="I32" i="19"/>
  <c r="K32" i="19"/>
  <c r="M32" i="19"/>
  <c r="O32" i="19"/>
  <c r="Q32" i="19"/>
  <c r="V32" i="19"/>
  <c r="G34" i="19"/>
  <c r="M34" i="19" s="1"/>
  <c r="I34" i="19"/>
  <c r="K34" i="19"/>
  <c r="O34" i="19"/>
  <c r="Q34" i="19"/>
  <c r="V34" i="19"/>
  <c r="G36" i="19"/>
  <c r="M36" i="19" s="1"/>
  <c r="I36" i="19"/>
  <c r="K36" i="19"/>
  <c r="O36" i="19"/>
  <c r="Q36" i="19"/>
  <c r="V36" i="19"/>
  <c r="G38" i="19"/>
  <c r="M38" i="19" s="1"/>
  <c r="I38" i="19"/>
  <c r="K38" i="19"/>
  <c r="O38" i="19"/>
  <c r="Q38" i="19"/>
  <c r="V38" i="19"/>
  <c r="G40" i="19"/>
  <c r="I40" i="19"/>
  <c r="K40" i="19"/>
  <c r="M40" i="19"/>
  <c r="O40" i="19"/>
  <c r="Q40" i="19"/>
  <c r="V40" i="19"/>
  <c r="G42" i="19"/>
  <c r="M42" i="19" s="1"/>
  <c r="I42" i="19"/>
  <c r="K42" i="19"/>
  <c r="O42" i="19"/>
  <c r="Q42" i="19"/>
  <c r="V42" i="19"/>
  <c r="G44" i="19"/>
  <c r="M44" i="19" s="1"/>
  <c r="I44" i="19"/>
  <c r="K44" i="19"/>
  <c r="O44" i="19"/>
  <c r="Q44" i="19"/>
  <c r="V44" i="19"/>
  <c r="G46" i="19"/>
  <c r="M46" i="19" s="1"/>
  <c r="I46" i="19"/>
  <c r="K46" i="19"/>
  <c r="O46" i="19"/>
  <c r="Q46" i="19"/>
  <c r="V46" i="19"/>
  <c r="G48" i="19"/>
  <c r="M48" i="19" s="1"/>
  <c r="I48" i="19"/>
  <c r="K48" i="19"/>
  <c r="O48" i="19"/>
  <c r="Q48" i="19"/>
  <c r="V48" i="19"/>
  <c r="G50" i="19"/>
  <c r="M50" i="19" s="1"/>
  <c r="I50" i="19"/>
  <c r="K50" i="19"/>
  <c r="O50" i="19"/>
  <c r="Q50" i="19"/>
  <c r="V50" i="19"/>
  <c r="G52" i="19"/>
  <c r="I52" i="19"/>
  <c r="K52" i="19"/>
  <c r="M52" i="19"/>
  <c r="O52" i="19"/>
  <c r="Q52" i="19"/>
  <c r="V52" i="19"/>
  <c r="G54" i="19"/>
  <c r="M54" i="19" s="1"/>
  <c r="I54" i="19"/>
  <c r="K54" i="19"/>
  <c r="O54" i="19"/>
  <c r="Q54" i="19"/>
  <c r="V54" i="19"/>
  <c r="G56" i="19"/>
  <c r="M56" i="19" s="1"/>
  <c r="I56" i="19"/>
  <c r="K56" i="19"/>
  <c r="O56" i="19"/>
  <c r="Q56" i="19"/>
  <c r="V56" i="19"/>
  <c r="G58" i="19"/>
  <c r="M58" i="19" s="1"/>
  <c r="I58" i="19"/>
  <c r="K58" i="19"/>
  <c r="O58" i="19"/>
  <c r="Q58" i="19"/>
  <c r="V58" i="19"/>
  <c r="G60" i="19"/>
  <c r="M60" i="19" s="1"/>
  <c r="I60" i="19"/>
  <c r="K60" i="19"/>
  <c r="O60" i="19"/>
  <c r="Q60" i="19"/>
  <c r="V60" i="19"/>
  <c r="G62" i="19"/>
  <c r="M62" i="19" s="1"/>
  <c r="I62" i="19"/>
  <c r="K62" i="19"/>
  <c r="O62" i="19"/>
  <c r="Q62" i="19"/>
  <c r="V62" i="19"/>
  <c r="G64" i="19"/>
  <c r="I64" i="19"/>
  <c r="K64" i="19"/>
  <c r="M64" i="19"/>
  <c r="O64" i="19"/>
  <c r="Q64" i="19"/>
  <c r="V64" i="19"/>
  <c r="G66" i="19"/>
  <c r="M66" i="19" s="1"/>
  <c r="I66" i="19"/>
  <c r="K66" i="19"/>
  <c r="O66" i="19"/>
  <c r="Q66" i="19"/>
  <c r="V66" i="19"/>
  <c r="G68" i="19"/>
  <c r="M68" i="19" s="1"/>
  <c r="I68" i="19"/>
  <c r="K68" i="19"/>
  <c r="O68" i="19"/>
  <c r="Q68" i="19"/>
  <c r="V68" i="19"/>
  <c r="G70" i="19"/>
  <c r="M70" i="19" s="1"/>
  <c r="I70" i="19"/>
  <c r="K70" i="19"/>
  <c r="O70" i="19"/>
  <c r="Q70" i="19"/>
  <c r="V70" i="19"/>
  <c r="G72" i="19"/>
  <c r="I72" i="19"/>
  <c r="K72" i="19"/>
  <c r="M72" i="19"/>
  <c r="O72" i="19"/>
  <c r="Q72" i="19"/>
  <c r="V72" i="19"/>
  <c r="G74" i="19"/>
  <c r="M74" i="19" s="1"/>
  <c r="I74" i="19"/>
  <c r="K74" i="19"/>
  <c r="O74" i="19"/>
  <c r="Q74" i="19"/>
  <c r="V74" i="19"/>
  <c r="G76" i="19"/>
  <c r="M76" i="19" s="1"/>
  <c r="I76" i="19"/>
  <c r="K76" i="19"/>
  <c r="O76" i="19"/>
  <c r="Q76" i="19"/>
  <c r="V76" i="19"/>
  <c r="G78" i="19"/>
  <c r="M78" i="19" s="1"/>
  <c r="I78" i="19"/>
  <c r="K78" i="19"/>
  <c r="O78" i="19"/>
  <c r="Q78" i="19"/>
  <c r="V78" i="19"/>
  <c r="G80" i="19"/>
  <c r="M80" i="19" s="1"/>
  <c r="I80" i="19"/>
  <c r="K80" i="19"/>
  <c r="O80" i="19"/>
  <c r="Q80" i="19"/>
  <c r="V80" i="19"/>
  <c r="G82" i="19"/>
  <c r="M82" i="19" s="1"/>
  <c r="I82" i="19"/>
  <c r="K82" i="19"/>
  <c r="O82" i="19"/>
  <c r="Q82" i="19"/>
  <c r="V82" i="19"/>
  <c r="G84" i="19"/>
  <c r="I84" i="19"/>
  <c r="K84" i="19"/>
  <c r="M84" i="19"/>
  <c r="O84" i="19"/>
  <c r="Q84" i="19"/>
  <c r="V84" i="19"/>
  <c r="G86" i="19"/>
  <c r="M86" i="19" s="1"/>
  <c r="I86" i="19"/>
  <c r="K86" i="19"/>
  <c r="O86" i="19"/>
  <c r="Q86" i="19"/>
  <c r="V86" i="19"/>
  <c r="G88" i="19"/>
  <c r="M88" i="19" s="1"/>
  <c r="I88" i="19"/>
  <c r="K88" i="19"/>
  <c r="O88" i="19"/>
  <c r="Q88" i="19"/>
  <c r="V88" i="19"/>
  <c r="G90" i="19"/>
  <c r="M90" i="19" s="1"/>
  <c r="I90" i="19"/>
  <c r="K90" i="19"/>
  <c r="O90" i="19"/>
  <c r="Q90" i="19"/>
  <c r="V90" i="19"/>
  <c r="G92" i="19"/>
  <c r="M92" i="19" s="1"/>
  <c r="I92" i="19"/>
  <c r="K92" i="19"/>
  <c r="O92" i="19"/>
  <c r="Q92" i="19"/>
  <c r="V92" i="19"/>
  <c r="G94" i="19"/>
  <c r="M94" i="19" s="1"/>
  <c r="I94" i="19"/>
  <c r="K94" i="19"/>
  <c r="O94" i="19"/>
  <c r="Q94" i="19"/>
  <c r="V94" i="19"/>
  <c r="G96" i="19"/>
  <c r="I96" i="19"/>
  <c r="K96" i="19"/>
  <c r="M96" i="19"/>
  <c r="O96" i="19"/>
  <c r="Q96" i="19"/>
  <c r="V96" i="19"/>
  <c r="G98" i="19"/>
  <c r="M98" i="19" s="1"/>
  <c r="I98" i="19"/>
  <c r="K98" i="19"/>
  <c r="O98" i="19"/>
  <c r="Q98" i="19"/>
  <c r="V98" i="19"/>
  <c r="G100" i="19"/>
  <c r="M100" i="19" s="1"/>
  <c r="I100" i="19"/>
  <c r="K100" i="19"/>
  <c r="O100" i="19"/>
  <c r="Q100" i="19"/>
  <c r="V100" i="19"/>
  <c r="G102" i="19"/>
  <c r="M102" i="19" s="1"/>
  <c r="I102" i="19"/>
  <c r="K102" i="19"/>
  <c r="O102" i="19"/>
  <c r="Q102" i="19"/>
  <c r="V102" i="19"/>
  <c r="G104" i="19"/>
  <c r="I104" i="19"/>
  <c r="K104" i="19"/>
  <c r="M104" i="19"/>
  <c r="O104" i="19"/>
  <c r="Q104" i="19"/>
  <c r="V104" i="19"/>
  <c r="G106" i="19"/>
  <c r="M106" i="19" s="1"/>
  <c r="I106" i="19"/>
  <c r="K106" i="19"/>
  <c r="O106" i="19"/>
  <c r="Q106" i="19"/>
  <c r="V106" i="19"/>
  <c r="G108" i="19"/>
  <c r="M108" i="19" s="1"/>
  <c r="I108" i="19"/>
  <c r="K108" i="19"/>
  <c r="O108" i="19"/>
  <c r="Q108" i="19"/>
  <c r="V108" i="19"/>
  <c r="G110" i="19"/>
  <c r="M110" i="19" s="1"/>
  <c r="I110" i="19"/>
  <c r="K110" i="19"/>
  <c r="O110" i="19"/>
  <c r="Q110" i="19"/>
  <c r="V110" i="19"/>
  <c r="G112" i="19"/>
  <c r="M112" i="19" s="1"/>
  <c r="I112" i="19"/>
  <c r="K112" i="19"/>
  <c r="O112" i="19"/>
  <c r="Q112" i="19"/>
  <c r="V112" i="19"/>
  <c r="G114" i="19"/>
  <c r="M114" i="19" s="1"/>
  <c r="I114" i="19"/>
  <c r="K114" i="19"/>
  <c r="O114" i="19"/>
  <c r="Q114" i="19"/>
  <c r="V114" i="19"/>
  <c r="G116" i="19"/>
  <c r="I116" i="19"/>
  <c r="K116" i="19"/>
  <c r="M116" i="19"/>
  <c r="O116" i="19"/>
  <c r="Q116" i="19"/>
  <c r="V116" i="19"/>
  <c r="G118" i="19"/>
  <c r="M118" i="19" s="1"/>
  <c r="I118" i="19"/>
  <c r="K118" i="19"/>
  <c r="O118" i="19"/>
  <c r="Q118" i="19"/>
  <c r="V118" i="19"/>
  <c r="G120" i="19"/>
  <c r="M120" i="19" s="1"/>
  <c r="I120" i="19"/>
  <c r="K120" i="19"/>
  <c r="O120" i="19"/>
  <c r="Q120" i="19"/>
  <c r="V120" i="19"/>
  <c r="G122" i="19"/>
  <c r="M122" i="19" s="1"/>
  <c r="I122" i="19"/>
  <c r="K122" i="19"/>
  <c r="O122" i="19"/>
  <c r="Q122" i="19"/>
  <c r="V122" i="19"/>
  <c r="G124" i="19"/>
  <c r="M124" i="19" s="1"/>
  <c r="I124" i="19"/>
  <c r="K124" i="19"/>
  <c r="O124" i="19"/>
  <c r="Q124" i="19"/>
  <c r="V124" i="19"/>
  <c r="G126" i="19"/>
  <c r="M126" i="19" s="1"/>
  <c r="I126" i="19"/>
  <c r="K126" i="19"/>
  <c r="O126" i="19"/>
  <c r="Q126" i="19"/>
  <c r="V126" i="19"/>
  <c r="G128" i="19"/>
  <c r="I128" i="19"/>
  <c r="K128" i="19"/>
  <c r="M128" i="19"/>
  <c r="O128" i="19"/>
  <c r="Q128" i="19"/>
  <c r="V128" i="19"/>
  <c r="G130" i="19"/>
  <c r="M130" i="19" s="1"/>
  <c r="I130" i="19"/>
  <c r="K130" i="19"/>
  <c r="O130" i="19"/>
  <c r="Q130" i="19"/>
  <c r="V130" i="19"/>
  <c r="G132" i="19"/>
  <c r="M132" i="19" s="1"/>
  <c r="I132" i="19"/>
  <c r="K132" i="19"/>
  <c r="O132" i="19"/>
  <c r="Q132" i="19"/>
  <c r="V132" i="19"/>
  <c r="G134" i="19"/>
  <c r="M134" i="19" s="1"/>
  <c r="I134" i="19"/>
  <c r="K134" i="19"/>
  <c r="O134" i="19"/>
  <c r="Q134" i="19"/>
  <c r="V134" i="19"/>
  <c r="G136" i="19"/>
  <c r="I136" i="19"/>
  <c r="K136" i="19"/>
  <c r="M136" i="19"/>
  <c r="O136" i="19"/>
  <c r="Q136" i="19"/>
  <c r="V136" i="19"/>
  <c r="G138" i="19"/>
  <c r="I138" i="19"/>
  <c r="K138" i="19"/>
  <c r="M138" i="19"/>
  <c r="O138" i="19"/>
  <c r="Q138" i="19"/>
  <c r="V138" i="19"/>
  <c r="G140" i="19"/>
  <c r="I140" i="19"/>
  <c r="K140" i="19"/>
  <c r="M140" i="19"/>
  <c r="O140" i="19"/>
  <c r="Q140" i="19"/>
  <c r="V140" i="19"/>
  <c r="G142" i="19"/>
  <c r="M142" i="19" s="1"/>
  <c r="I142" i="19"/>
  <c r="K142" i="19"/>
  <c r="O142" i="19"/>
  <c r="Q142" i="19"/>
  <c r="V142" i="19"/>
  <c r="G144" i="19"/>
  <c r="M144" i="19" s="1"/>
  <c r="I144" i="19"/>
  <c r="K144" i="19"/>
  <c r="O144" i="19"/>
  <c r="Q144" i="19"/>
  <c r="V144" i="19"/>
  <c r="G146" i="19"/>
  <c r="M146" i="19" s="1"/>
  <c r="I146" i="19"/>
  <c r="K146" i="19"/>
  <c r="O146" i="19"/>
  <c r="Q146" i="19"/>
  <c r="V146" i="19"/>
  <c r="G148" i="19"/>
  <c r="M148" i="19" s="1"/>
  <c r="I148" i="19"/>
  <c r="K148" i="19"/>
  <c r="O148" i="19"/>
  <c r="Q148" i="19"/>
  <c r="V148" i="19"/>
  <c r="G150" i="19"/>
  <c r="I150" i="19"/>
  <c r="K150" i="19"/>
  <c r="M150" i="19"/>
  <c r="O150" i="19"/>
  <c r="Q150" i="19"/>
  <c r="V150" i="19"/>
  <c r="G153" i="19"/>
  <c r="I153" i="19"/>
  <c r="K153" i="19"/>
  <c r="M153" i="19"/>
  <c r="O153" i="19"/>
  <c r="Q153" i="19"/>
  <c r="V153" i="19"/>
  <c r="G155" i="19"/>
  <c r="M155" i="19" s="1"/>
  <c r="I155" i="19"/>
  <c r="K155" i="19"/>
  <c r="O155" i="19"/>
  <c r="Q155" i="19"/>
  <c r="V155" i="19"/>
  <c r="G157" i="19"/>
  <c r="M157" i="19" s="1"/>
  <c r="I157" i="19"/>
  <c r="K157" i="19"/>
  <c r="O157" i="19"/>
  <c r="Q157" i="19"/>
  <c r="V157" i="19"/>
  <c r="G159" i="19"/>
  <c r="M159" i="19" s="1"/>
  <c r="I159" i="19"/>
  <c r="K159" i="19"/>
  <c r="O159" i="19"/>
  <c r="Q159" i="19"/>
  <c r="V159" i="19"/>
  <c r="G161" i="19"/>
  <c r="I161" i="19"/>
  <c r="K161" i="19"/>
  <c r="M161" i="19"/>
  <c r="O161" i="19"/>
  <c r="Q161" i="19"/>
  <c r="V161" i="19"/>
  <c r="G163" i="19"/>
  <c r="M163" i="19" s="1"/>
  <c r="I163" i="19"/>
  <c r="K163" i="19"/>
  <c r="O163" i="19"/>
  <c r="Q163" i="19"/>
  <c r="V163" i="19"/>
  <c r="G165" i="19"/>
  <c r="M165" i="19" s="1"/>
  <c r="I165" i="19"/>
  <c r="K165" i="19"/>
  <c r="O165" i="19"/>
  <c r="Q165" i="19"/>
  <c r="V165" i="19"/>
  <c r="G167" i="19"/>
  <c r="M167" i="19" s="1"/>
  <c r="I167" i="19"/>
  <c r="K167" i="19"/>
  <c r="O167" i="19"/>
  <c r="Q167" i="19"/>
  <c r="V167" i="19"/>
  <c r="G169" i="19"/>
  <c r="M169" i="19" s="1"/>
  <c r="I169" i="19"/>
  <c r="K169" i="19"/>
  <c r="O169" i="19"/>
  <c r="Q169" i="19"/>
  <c r="V169" i="19"/>
  <c r="G171" i="19"/>
  <c r="M171" i="19" s="1"/>
  <c r="I171" i="19"/>
  <c r="K171" i="19"/>
  <c r="O171" i="19"/>
  <c r="Q171" i="19"/>
  <c r="V171" i="19"/>
  <c r="G173" i="19"/>
  <c r="I173" i="19"/>
  <c r="K173" i="19"/>
  <c r="M173" i="19"/>
  <c r="O173" i="19"/>
  <c r="Q173" i="19"/>
  <c r="V173" i="19"/>
  <c r="G176" i="19"/>
  <c r="M176" i="19" s="1"/>
  <c r="I176" i="19"/>
  <c r="K176" i="19"/>
  <c r="O176" i="19"/>
  <c r="Q176" i="19"/>
  <c r="V176" i="19"/>
  <c r="G178" i="19"/>
  <c r="I178" i="19"/>
  <c r="K178" i="19"/>
  <c r="M178" i="19"/>
  <c r="O178" i="19"/>
  <c r="Q178" i="19"/>
  <c r="V178" i="19"/>
  <c r="G180" i="19"/>
  <c r="M180" i="19" s="1"/>
  <c r="I180" i="19"/>
  <c r="K180" i="19"/>
  <c r="O180" i="19"/>
  <c r="Q180" i="19"/>
  <c r="V180" i="19"/>
  <c r="G182" i="19"/>
  <c r="M182" i="19" s="1"/>
  <c r="I182" i="19"/>
  <c r="K182" i="19"/>
  <c r="O182" i="19"/>
  <c r="Q182" i="19"/>
  <c r="V182" i="19"/>
  <c r="G184" i="19"/>
  <c r="M184" i="19" s="1"/>
  <c r="I184" i="19"/>
  <c r="K184" i="19"/>
  <c r="O184" i="19"/>
  <c r="Q184" i="19"/>
  <c r="V184" i="19"/>
  <c r="G186" i="19"/>
  <c r="I186" i="19"/>
  <c r="K186" i="19"/>
  <c r="M186" i="19"/>
  <c r="O186" i="19"/>
  <c r="Q186" i="19"/>
  <c r="V186" i="19"/>
  <c r="G188" i="19"/>
  <c r="M188" i="19" s="1"/>
  <c r="I188" i="19"/>
  <c r="K188" i="19"/>
  <c r="O188" i="19"/>
  <c r="Q188" i="19"/>
  <c r="V188" i="19"/>
  <c r="G190" i="19"/>
  <c r="M190" i="19" s="1"/>
  <c r="I190" i="19"/>
  <c r="K190" i="19"/>
  <c r="O190" i="19"/>
  <c r="Q190" i="19"/>
  <c r="V190" i="19"/>
  <c r="G192" i="19"/>
  <c r="M192" i="19" s="1"/>
  <c r="I192" i="19"/>
  <c r="K192" i="19"/>
  <c r="O192" i="19"/>
  <c r="Q192" i="19"/>
  <c r="V192" i="19"/>
  <c r="G194" i="19"/>
  <c r="I194" i="19"/>
  <c r="K194" i="19"/>
  <c r="M194" i="19"/>
  <c r="O194" i="19"/>
  <c r="Q194" i="19"/>
  <c r="V194" i="19"/>
  <c r="G196" i="19"/>
  <c r="M196" i="19" s="1"/>
  <c r="I196" i="19"/>
  <c r="K196" i="19"/>
  <c r="O196" i="19"/>
  <c r="Q196" i="19"/>
  <c r="V196" i="19"/>
  <c r="G198" i="19"/>
  <c r="M198" i="19" s="1"/>
  <c r="I198" i="19"/>
  <c r="K198" i="19"/>
  <c r="O198" i="19"/>
  <c r="Q198" i="19"/>
  <c r="V198" i="19"/>
  <c r="G200" i="19"/>
  <c r="M200" i="19" s="1"/>
  <c r="I200" i="19"/>
  <c r="K200" i="19"/>
  <c r="O200" i="19"/>
  <c r="Q200" i="19"/>
  <c r="V200" i="19"/>
  <c r="G202" i="19"/>
  <c r="M202" i="19" s="1"/>
  <c r="I202" i="19"/>
  <c r="K202" i="19"/>
  <c r="O202" i="19"/>
  <c r="Q202" i="19"/>
  <c r="V202" i="19"/>
  <c r="G204" i="19"/>
  <c r="M204" i="19" s="1"/>
  <c r="I204" i="19"/>
  <c r="K204" i="19"/>
  <c r="O204" i="19"/>
  <c r="Q204" i="19"/>
  <c r="V204" i="19"/>
  <c r="G207" i="19"/>
  <c r="I207" i="19"/>
  <c r="K207" i="19"/>
  <c r="M207" i="19"/>
  <c r="O207" i="19"/>
  <c r="Q207" i="19"/>
  <c r="V207" i="19"/>
  <c r="G209" i="19"/>
  <c r="M209" i="19" s="1"/>
  <c r="I209" i="19"/>
  <c r="K209" i="19"/>
  <c r="O209" i="19"/>
  <c r="Q209" i="19"/>
  <c r="V209" i="19"/>
  <c r="G211" i="19"/>
  <c r="M211" i="19" s="1"/>
  <c r="I211" i="19"/>
  <c r="K211" i="19"/>
  <c r="O211" i="19"/>
  <c r="Q211" i="19"/>
  <c r="V211" i="19"/>
  <c r="G213" i="19"/>
  <c r="M213" i="19" s="1"/>
  <c r="I213" i="19"/>
  <c r="K213" i="19"/>
  <c r="O213" i="19"/>
  <c r="Q213" i="19"/>
  <c r="V213" i="19"/>
  <c r="G215" i="19"/>
  <c r="M215" i="19" s="1"/>
  <c r="I215" i="19"/>
  <c r="K215" i="19"/>
  <c r="O215" i="19"/>
  <c r="Q215" i="19"/>
  <c r="V215" i="19"/>
  <c r="G217" i="19"/>
  <c r="M217" i="19" s="1"/>
  <c r="I217" i="19"/>
  <c r="K217" i="19"/>
  <c r="O217" i="19"/>
  <c r="Q217" i="19"/>
  <c r="V217" i="19"/>
  <c r="G219" i="19"/>
  <c r="I219" i="19"/>
  <c r="K219" i="19"/>
  <c r="M219" i="19"/>
  <c r="O219" i="19"/>
  <c r="Q219" i="19"/>
  <c r="V219" i="19"/>
  <c r="G221" i="19"/>
  <c r="M221" i="19" s="1"/>
  <c r="I221" i="19"/>
  <c r="K221" i="19"/>
  <c r="O221" i="19"/>
  <c r="Q221" i="19"/>
  <c r="V221" i="19"/>
  <c r="G223" i="19"/>
  <c r="M223" i="19" s="1"/>
  <c r="I223" i="19"/>
  <c r="K223" i="19"/>
  <c r="O223" i="19"/>
  <c r="Q223" i="19"/>
  <c r="V223" i="19"/>
  <c r="G225" i="19"/>
  <c r="M225" i="19" s="1"/>
  <c r="I225" i="19"/>
  <c r="K225" i="19"/>
  <c r="O225" i="19"/>
  <c r="Q225" i="19"/>
  <c r="V225" i="19"/>
  <c r="G227" i="19"/>
  <c r="I227" i="19"/>
  <c r="K227" i="19"/>
  <c r="M227" i="19"/>
  <c r="O227" i="19"/>
  <c r="Q227" i="19"/>
  <c r="V227" i="19"/>
  <c r="G229" i="19"/>
  <c r="M229" i="19" s="1"/>
  <c r="I229" i="19"/>
  <c r="K229" i="19"/>
  <c r="O229" i="19"/>
  <c r="Q229" i="19"/>
  <c r="V229" i="19"/>
  <c r="G231" i="19"/>
  <c r="M231" i="19" s="1"/>
  <c r="I231" i="19"/>
  <c r="K231" i="19"/>
  <c r="O231" i="19"/>
  <c r="Q231" i="19"/>
  <c r="V231" i="19"/>
  <c r="G233" i="19"/>
  <c r="M233" i="19" s="1"/>
  <c r="I233" i="19"/>
  <c r="K233" i="19"/>
  <c r="O233" i="19"/>
  <c r="Q233" i="19"/>
  <c r="V233" i="19"/>
  <c r="G235" i="19"/>
  <c r="M235" i="19" s="1"/>
  <c r="I235" i="19"/>
  <c r="K235" i="19"/>
  <c r="O235" i="19"/>
  <c r="Q235" i="19"/>
  <c r="V235" i="19"/>
  <c r="G237" i="19"/>
  <c r="M237" i="19" s="1"/>
  <c r="I237" i="19"/>
  <c r="K237" i="19"/>
  <c r="O237" i="19"/>
  <c r="Q237" i="19"/>
  <c r="V237" i="19"/>
  <c r="G239" i="19"/>
  <c r="I239" i="19"/>
  <c r="K239" i="19"/>
  <c r="M239" i="19"/>
  <c r="O239" i="19"/>
  <c r="Q239" i="19"/>
  <c r="V239" i="19"/>
  <c r="G241" i="19"/>
  <c r="M241" i="19" s="1"/>
  <c r="I241" i="19"/>
  <c r="K241" i="19"/>
  <c r="O241" i="19"/>
  <c r="Q241" i="19"/>
  <c r="V241" i="19"/>
  <c r="G243" i="19"/>
  <c r="M243" i="19" s="1"/>
  <c r="I243" i="19"/>
  <c r="K243" i="19"/>
  <c r="O243" i="19"/>
  <c r="Q243" i="19"/>
  <c r="V243" i="19"/>
  <c r="G245" i="19"/>
  <c r="M245" i="19" s="1"/>
  <c r="I245" i="19"/>
  <c r="K245" i="19"/>
  <c r="O245" i="19"/>
  <c r="Q245" i="19"/>
  <c r="V245" i="19"/>
  <c r="G247" i="19"/>
  <c r="M247" i="19" s="1"/>
  <c r="I247" i="19"/>
  <c r="K247" i="19"/>
  <c r="O247" i="19"/>
  <c r="Q247" i="19"/>
  <c r="V247" i="19"/>
  <c r="G249" i="19"/>
  <c r="M249" i="19" s="1"/>
  <c r="I249" i="19"/>
  <c r="K249" i="19"/>
  <c r="O249" i="19"/>
  <c r="Q249" i="19"/>
  <c r="V249" i="19"/>
  <c r="G251" i="19"/>
  <c r="I251" i="19"/>
  <c r="K251" i="19"/>
  <c r="M251" i="19"/>
  <c r="O251" i="19"/>
  <c r="Q251" i="19"/>
  <c r="V251" i="19"/>
  <c r="G253" i="19"/>
  <c r="M253" i="19" s="1"/>
  <c r="I253" i="19"/>
  <c r="K253" i="19"/>
  <c r="O253" i="19"/>
  <c r="Q253" i="19"/>
  <c r="V253" i="19"/>
  <c r="G255" i="19"/>
  <c r="M255" i="19" s="1"/>
  <c r="I255" i="19"/>
  <c r="K255" i="19"/>
  <c r="O255" i="19"/>
  <c r="Q255" i="19"/>
  <c r="V255" i="19"/>
  <c r="G257" i="19"/>
  <c r="M257" i="19" s="1"/>
  <c r="I257" i="19"/>
  <c r="K257" i="19"/>
  <c r="O257" i="19"/>
  <c r="Q257" i="19"/>
  <c r="V257" i="19"/>
  <c r="G259" i="19"/>
  <c r="I259" i="19"/>
  <c r="K259" i="19"/>
  <c r="M259" i="19"/>
  <c r="O259" i="19"/>
  <c r="Q259" i="19"/>
  <c r="V259" i="19"/>
  <c r="G261" i="19"/>
  <c r="M261" i="19" s="1"/>
  <c r="I261" i="19"/>
  <c r="K261" i="19"/>
  <c r="O261" i="19"/>
  <c r="Q261" i="19"/>
  <c r="V261" i="19"/>
  <c r="G263" i="19"/>
  <c r="M263" i="19" s="1"/>
  <c r="I263" i="19"/>
  <c r="K263" i="19"/>
  <c r="O263" i="19"/>
  <c r="Q263" i="19"/>
  <c r="V263" i="19"/>
  <c r="G265" i="19"/>
  <c r="M265" i="19" s="1"/>
  <c r="I265" i="19"/>
  <c r="K265" i="19"/>
  <c r="O265" i="19"/>
  <c r="Q265" i="19"/>
  <c r="V265" i="19"/>
  <c r="G267" i="19"/>
  <c r="M267" i="19" s="1"/>
  <c r="I267" i="19"/>
  <c r="K267" i="19"/>
  <c r="O267" i="19"/>
  <c r="Q267" i="19"/>
  <c r="V267" i="19"/>
  <c r="G270" i="19"/>
  <c r="M270" i="19" s="1"/>
  <c r="I270" i="19"/>
  <c r="I269" i="19" s="1"/>
  <c r="K270" i="19"/>
  <c r="O270" i="19"/>
  <c r="Q270" i="19"/>
  <c r="V270" i="19"/>
  <c r="G272" i="19"/>
  <c r="M272" i="19" s="1"/>
  <c r="I272" i="19"/>
  <c r="K272" i="19"/>
  <c r="O272" i="19"/>
  <c r="Q272" i="19"/>
  <c r="V272" i="19"/>
  <c r="G274" i="19"/>
  <c r="I274" i="19"/>
  <c r="K274" i="19"/>
  <c r="M274" i="19"/>
  <c r="O274" i="19"/>
  <c r="Q274" i="19"/>
  <c r="V274" i="19"/>
  <c r="G276" i="19"/>
  <c r="M276" i="19" s="1"/>
  <c r="I276" i="19"/>
  <c r="K276" i="19"/>
  <c r="O276" i="19"/>
  <c r="Q276" i="19"/>
  <c r="V276" i="19"/>
  <c r="G278" i="19"/>
  <c r="M278" i="19" s="1"/>
  <c r="I278" i="19"/>
  <c r="K278" i="19"/>
  <c r="O278" i="19"/>
  <c r="Q278" i="19"/>
  <c r="V278" i="19"/>
  <c r="G280" i="19"/>
  <c r="M280" i="19" s="1"/>
  <c r="I280" i="19"/>
  <c r="K280" i="19"/>
  <c r="O280" i="19"/>
  <c r="Q280" i="19"/>
  <c r="V280" i="19"/>
  <c r="G282" i="19"/>
  <c r="I282" i="19"/>
  <c r="K282" i="19"/>
  <c r="M282" i="19"/>
  <c r="O282" i="19"/>
  <c r="Q282" i="19"/>
  <c r="V282" i="19"/>
  <c r="G284" i="19"/>
  <c r="M284" i="19" s="1"/>
  <c r="I284" i="19"/>
  <c r="K284" i="19"/>
  <c r="O284" i="19"/>
  <c r="Q284" i="19"/>
  <c r="V284" i="19"/>
  <c r="G286" i="19"/>
  <c r="M286" i="19" s="1"/>
  <c r="I286" i="19"/>
  <c r="K286" i="19"/>
  <c r="O286" i="19"/>
  <c r="Q286" i="19"/>
  <c r="V286" i="19"/>
  <c r="G288" i="19"/>
  <c r="M288" i="19" s="1"/>
  <c r="I288" i="19"/>
  <c r="K288" i="19"/>
  <c r="O288" i="19"/>
  <c r="Q288" i="19"/>
  <c r="V288" i="19"/>
  <c r="G290" i="19"/>
  <c r="M290" i="19" s="1"/>
  <c r="I290" i="19"/>
  <c r="K290" i="19"/>
  <c r="O290" i="19"/>
  <c r="Q290" i="19"/>
  <c r="V290" i="19"/>
  <c r="G292" i="19"/>
  <c r="M292" i="19" s="1"/>
  <c r="I292" i="19"/>
  <c r="K292" i="19"/>
  <c r="O292" i="19"/>
  <c r="Q292" i="19"/>
  <c r="V292" i="19"/>
  <c r="G295" i="19"/>
  <c r="I295" i="19"/>
  <c r="K295" i="19"/>
  <c r="O295" i="19"/>
  <c r="O294" i="19" s="1"/>
  <c r="Q295" i="19"/>
  <c r="V295" i="19"/>
  <c r="G297" i="19"/>
  <c r="M297" i="19" s="1"/>
  <c r="I297" i="19"/>
  <c r="K297" i="19"/>
  <c r="O297" i="19"/>
  <c r="Q297" i="19"/>
  <c r="Q294" i="19" s="1"/>
  <c r="V297" i="19"/>
  <c r="G299" i="19"/>
  <c r="M299" i="19" s="1"/>
  <c r="I299" i="19"/>
  <c r="K299" i="19"/>
  <c r="O299" i="19"/>
  <c r="Q299" i="19"/>
  <c r="V299" i="19"/>
  <c r="G301" i="19"/>
  <c r="M301" i="19" s="1"/>
  <c r="I301" i="19"/>
  <c r="K301" i="19"/>
  <c r="O301" i="19"/>
  <c r="Q301" i="19"/>
  <c r="V301" i="19"/>
  <c r="AE304" i="19"/>
  <c r="F50" i="1" s="1"/>
  <c r="AF304" i="19"/>
  <c r="G50" i="1" s="1"/>
  <c r="BA1131" i="18"/>
  <c r="BA1028" i="18"/>
  <c r="BA925" i="18"/>
  <c r="BA808" i="18"/>
  <c r="BA801" i="18"/>
  <c r="BA794" i="18"/>
  <c r="BA789" i="18"/>
  <c r="BA782" i="18"/>
  <c r="BA776" i="18"/>
  <c r="BA771" i="18"/>
  <c r="BA635" i="18"/>
  <c r="BA609" i="18"/>
  <c r="BA571" i="18"/>
  <c r="BA566" i="18"/>
  <c r="BA377" i="18"/>
  <c r="BA371" i="18"/>
  <c r="BA365" i="18"/>
  <c r="BA165" i="18"/>
  <c r="BA104" i="18"/>
  <c r="BA103" i="18"/>
  <c r="BA102" i="18"/>
  <c r="G8" i="18"/>
  <c r="K8" i="18"/>
  <c r="G9" i="18"/>
  <c r="I9" i="18"/>
  <c r="I8" i="18" s="1"/>
  <c r="K9" i="18"/>
  <c r="M9" i="18"/>
  <c r="M8" i="18" s="1"/>
  <c r="O9" i="18"/>
  <c r="O8" i="18" s="1"/>
  <c r="Q9" i="18"/>
  <c r="Q8" i="18" s="1"/>
  <c r="V9" i="18"/>
  <c r="V8" i="18" s="1"/>
  <c r="G28" i="18"/>
  <c r="I28" i="18"/>
  <c r="K28" i="18"/>
  <c r="M28" i="18"/>
  <c r="O28" i="18"/>
  <c r="Q28" i="18"/>
  <c r="V28" i="18"/>
  <c r="G33" i="18"/>
  <c r="M33" i="18" s="1"/>
  <c r="I33" i="18"/>
  <c r="K33" i="18"/>
  <c r="O33" i="18"/>
  <c r="Q33" i="18"/>
  <c r="V33" i="18"/>
  <c r="G37" i="18"/>
  <c r="M37" i="18" s="1"/>
  <c r="I37" i="18"/>
  <c r="K37" i="18"/>
  <c r="O37" i="18"/>
  <c r="Q37" i="18"/>
  <c r="V37" i="18"/>
  <c r="G42" i="18"/>
  <c r="M42" i="18" s="1"/>
  <c r="I42" i="18"/>
  <c r="K42" i="18"/>
  <c r="O42" i="18"/>
  <c r="Q42" i="18"/>
  <c r="V42" i="18"/>
  <c r="G47" i="18"/>
  <c r="I47" i="18"/>
  <c r="K47" i="18"/>
  <c r="M47" i="18"/>
  <c r="O47" i="18"/>
  <c r="Q47" i="18"/>
  <c r="V47" i="18"/>
  <c r="G54" i="18"/>
  <c r="M54" i="18" s="1"/>
  <c r="I54" i="18"/>
  <c r="K54" i="18"/>
  <c r="O54" i="18"/>
  <c r="Q54" i="18"/>
  <c r="V54" i="18"/>
  <c r="G60" i="18"/>
  <c r="M60" i="18" s="1"/>
  <c r="I60" i="18"/>
  <c r="K60" i="18"/>
  <c r="O60" i="18"/>
  <c r="Q60" i="18"/>
  <c r="V60" i="18"/>
  <c r="G65" i="18"/>
  <c r="M65" i="18" s="1"/>
  <c r="I65" i="18"/>
  <c r="K65" i="18"/>
  <c r="O65" i="18"/>
  <c r="Q65" i="18"/>
  <c r="V65" i="18"/>
  <c r="G69" i="18"/>
  <c r="M69" i="18" s="1"/>
  <c r="I69" i="18"/>
  <c r="K69" i="18"/>
  <c r="O69" i="18"/>
  <c r="Q69" i="18"/>
  <c r="V69" i="18"/>
  <c r="G73" i="18"/>
  <c r="I73" i="18"/>
  <c r="K73" i="18"/>
  <c r="M73" i="18"/>
  <c r="O73" i="18"/>
  <c r="Q73" i="18"/>
  <c r="V73" i="18"/>
  <c r="G78" i="18"/>
  <c r="M78" i="18" s="1"/>
  <c r="I78" i="18"/>
  <c r="K78" i="18"/>
  <c r="O78" i="18"/>
  <c r="Q78" i="18"/>
  <c r="V78" i="18"/>
  <c r="G83" i="18"/>
  <c r="M83" i="18" s="1"/>
  <c r="I83" i="18"/>
  <c r="K83" i="18"/>
  <c r="O83" i="18"/>
  <c r="Q83" i="18"/>
  <c r="V83" i="18"/>
  <c r="G86" i="18"/>
  <c r="M86" i="18" s="1"/>
  <c r="I86" i="18"/>
  <c r="K86" i="18"/>
  <c r="O86" i="18"/>
  <c r="Q86" i="18"/>
  <c r="V86" i="18"/>
  <c r="G91" i="18"/>
  <c r="M91" i="18" s="1"/>
  <c r="I91" i="18"/>
  <c r="K91" i="18"/>
  <c r="O91" i="18"/>
  <c r="Q91" i="18"/>
  <c r="V91" i="18"/>
  <c r="G96" i="18"/>
  <c r="M96" i="18" s="1"/>
  <c r="I96" i="18"/>
  <c r="K96" i="18"/>
  <c r="O96" i="18"/>
  <c r="Q96" i="18"/>
  <c r="V96" i="18"/>
  <c r="G101" i="18"/>
  <c r="I101" i="18"/>
  <c r="K101" i="18"/>
  <c r="M101" i="18"/>
  <c r="O101" i="18"/>
  <c r="Q101" i="18"/>
  <c r="V101" i="18"/>
  <c r="G108" i="18"/>
  <c r="M108" i="18" s="1"/>
  <c r="I108" i="18"/>
  <c r="K108" i="18"/>
  <c r="O108" i="18"/>
  <c r="Q108" i="18"/>
  <c r="V108" i="18"/>
  <c r="G112" i="18"/>
  <c r="M112" i="18" s="1"/>
  <c r="I112" i="18"/>
  <c r="K112" i="18"/>
  <c r="O112" i="18"/>
  <c r="Q112" i="18"/>
  <c r="V112" i="18"/>
  <c r="G116" i="18"/>
  <c r="M116" i="18" s="1"/>
  <c r="I116" i="18"/>
  <c r="K116" i="18"/>
  <c r="O116" i="18"/>
  <c r="Q116" i="18"/>
  <c r="V116" i="18"/>
  <c r="G120" i="18"/>
  <c r="I120" i="18"/>
  <c r="K120" i="18"/>
  <c r="M120" i="18"/>
  <c r="O120" i="18"/>
  <c r="Q120" i="18"/>
  <c r="V120" i="18"/>
  <c r="G126" i="18"/>
  <c r="M126" i="18" s="1"/>
  <c r="I126" i="18"/>
  <c r="K126" i="18"/>
  <c r="O126" i="18"/>
  <c r="Q126" i="18"/>
  <c r="V126" i="18"/>
  <c r="G131" i="18"/>
  <c r="I131" i="18"/>
  <c r="K131" i="18"/>
  <c r="O131" i="18"/>
  <c r="Q131" i="18"/>
  <c r="V131" i="18"/>
  <c r="V130" i="18" s="1"/>
  <c r="G136" i="18"/>
  <c r="M136" i="18" s="1"/>
  <c r="I136" i="18"/>
  <c r="K136" i="18"/>
  <c r="O136" i="18"/>
  <c r="Q136" i="18"/>
  <c r="V136" i="18"/>
  <c r="G141" i="18"/>
  <c r="M141" i="18" s="1"/>
  <c r="I141" i="18"/>
  <c r="K141" i="18"/>
  <c r="O141" i="18"/>
  <c r="Q141" i="18"/>
  <c r="V141" i="18"/>
  <c r="G146" i="18"/>
  <c r="I146" i="18"/>
  <c r="K146" i="18"/>
  <c r="M146" i="18"/>
  <c r="O146" i="18"/>
  <c r="Q146" i="18"/>
  <c r="V146" i="18"/>
  <c r="G153" i="18"/>
  <c r="I153" i="18"/>
  <c r="K153" i="18"/>
  <c r="M153" i="18"/>
  <c r="O153" i="18"/>
  <c r="Q153" i="18"/>
  <c r="V153" i="18"/>
  <c r="G159" i="18"/>
  <c r="M159" i="18" s="1"/>
  <c r="I159" i="18"/>
  <c r="K159" i="18"/>
  <c r="O159" i="18"/>
  <c r="O152" i="18" s="1"/>
  <c r="Q159" i="18"/>
  <c r="V159" i="18"/>
  <c r="G164" i="18"/>
  <c r="M164" i="18" s="1"/>
  <c r="I164" i="18"/>
  <c r="K164" i="18"/>
  <c r="O164" i="18"/>
  <c r="Q164" i="18"/>
  <c r="V164" i="18"/>
  <c r="G172" i="18"/>
  <c r="M172" i="18" s="1"/>
  <c r="I172" i="18"/>
  <c r="K172" i="18"/>
  <c r="O172" i="18"/>
  <c r="Q172" i="18"/>
  <c r="V172" i="18"/>
  <c r="G177" i="18"/>
  <c r="M177" i="18" s="1"/>
  <c r="I177" i="18"/>
  <c r="K177" i="18"/>
  <c r="O177" i="18"/>
  <c r="Q177" i="18"/>
  <c r="V177" i="18"/>
  <c r="G182" i="18"/>
  <c r="I182" i="18"/>
  <c r="K182" i="18"/>
  <c r="M182" i="18"/>
  <c r="O182" i="18"/>
  <c r="Q182" i="18"/>
  <c r="V182" i="18"/>
  <c r="G189" i="18"/>
  <c r="M189" i="18" s="1"/>
  <c r="I189" i="18"/>
  <c r="K189" i="18"/>
  <c r="O189" i="18"/>
  <c r="O181" i="18" s="1"/>
  <c r="Q189" i="18"/>
  <c r="V189" i="18"/>
  <c r="G197" i="18"/>
  <c r="M197" i="18" s="1"/>
  <c r="I197" i="18"/>
  <c r="K197" i="18"/>
  <c r="O197" i="18"/>
  <c r="Q197" i="18"/>
  <c r="V197" i="18"/>
  <c r="G204" i="18"/>
  <c r="M204" i="18" s="1"/>
  <c r="I204" i="18"/>
  <c r="K204" i="18"/>
  <c r="O204" i="18"/>
  <c r="Q204" i="18"/>
  <c r="V204" i="18"/>
  <c r="G212" i="18"/>
  <c r="M212" i="18" s="1"/>
  <c r="I212" i="18"/>
  <c r="K212" i="18"/>
  <c r="O212" i="18"/>
  <c r="Q212" i="18"/>
  <c r="V212" i="18"/>
  <c r="G220" i="18"/>
  <c r="M220" i="18" s="1"/>
  <c r="I220" i="18"/>
  <c r="K220" i="18"/>
  <c r="O220" i="18"/>
  <c r="Q220" i="18"/>
  <c r="V220" i="18"/>
  <c r="G228" i="18"/>
  <c r="I228" i="18"/>
  <c r="K228" i="18"/>
  <c r="M228" i="18"/>
  <c r="O228" i="18"/>
  <c r="Q228" i="18"/>
  <c r="V228" i="18"/>
  <c r="G233" i="18"/>
  <c r="M233" i="18" s="1"/>
  <c r="I233" i="18"/>
  <c r="K233" i="18"/>
  <c r="O233" i="18"/>
  <c r="Q233" i="18"/>
  <c r="V233" i="18"/>
  <c r="G240" i="18"/>
  <c r="I240" i="18"/>
  <c r="K240" i="18"/>
  <c r="O240" i="18"/>
  <c r="Q240" i="18"/>
  <c r="V240" i="18"/>
  <c r="V239" i="18" s="1"/>
  <c r="G247" i="18"/>
  <c r="M247" i="18" s="1"/>
  <c r="I247" i="18"/>
  <c r="I239" i="18" s="1"/>
  <c r="K247" i="18"/>
  <c r="O247" i="18"/>
  <c r="Q247" i="18"/>
  <c r="V247" i="18"/>
  <c r="G252" i="18"/>
  <c r="K252" i="18"/>
  <c r="G253" i="18"/>
  <c r="M253" i="18" s="1"/>
  <c r="M252" i="18" s="1"/>
  <c r="I253" i="18"/>
  <c r="I252" i="18" s="1"/>
  <c r="K253" i="18"/>
  <c r="O253" i="18"/>
  <c r="O252" i="18" s="1"/>
  <c r="Q253" i="18"/>
  <c r="Q252" i="18" s="1"/>
  <c r="V253" i="18"/>
  <c r="V252" i="18" s="1"/>
  <c r="G259" i="18"/>
  <c r="M259" i="18" s="1"/>
  <c r="I259" i="18"/>
  <c r="K259" i="18"/>
  <c r="O259" i="18"/>
  <c r="Q259" i="18"/>
  <c r="V259" i="18"/>
  <c r="G265" i="18"/>
  <c r="M265" i="18" s="1"/>
  <c r="I265" i="18"/>
  <c r="K265" i="18"/>
  <c r="O265" i="18"/>
  <c r="Q265" i="18"/>
  <c r="V265" i="18"/>
  <c r="G270" i="18"/>
  <c r="M270" i="18" s="1"/>
  <c r="I270" i="18"/>
  <c r="K270" i="18"/>
  <c r="O270" i="18"/>
  <c r="Q270" i="18"/>
  <c r="V270" i="18"/>
  <c r="G274" i="18"/>
  <c r="M274" i="18" s="1"/>
  <c r="I274" i="18"/>
  <c r="K274" i="18"/>
  <c r="O274" i="18"/>
  <c r="Q274" i="18"/>
  <c r="V274" i="18"/>
  <c r="G281" i="18"/>
  <c r="I281" i="18"/>
  <c r="K281" i="18"/>
  <c r="M281" i="18"/>
  <c r="O281" i="18"/>
  <c r="Q281" i="18"/>
  <c r="V281" i="18"/>
  <c r="G285" i="18"/>
  <c r="M285" i="18" s="1"/>
  <c r="I285" i="18"/>
  <c r="K285" i="18"/>
  <c r="O285" i="18"/>
  <c r="Q285" i="18"/>
  <c r="V285" i="18"/>
  <c r="G289" i="18"/>
  <c r="M289" i="18" s="1"/>
  <c r="I289" i="18"/>
  <c r="K289" i="18"/>
  <c r="O289" i="18"/>
  <c r="Q289" i="18"/>
  <c r="V289" i="18"/>
  <c r="G293" i="18"/>
  <c r="M293" i="18" s="1"/>
  <c r="I293" i="18"/>
  <c r="K293" i="18"/>
  <c r="O293" i="18"/>
  <c r="Q293" i="18"/>
  <c r="V293" i="18"/>
  <c r="G297" i="18"/>
  <c r="I297" i="18"/>
  <c r="K297" i="18"/>
  <c r="M297" i="18"/>
  <c r="O297" i="18"/>
  <c r="Q297" i="18"/>
  <c r="V297" i="18"/>
  <c r="G302" i="18"/>
  <c r="M302" i="18" s="1"/>
  <c r="I302" i="18"/>
  <c r="K302" i="18"/>
  <c r="O302" i="18"/>
  <c r="Q302" i="18"/>
  <c r="V302" i="18"/>
  <c r="G306" i="18"/>
  <c r="M306" i="18" s="1"/>
  <c r="I306" i="18"/>
  <c r="K306" i="18"/>
  <c r="O306" i="18"/>
  <c r="Q306" i="18"/>
  <c r="V306" i="18"/>
  <c r="G310" i="18"/>
  <c r="M310" i="18" s="1"/>
  <c r="I310" i="18"/>
  <c r="K310" i="18"/>
  <c r="O310" i="18"/>
  <c r="Q310" i="18"/>
  <c r="V310" i="18"/>
  <c r="G315" i="18"/>
  <c r="G314" i="18" s="1"/>
  <c r="I315" i="18"/>
  <c r="K315" i="18"/>
  <c r="O315" i="18"/>
  <c r="Q315" i="18"/>
  <c r="V315" i="18"/>
  <c r="G326" i="18"/>
  <c r="I326" i="18"/>
  <c r="K326" i="18"/>
  <c r="M326" i="18"/>
  <c r="O326" i="18"/>
  <c r="Q326" i="18"/>
  <c r="V326" i="18"/>
  <c r="G330" i="18"/>
  <c r="M330" i="18" s="1"/>
  <c r="I330" i="18"/>
  <c r="K330" i="18"/>
  <c r="O330" i="18"/>
  <c r="Q330" i="18"/>
  <c r="V330" i="18"/>
  <c r="G334" i="18"/>
  <c r="M334" i="18" s="1"/>
  <c r="I334" i="18"/>
  <c r="K334" i="18"/>
  <c r="O334" i="18"/>
  <c r="Q334" i="18"/>
  <c r="V334" i="18"/>
  <c r="G341" i="18"/>
  <c r="M341" i="18" s="1"/>
  <c r="I341" i="18"/>
  <c r="K341" i="18"/>
  <c r="O341" i="18"/>
  <c r="Q341" i="18"/>
  <c r="V341" i="18"/>
  <c r="G345" i="18"/>
  <c r="M345" i="18" s="1"/>
  <c r="I345" i="18"/>
  <c r="K345" i="18"/>
  <c r="O345" i="18"/>
  <c r="Q345" i="18"/>
  <c r="V345" i="18"/>
  <c r="G349" i="18"/>
  <c r="M349" i="18" s="1"/>
  <c r="I349" i="18"/>
  <c r="K349" i="18"/>
  <c r="O349" i="18"/>
  <c r="Q349" i="18"/>
  <c r="V349" i="18"/>
  <c r="G353" i="18"/>
  <c r="I353" i="18"/>
  <c r="K353" i="18"/>
  <c r="M353" i="18"/>
  <c r="O353" i="18"/>
  <c r="Q353" i="18"/>
  <c r="V353" i="18"/>
  <c r="G357" i="18"/>
  <c r="M357" i="18" s="1"/>
  <c r="I357" i="18"/>
  <c r="K357" i="18"/>
  <c r="O357" i="18"/>
  <c r="Q357" i="18"/>
  <c r="V357" i="18"/>
  <c r="G359" i="18"/>
  <c r="M359" i="18" s="1"/>
  <c r="I359" i="18"/>
  <c r="K359" i="18"/>
  <c r="O359" i="18"/>
  <c r="Q359" i="18"/>
  <c r="V359" i="18"/>
  <c r="G361" i="18"/>
  <c r="M361" i="18" s="1"/>
  <c r="I361" i="18"/>
  <c r="K361" i="18"/>
  <c r="O361" i="18"/>
  <c r="Q361" i="18"/>
  <c r="V361" i="18"/>
  <c r="G364" i="18"/>
  <c r="I364" i="18"/>
  <c r="K364" i="18"/>
  <c r="O364" i="18"/>
  <c r="Q364" i="18"/>
  <c r="V364" i="18"/>
  <c r="G370" i="18"/>
  <c r="I370" i="18"/>
  <c r="K370" i="18"/>
  <c r="M370" i="18"/>
  <c r="O370" i="18"/>
  <c r="Q370" i="18"/>
  <c r="V370" i="18"/>
  <c r="G376" i="18"/>
  <c r="M376" i="18" s="1"/>
  <c r="I376" i="18"/>
  <c r="K376" i="18"/>
  <c r="O376" i="18"/>
  <c r="Q376" i="18"/>
  <c r="V376" i="18"/>
  <c r="G381" i="18"/>
  <c r="M381" i="18" s="1"/>
  <c r="I381" i="18"/>
  <c r="K381" i="18"/>
  <c r="O381" i="18"/>
  <c r="Q381" i="18"/>
  <c r="V381" i="18"/>
  <c r="G385" i="18"/>
  <c r="M385" i="18" s="1"/>
  <c r="I385" i="18"/>
  <c r="K385" i="18"/>
  <c r="O385" i="18"/>
  <c r="Q385" i="18"/>
  <c r="V385" i="18"/>
  <c r="G390" i="18"/>
  <c r="M390" i="18" s="1"/>
  <c r="I390" i="18"/>
  <c r="K390" i="18"/>
  <c r="O390" i="18"/>
  <c r="Q390" i="18"/>
  <c r="V390" i="18"/>
  <c r="G400" i="18"/>
  <c r="M400" i="18" s="1"/>
  <c r="I400" i="18"/>
  <c r="K400" i="18"/>
  <c r="O400" i="18"/>
  <c r="Q400" i="18"/>
  <c r="V400" i="18"/>
  <c r="G409" i="18"/>
  <c r="I409" i="18"/>
  <c r="K409" i="18"/>
  <c r="M409" i="18"/>
  <c r="O409" i="18"/>
  <c r="Q409" i="18"/>
  <c r="V409" i="18"/>
  <c r="G423" i="18"/>
  <c r="M423" i="18" s="1"/>
  <c r="I423" i="18"/>
  <c r="K423" i="18"/>
  <c r="O423" i="18"/>
  <c r="Q423" i="18"/>
  <c r="V423" i="18"/>
  <c r="G429" i="18"/>
  <c r="M429" i="18" s="1"/>
  <c r="I429" i="18"/>
  <c r="K429" i="18"/>
  <c r="O429" i="18"/>
  <c r="Q429" i="18"/>
  <c r="V429" i="18"/>
  <c r="G434" i="18"/>
  <c r="M434" i="18" s="1"/>
  <c r="I434" i="18"/>
  <c r="K434" i="18"/>
  <c r="O434" i="18"/>
  <c r="Q434" i="18"/>
  <c r="V434" i="18"/>
  <c r="G443" i="18"/>
  <c r="I443" i="18"/>
  <c r="K443" i="18"/>
  <c r="M443" i="18"/>
  <c r="O443" i="18"/>
  <c r="Q443" i="18"/>
  <c r="V443" i="18"/>
  <c r="G449" i="18"/>
  <c r="M449" i="18" s="1"/>
  <c r="I449" i="18"/>
  <c r="K449" i="18"/>
  <c r="O449" i="18"/>
  <c r="Q449" i="18"/>
  <c r="V449" i="18"/>
  <c r="G453" i="18"/>
  <c r="M453" i="18" s="1"/>
  <c r="I453" i="18"/>
  <c r="K453" i="18"/>
  <c r="O453" i="18"/>
  <c r="Q453" i="18"/>
  <c r="V453" i="18"/>
  <c r="G458" i="18"/>
  <c r="M458" i="18" s="1"/>
  <c r="I458" i="18"/>
  <c r="K458" i="18"/>
  <c r="O458" i="18"/>
  <c r="Q458" i="18"/>
  <c r="V458" i="18"/>
  <c r="G462" i="18"/>
  <c r="M462" i="18" s="1"/>
  <c r="I462" i="18"/>
  <c r="K462" i="18"/>
  <c r="O462" i="18"/>
  <c r="Q462" i="18"/>
  <c r="V462" i="18"/>
  <c r="G466" i="18"/>
  <c r="M466" i="18" s="1"/>
  <c r="I466" i="18"/>
  <c r="K466" i="18"/>
  <c r="O466" i="18"/>
  <c r="Q466" i="18"/>
  <c r="V466" i="18"/>
  <c r="G470" i="18"/>
  <c r="I470" i="18"/>
  <c r="K470" i="18"/>
  <c r="M470" i="18"/>
  <c r="O470" i="18"/>
  <c r="Q470" i="18"/>
  <c r="V470" i="18"/>
  <c r="G474" i="18"/>
  <c r="M474" i="18" s="1"/>
  <c r="I474" i="18"/>
  <c r="K474" i="18"/>
  <c r="O474" i="18"/>
  <c r="Q474" i="18"/>
  <c r="V474" i="18"/>
  <c r="G478" i="18"/>
  <c r="M478" i="18" s="1"/>
  <c r="I478" i="18"/>
  <c r="K478" i="18"/>
  <c r="O478" i="18"/>
  <c r="Q478" i="18"/>
  <c r="V478" i="18"/>
  <c r="G482" i="18"/>
  <c r="M482" i="18" s="1"/>
  <c r="I482" i="18"/>
  <c r="K482" i="18"/>
  <c r="O482" i="18"/>
  <c r="Q482" i="18"/>
  <c r="V482" i="18"/>
  <c r="G486" i="18"/>
  <c r="M486" i="18" s="1"/>
  <c r="I486" i="18"/>
  <c r="K486" i="18"/>
  <c r="O486" i="18"/>
  <c r="Q486" i="18"/>
  <c r="V486" i="18"/>
  <c r="G490" i="18"/>
  <c r="M490" i="18" s="1"/>
  <c r="I490" i="18"/>
  <c r="K490" i="18"/>
  <c r="O490" i="18"/>
  <c r="Q490" i="18"/>
  <c r="V490" i="18"/>
  <c r="G494" i="18"/>
  <c r="I494" i="18"/>
  <c r="K494" i="18"/>
  <c r="M494" i="18"/>
  <c r="O494" i="18"/>
  <c r="Q494" i="18"/>
  <c r="V494" i="18"/>
  <c r="G498" i="18"/>
  <c r="M498" i="18" s="1"/>
  <c r="I498" i="18"/>
  <c r="K498" i="18"/>
  <c r="O498" i="18"/>
  <c r="Q498" i="18"/>
  <c r="V498" i="18"/>
  <c r="G505" i="18"/>
  <c r="M505" i="18" s="1"/>
  <c r="I505" i="18"/>
  <c r="K505" i="18"/>
  <c r="O505" i="18"/>
  <c r="Q505" i="18"/>
  <c r="V505" i="18"/>
  <c r="G509" i="18"/>
  <c r="M509" i="18" s="1"/>
  <c r="I509" i="18"/>
  <c r="K509" i="18"/>
  <c r="O509" i="18"/>
  <c r="Q509" i="18"/>
  <c r="V509" i="18"/>
  <c r="G511" i="18"/>
  <c r="I511" i="18"/>
  <c r="K511" i="18"/>
  <c r="M511" i="18"/>
  <c r="O511" i="18"/>
  <c r="Q511" i="18"/>
  <c r="V511" i="18"/>
  <c r="G520" i="18"/>
  <c r="M520" i="18" s="1"/>
  <c r="I520" i="18"/>
  <c r="K520" i="18"/>
  <c r="O520" i="18"/>
  <c r="Q520" i="18"/>
  <c r="V520" i="18"/>
  <c r="G524" i="18"/>
  <c r="M524" i="18" s="1"/>
  <c r="I524" i="18"/>
  <c r="K524" i="18"/>
  <c r="O524" i="18"/>
  <c r="Q524" i="18"/>
  <c r="V524" i="18"/>
  <c r="G528" i="18"/>
  <c r="M528" i="18" s="1"/>
  <c r="I528" i="18"/>
  <c r="K528" i="18"/>
  <c r="O528" i="18"/>
  <c r="Q528" i="18"/>
  <c r="V528" i="18"/>
  <c r="G532" i="18"/>
  <c r="M532" i="18" s="1"/>
  <c r="I532" i="18"/>
  <c r="K532" i="18"/>
  <c r="O532" i="18"/>
  <c r="Q532" i="18"/>
  <c r="V532" i="18"/>
  <c r="G536" i="18"/>
  <c r="M536" i="18" s="1"/>
  <c r="I536" i="18"/>
  <c r="K536" i="18"/>
  <c r="O536" i="18"/>
  <c r="Q536" i="18"/>
  <c r="V536" i="18"/>
  <c r="G540" i="18"/>
  <c r="M540" i="18" s="1"/>
  <c r="I540" i="18"/>
  <c r="K540" i="18"/>
  <c r="O540" i="18"/>
  <c r="Q540" i="18"/>
  <c r="V540" i="18"/>
  <c r="G544" i="18"/>
  <c r="M544" i="18" s="1"/>
  <c r="I544" i="18"/>
  <c r="K544" i="18"/>
  <c r="O544" i="18"/>
  <c r="Q544" i="18"/>
  <c r="V544" i="18"/>
  <c r="G549" i="18"/>
  <c r="M549" i="18" s="1"/>
  <c r="I549" i="18"/>
  <c r="K549" i="18"/>
  <c r="O549" i="18"/>
  <c r="Q549" i="18"/>
  <c r="V549" i="18"/>
  <c r="G554" i="18"/>
  <c r="M554" i="18" s="1"/>
  <c r="I554" i="18"/>
  <c r="K554" i="18"/>
  <c r="O554" i="18"/>
  <c r="Q554" i="18"/>
  <c r="V554" i="18"/>
  <c r="G558" i="18"/>
  <c r="M558" i="18" s="1"/>
  <c r="I558" i="18"/>
  <c r="K558" i="18"/>
  <c r="O558" i="18"/>
  <c r="Q558" i="18"/>
  <c r="V558" i="18"/>
  <c r="G563" i="18"/>
  <c r="I563" i="18"/>
  <c r="K563" i="18"/>
  <c r="M563" i="18"/>
  <c r="O563" i="18"/>
  <c r="Q563" i="18"/>
  <c r="V563" i="18"/>
  <c r="G565" i="18"/>
  <c r="M565" i="18" s="1"/>
  <c r="I565" i="18"/>
  <c r="K565" i="18"/>
  <c r="O565" i="18"/>
  <c r="Q565" i="18"/>
  <c r="V565" i="18"/>
  <c r="G570" i="18"/>
  <c r="M570" i="18" s="1"/>
  <c r="I570" i="18"/>
  <c r="K570" i="18"/>
  <c r="O570" i="18"/>
  <c r="Q570" i="18"/>
  <c r="V570" i="18"/>
  <c r="G576" i="18"/>
  <c r="M576" i="18" s="1"/>
  <c r="I576" i="18"/>
  <c r="K576" i="18"/>
  <c r="O576" i="18"/>
  <c r="Q576" i="18"/>
  <c r="V576" i="18"/>
  <c r="G580" i="18"/>
  <c r="M580" i="18" s="1"/>
  <c r="I580" i="18"/>
  <c r="K580" i="18"/>
  <c r="O580" i="18"/>
  <c r="O575" i="18" s="1"/>
  <c r="Q580" i="18"/>
  <c r="V580" i="18"/>
  <c r="G584" i="18"/>
  <c r="I584" i="18"/>
  <c r="K584" i="18"/>
  <c r="M584" i="18"/>
  <c r="O584" i="18"/>
  <c r="Q584" i="18"/>
  <c r="V584" i="18"/>
  <c r="O588" i="18"/>
  <c r="V588" i="18"/>
  <c r="G589" i="18"/>
  <c r="M589" i="18" s="1"/>
  <c r="M588" i="18" s="1"/>
  <c r="I589" i="18"/>
  <c r="I588" i="18" s="1"/>
  <c r="K589" i="18"/>
  <c r="K588" i="18" s="1"/>
  <c r="O589" i="18"/>
  <c r="Q589" i="18"/>
  <c r="Q588" i="18" s="1"/>
  <c r="V589" i="18"/>
  <c r="G597" i="18"/>
  <c r="M597" i="18" s="1"/>
  <c r="I597" i="18"/>
  <c r="K597" i="18"/>
  <c r="O597" i="18"/>
  <c r="Q597" i="18"/>
  <c r="V597" i="18"/>
  <c r="G601" i="18"/>
  <c r="M601" i="18" s="1"/>
  <c r="I601" i="18"/>
  <c r="K601" i="18"/>
  <c r="O601" i="18"/>
  <c r="Q601" i="18"/>
  <c r="V601" i="18"/>
  <c r="G605" i="18"/>
  <c r="I605" i="18"/>
  <c r="K605" i="18"/>
  <c r="M605" i="18"/>
  <c r="O605" i="18"/>
  <c r="Q605" i="18"/>
  <c r="V605" i="18"/>
  <c r="K607" i="18"/>
  <c r="V607" i="18"/>
  <c r="G608" i="18"/>
  <c r="I608" i="18"/>
  <c r="I607" i="18" s="1"/>
  <c r="K608" i="18"/>
  <c r="O608" i="18"/>
  <c r="O607" i="18" s="1"/>
  <c r="Q608" i="18"/>
  <c r="Q607" i="18" s="1"/>
  <c r="V608" i="18"/>
  <c r="G615" i="18"/>
  <c r="M615" i="18" s="1"/>
  <c r="I615" i="18"/>
  <c r="I614" i="18" s="1"/>
  <c r="K615" i="18"/>
  <c r="O615" i="18"/>
  <c r="Q615" i="18"/>
  <c r="V615" i="18"/>
  <c r="G622" i="18"/>
  <c r="M622" i="18" s="1"/>
  <c r="I622" i="18"/>
  <c r="K622" i="18"/>
  <c r="O622" i="18"/>
  <c r="Q622" i="18"/>
  <c r="V622" i="18"/>
  <c r="G628" i="18"/>
  <c r="I628" i="18"/>
  <c r="K628" i="18"/>
  <c r="M628" i="18"/>
  <c r="O628" i="18"/>
  <c r="Q628" i="18"/>
  <c r="V628" i="18"/>
  <c r="G634" i="18"/>
  <c r="M634" i="18" s="1"/>
  <c r="I634" i="18"/>
  <c r="K634" i="18"/>
  <c r="O634" i="18"/>
  <c r="Q634" i="18"/>
  <c r="V634" i="18"/>
  <c r="G640" i="18"/>
  <c r="M640" i="18" s="1"/>
  <c r="I640" i="18"/>
  <c r="K640" i="18"/>
  <c r="O640" i="18"/>
  <c r="Q640" i="18"/>
  <c r="V640" i="18"/>
  <c r="G644" i="18"/>
  <c r="M644" i="18" s="1"/>
  <c r="I644" i="18"/>
  <c r="K644" i="18"/>
  <c r="O644" i="18"/>
  <c r="Q644" i="18"/>
  <c r="V644" i="18"/>
  <c r="G648" i="18"/>
  <c r="I648" i="18"/>
  <c r="K648" i="18"/>
  <c r="M648" i="18"/>
  <c r="O648" i="18"/>
  <c r="Q648" i="18"/>
  <c r="V648" i="18"/>
  <c r="G652" i="18"/>
  <c r="M652" i="18" s="1"/>
  <c r="I652" i="18"/>
  <c r="K652" i="18"/>
  <c r="O652" i="18"/>
  <c r="Q652" i="18"/>
  <c r="V652" i="18"/>
  <c r="G656" i="18"/>
  <c r="M656" i="18" s="1"/>
  <c r="I656" i="18"/>
  <c r="K656" i="18"/>
  <c r="O656" i="18"/>
  <c r="Q656" i="18"/>
  <c r="V656" i="18"/>
  <c r="G660" i="18"/>
  <c r="M660" i="18" s="1"/>
  <c r="I660" i="18"/>
  <c r="K660" i="18"/>
  <c r="O660" i="18"/>
  <c r="Q660" i="18"/>
  <c r="V660" i="18"/>
  <c r="G664" i="18"/>
  <c r="M664" i="18" s="1"/>
  <c r="I664" i="18"/>
  <c r="K664" i="18"/>
  <c r="O664" i="18"/>
  <c r="Q664" i="18"/>
  <c r="V664" i="18"/>
  <c r="G669" i="18"/>
  <c r="M669" i="18" s="1"/>
  <c r="I669" i="18"/>
  <c r="K669" i="18"/>
  <c r="O669" i="18"/>
  <c r="Q669" i="18"/>
  <c r="V669" i="18"/>
  <c r="G673" i="18"/>
  <c r="I673" i="18"/>
  <c r="K673" i="18"/>
  <c r="O673" i="18"/>
  <c r="O672" i="18" s="1"/>
  <c r="Q673" i="18"/>
  <c r="V673" i="18"/>
  <c r="G678" i="18"/>
  <c r="M678" i="18" s="1"/>
  <c r="I678" i="18"/>
  <c r="K678" i="18"/>
  <c r="O678" i="18"/>
  <c r="Q678" i="18"/>
  <c r="Q672" i="18" s="1"/>
  <c r="V678" i="18"/>
  <c r="G683" i="18"/>
  <c r="M683" i="18" s="1"/>
  <c r="I683" i="18"/>
  <c r="K683" i="18"/>
  <c r="O683" i="18"/>
  <c r="Q683" i="18"/>
  <c r="V683" i="18"/>
  <c r="G688" i="18"/>
  <c r="M688" i="18" s="1"/>
  <c r="I688" i="18"/>
  <c r="K688" i="18"/>
  <c r="O688" i="18"/>
  <c r="Q688" i="18"/>
  <c r="V688" i="18"/>
  <c r="G693" i="18"/>
  <c r="M693" i="18" s="1"/>
  <c r="I693" i="18"/>
  <c r="K693" i="18"/>
  <c r="O693" i="18"/>
  <c r="Q693" i="18"/>
  <c r="V693" i="18"/>
  <c r="G697" i="18"/>
  <c r="I697" i="18"/>
  <c r="K697" i="18"/>
  <c r="M697" i="18"/>
  <c r="O697" i="18"/>
  <c r="Q697" i="18"/>
  <c r="V697" i="18"/>
  <c r="G702" i="18"/>
  <c r="I702" i="18"/>
  <c r="K702" i="18"/>
  <c r="M702" i="18"/>
  <c r="O702" i="18"/>
  <c r="Q702" i="18"/>
  <c r="V702" i="18"/>
  <c r="G707" i="18"/>
  <c r="M707" i="18" s="1"/>
  <c r="I707" i="18"/>
  <c r="K707" i="18"/>
  <c r="O707" i="18"/>
  <c r="Q707" i="18"/>
  <c r="V707" i="18"/>
  <c r="V701" i="18" s="1"/>
  <c r="G712" i="18"/>
  <c r="M712" i="18" s="1"/>
  <c r="I712" i="18"/>
  <c r="K712" i="18"/>
  <c r="O712" i="18"/>
  <c r="Q712" i="18"/>
  <c r="V712" i="18"/>
  <c r="G717" i="18"/>
  <c r="M717" i="18" s="1"/>
  <c r="I717" i="18"/>
  <c r="K717" i="18"/>
  <c r="O717" i="18"/>
  <c r="Q717" i="18"/>
  <c r="V717" i="18"/>
  <c r="G722" i="18"/>
  <c r="I722" i="18"/>
  <c r="K722" i="18"/>
  <c r="M722" i="18"/>
  <c r="O722" i="18"/>
  <c r="Q722" i="18"/>
  <c r="V722" i="18"/>
  <c r="G727" i="18"/>
  <c r="M727" i="18" s="1"/>
  <c r="I727" i="18"/>
  <c r="K727" i="18"/>
  <c r="O727" i="18"/>
  <c r="Q727" i="18"/>
  <c r="V727" i="18"/>
  <c r="G732" i="18"/>
  <c r="M732" i="18" s="1"/>
  <c r="I732" i="18"/>
  <c r="K732" i="18"/>
  <c r="O732" i="18"/>
  <c r="Q732" i="18"/>
  <c r="V732" i="18"/>
  <c r="G736" i="18"/>
  <c r="M736" i="18" s="1"/>
  <c r="I736" i="18"/>
  <c r="K736" i="18"/>
  <c r="O736" i="18"/>
  <c r="Q736" i="18"/>
  <c r="V736" i="18"/>
  <c r="G740" i="18"/>
  <c r="M740" i="18" s="1"/>
  <c r="I740" i="18"/>
  <c r="K740" i="18"/>
  <c r="O740" i="18"/>
  <c r="Q740" i="18"/>
  <c r="V740" i="18"/>
  <c r="G744" i="18"/>
  <c r="M744" i="18" s="1"/>
  <c r="I744" i="18"/>
  <c r="K744" i="18"/>
  <c r="O744" i="18"/>
  <c r="Q744" i="18"/>
  <c r="V744" i="18"/>
  <c r="G748" i="18"/>
  <c r="I748" i="18"/>
  <c r="K748" i="18"/>
  <c r="M748" i="18"/>
  <c r="O748" i="18"/>
  <c r="Q748" i="18"/>
  <c r="V748" i="18"/>
  <c r="G752" i="18"/>
  <c r="M752" i="18" s="1"/>
  <c r="I752" i="18"/>
  <c r="K752" i="18"/>
  <c r="O752" i="18"/>
  <c r="Q752" i="18"/>
  <c r="V752" i="18"/>
  <c r="G757" i="18"/>
  <c r="I757" i="18"/>
  <c r="K757" i="18"/>
  <c r="M757" i="18"/>
  <c r="O757" i="18"/>
  <c r="Q757" i="18"/>
  <c r="V757" i="18"/>
  <c r="G761" i="18"/>
  <c r="M761" i="18" s="1"/>
  <c r="I761" i="18"/>
  <c r="K761" i="18"/>
  <c r="O761" i="18"/>
  <c r="Q761" i="18"/>
  <c r="V761" i="18"/>
  <c r="G766" i="18"/>
  <c r="I766" i="18"/>
  <c r="K766" i="18"/>
  <c r="O766" i="18"/>
  <c r="Q766" i="18"/>
  <c r="V766" i="18"/>
  <c r="G770" i="18"/>
  <c r="I770" i="18"/>
  <c r="K770" i="18"/>
  <c r="M770" i="18"/>
  <c r="O770" i="18"/>
  <c r="Q770" i="18"/>
  <c r="V770" i="18"/>
  <c r="G775" i="18"/>
  <c r="M775" i="18" s="1"/>
  <c r="I775" i="18"/>
  <c r="K775" i="18"/>
  <c r="O775" i="18"/>
  <c r="Q775" i="18"/>
  <c r="V775" i="18"/>
  <c r="G781" i="18"/>
  <c r="I781" i="18"/>
  <c r="K781" i="18"/>
  <c r="M781" i="18"/>
  <c r="O781" i="18"/>
  <c r="Q781" i="18"/>
  <c r="V781" i="18"/>
  <c r="G788" i="18"/>
  <c r="M788" i="18" s="1"/>
  <c r="I788" i="18"/>
  <c r="K788" i="18"/>
  <c r="O788" i="18"/>
  <c r="Q788" i="18"/>
  <c r="V788" i="18"/>
  <c r="G793" i="18"/>
  <c r="M793" i="18" s="1"/>
  <c r="I793" i="18"/>
  <c r="K793" i="18"/>
  <c r="O793" i="18"/>
  <c r="Q793" i="18"/>
  <c r="V793" i="18"/>
  <c r="G800" i="18"/>
  <c r="M800" i="18" s="1"/>
  <c r="I800" i="18"/>
  <c r="K800" i="18"/>
  <c r="O800" i="18"/>
  <c r="Q800" i="18"/>
  <c r="V800" i="18"/>
  <c r="G807" i="18"/>
  <c r="I807" i="18"/>
  <c r="K807" i="18"/>
  <c r="M807" i="18"/>
  <c r="O807" i="18"/>
  <c r="Q807" i="18"/>
  <c r="V807" i="18"/>
  <c r="G815" i="18"/>
  <c r="G814" i="18" s="1"/>
  <c r="I815" i="18"/>
  <c r="K815" i="18"/>
  <c r="M815" i="18"/>
  <c r="O815" i="18"/>
  <c r="Q815" i="18"/>
  <c r="V815" i="18"/>
  <c r="G821" i="18"/>
  <c r="M821" i="18" s="1"/>
  <c r="I821" i="18"/>
  <c r="K821" i="18"/>
  <c r="O821" i="18"/>
  <c r="Q821" i="18"/>
  <c r="V821" i="18"/>
  <c r="G825" i="18"/>
  <c r="M825" i="18" s="1"/>
  <c r="I825" i="18"/>
  <c r="K825" i="18"/>
  <c r="O825" i="18"/>
  <c r="Q825" i="18"/>
  <c r="V825" i="18"/>
  <c r="G834" i="18"/>
  <c r="M834" i="18" s="1"/>
  <c r="I834" i="18"/>
  <c r="K834" i="18"/>
  <c r="O834" i="18"/>
  <c r="Q834" i="18"/>
  <c r="V834" i="18"/>
  <c r="G838" i="18"/>
  <c r="I838" i="18"/>
  <c r="K838" i="18"/>
  <c r="M838" i="18"/>
  <c r="O838" i="18"/>
  <c r="Q838" i="18"/>
  <c r="V838" i="18"/>
  <c r="G842" i="18"/>
  <c r="M842" i="18" s="1"/>
  <c r="I842" i="18"/>
  <c r="K842" i="18"/>
  <c r="O842" i="18"/>
  <c r="Q842" i="18"/>
  <c r="V842" i="18"/>
  <c r="G846" i="18"/>
  <c r="M846" i="18" s="1"/>
  <c r="I846" i="18"/>
  <c r="K846" i="18"/>
  <c r="O846" i="18"/>
  <c r="Q846" i="18"/>
  <c r="V846" i="18"/>
  <c r="G852" i="18"/>
  <c r="M852" i="18" s="1"/>
  <c r="I852" i="18"/>
  <c r="K852" i="18"/>
  <c r="O852" i="18"/>
  <c r="Q852" i="18"/>
  <c r="V852" i="18"/>
  <c r="G857" i="18"/>
  <c r="M857" i="18" s="1"/>
  <c r="I857" i="18"/>
  <c r="K857" i="18"/>
  <c r="O857" i="18"/>
  <c r="Q857" i="18"/>
  <c r="V857" i="18"/>
  <c r="G861" i="18"/>
  <c r="M861" i="18" s="1"/>
  <c r="I861" i="18"/>
  <c r="K861" i="18"/>
  <c r="O861" i="18"/>
  <c r="Q861" i="18"/>
  <c r="V861" i="18"/>
  <c r="G865" i="18"/>
  <c r="I865" i="18"/>
  <c r="K865" i="18"/>
  <c r="M865" i="18"/>
  <c r="O865" i="18"/>
  <c r="Q865" i="18"/>
  <c r="V865" i="18"/>
  <c r="G869" i="18"/>
  <c r="M869" i="18" s="1"/>
  <c r="I869" i="18"/>
  <c r="K869" i="18"/>
  <c r="O869" i="18"/>
  <c r="Q869" i="18"/>
  <c r="V869" i="18"/>
  <c r="G873" i="18"/>
  <c r="I873" i="18"/>
  <c r="K873" i="18"/>
  <c r="M873" i="18"/>
  <c r="O873" i="18"/>
  <c r="Q873" i="18"/>
  <c r="V873" i="18"/>
  <c r="G877" i="18"/>
  <c r="M877" i="18" s="1"/>
  <c r="I877" i="18"/>
  <c r="K877" i="18"/>
  <c r="O877" i="18"/>
  <c r="Q877" i="18"/>
  <c r="V877" i="18"/>
  <c r="G881" i="18"/>
  <c r="M881" i="18" s="1"/>
  <c r="I881" i="18"/>
  <c r="K881" i="18"/>
  <c r="O881" i="18"/>
  <c r="Q881" i="18"/>
  <c r="V881" i="18"/>
  <c r="G885" i="18"/>
  <c r="M885" i="18" s="1"/>
  <c r="I885" i="18"/>
  <c r="K885" i="18"/>
  <c r="O885" i="18"/>
  <c r="Q885" i="18"/>
  <c r="V885" i="18"/>
  <c r="G890" i="18"/>
  <c r="I890" i="18"/>
  <c r="K890" i="18"/>
  <c r="M890" i="18"/>
  <c r="O890" i="18"/>
  <c r="Q890" i="18"/>
  <c r="V890" i="18"/>
  <c r="G894" i="18"/>
  <c r="M894" i="18" s="1"/>
  <c r="I894" i="18"/>
  <c r="K894" i="18"/>
  <c r="O894" i="18"/>
  <c r="Q894" i="18"/>
  <c r="V894" i="18"/>
  <c r="G901" i="18"/>
  <c r="M901" i="18" s="1"/>
  <c r="I901" i="18"/>
  <c r="K901" i="18"/>
  <c r="O901" i="18"/>
  <c r="Q901" i="18"/>
  <c r="V901" i="18"/>
  <c r="G905" i="18"/>
  <c r="M905" i="18" s="1"/>
  <c r="I905" i="18"/>
  <c r="K905" i="18"/>
  <c r="O905" i="18"/>
  <c r="Q905" i="18"/>
  <c r="V905" i="18"/>
  <c r="G911" i="18"/>
  <c r="I911" i="18"/>
  <c r="K911" i="18"/>
  <c r="M911" i="18"/>
  <c r="O911" i="18"/>
  <c r="Q911" i="18"/>
  <c r="V911" i="18"/>
  <c r="G915" i="18"/>
  <c r="M915" i="18" s="1"/>
  <c r="I915" i="18"/>
  <c r="K915" i="18"/>
  <c r="O915" i="18"/>
  <c r="Q915" i="18"/>
  <c r="V915" i="18"/>
  <c r="G920" i="18"/>
  <c r="M920" i="18" s="1"/>
  <c r="I920" i="18"/>
  <c r="K920" i="18"/>
  <c r="O920" i="18"/>
  <c r="Q920" i="18"/>
  <c r="V920" i="18"/>
  <c r="G924" i="18"/>
  <c r="I924" i="18"/>
  <c r="K924" i="18"/>
  <c r="M924" i="18"/>
  <c r="O924" i="18"/>
  <c r="Q924" i="18"/>
  <c r="V924" i="18"/>
  <c r="G929" i="18"/>
  <c r="M929" i="18" s="1"/>
  <c r="I929" i="18"/>
  <c r="K929" i="18"/>
  <c r="O929" i="18"/>
  <c r="Q929" i="18"/>
  <c r="V929" i="18"/>
  <c r="G931" i="18"/>
  <c r="M931" i="18" s="1"/>
  <c r="I931" i="18"/>
  <c r="K931" i="18"/>
  <c r="O931" i="18"/>
  <c r="Q931" i="18"/>
  <c r="V931" i="18"/>
  <c r="G933" i="18"/>
  <c r="M933" i="18" s="1"/>
  <c r="I933" i="18"/>
  <c r="K933" i="18"/>
  <c r="O933" i="18"/>
  <c r="Q933" i="18"/>
  <c r="V933" i="18"/>
  <c r="G935" i="18"/>
  <c r="I935" i="18"/>
  <c r="K935" i="18"/>
  <c r="M935" i="18"/>
  <c r="O935" i="18"/>
  <c r="Q935" i="18"/>
  <c r="V935" i="18"/>
  <c r="G937" i="18"/>
  <c r="M937" i="18" s="1"/>
  <c r="I937" i="18"/>
  <c r="K937" i="18"/>
  <c r="O937" i="18"/>
  <c r="Q937" i="18"/>
  <c r="V937" i="18"/>
  <c r="G939" i="18"/>
  <c r="M939" i="18" s="1"/>
  <c r="I939" i="18"/>
  <c r="K939" i="18"/>
  <c r="O939" i="18"/>
  <c r="Q939" i="18"/>
  <c r="V939" i="18"/>
  <c r="G941" i="18"/>
  <c r="M941" i="18" s="1"/>
  <c r="I941" i="18"/>
  <c r="K941" i="18"/>
  <c r="O941" i="18"/>
  <c r="Q941" i="18"/>
  <c r="V941" i="18"/>
  <c r="G943" i="18"/>
  <c r="I943" i="18"/>
  <c r="K943" i="18"/>
  <c r="M943" i="18"/>
  <c r="O943" i="18"/>
  <c r="Q943" i="18"/>
  <c r="V943" i="18"/>
  <c r="G945" i="18"/>
  <c r="M945" i="18" s="1"/>
  <c r="I945" i="18"/>
  <c r="K945" i="18"/>
  <c r="O945" i="18"/>
  <c r="Q945" i="18"/>
  <c r="V945" i="18"/>
  <c r="G947" i="18"/>
  <c r="M947" i="18" s="1"/>
  <c r="I947" i="18"/>
  <c r="K947" i="18"/>
  <c r="O947" i="18"/>
  <c r="Q947" i="18"/>
  <c r="V947" i="18"/>
  <c r="G949" i="18"/>
  <c r="M949" i="18" s="1"/>
  <c r="I949" i="18"/>
  <c r="K949" i="18"/>
  <c r="O949" i="18"/>
  <c r="Q949" i="18"/>
  <c r="V949" i="18"/>
  <c r="G951" i="18"/>
  <c r="M951" i="18" s="1"/>
  <c r="I951" i="18"/>
  <c r="K951" i="18"/>
  <c r="O951" i="18"/>
  <c r="Q951" i="18"/>
  <c r="V951" i="18"/>
  <c r="G953" i="18"/>
  <c r="M953" i="18" s="1"/>
  <c r="I953" i="18"/>
  <c r="K953" i="18"/>
  <c r="O953" i="18"/>
  <c r="Q953" i="18"/>
  <c r="V953" i="18"/>
  <c r="G957" i="18"/>
  <c r="G956" i="18" s="1"/>
  <c r="I957" i="18"/>
  <c r="K957" i="18"/>
  <c r="K956" i="18" s="1"/>
  <c r="O957" i="18"/>
  <c r="O956" i="18" s="1"/>
  <c r="Q957" i="18"/>
  <c r="V957" i="18"/>
  <c r="G962" i="18"/>
  <c r="M962" i="18" s="1"/>
  <c r="I962" i="18"/>
  <c r="I956" i="18" s="1"/>
  <c r="K962" i="18"/>
  <c r="O962" i="18"/>
  <c r="Q962" i="18"/>
  <c r="Q956" i="18" s="1"/>
  <c r="V962" i="18"/>
  <c r="G966" i="18"/>
  <c r="M966" i="18" s="1"/>
  <c r="I966" i="18"/>
  <c r="K966" i="18"/>
  <c r="O966" i="18"/>
  <c r="Q966" i="18"/>
  <c r="Q965" i="18" s="1"/>
  <c r="V966" i="18"/>
  <c r="G972" i="18"/>
  <c r="M972" i="18" s="1"/>
  <c r="I972" i="18"/>
  <c r="K972" i="18"/>
  <c r="O972" i="18"/>
  <c r="Q972" i="18"/>
  <c r="V972" i="18"/>
  <c r="V965" i="18" s="1"/>
  <c r="G977" i="18"/>
  <c r="M977" i="18" s="1"/>
  <c r="I977" i="18"/>
  <c r="K977" i="18"/>
  <c r="O977" i="18"/>
  <c r="Q977" i="18"/>
  <c r="V977" i="18"/>
  <c r="G979" i="18"/>
  <c r="M979" i="18" s="1"/>
  <c r="I979" i="18"/>
  <c r="K979" i="18"/>
  <c r="O979" i="18"/>
  <c r="Q979" i="18"/>
  <c r="V979" i="18"/>
  <c r="G983" i="18"/>
  <c r="G982" i="18" s="1"/>
  <c r="I983" i="18"/>
  <c r="K983" i="18"/>
  <c r="K982" i="18" s="1"/>
  <c r="O983" i="18"/>
  <c r="O982" i="18" s="1"/>
  <c r="Q983" i="18"/>
  <c r="V983" i="18"/>
  <c r="G985" i="18"/>
  <c r="M985" i="18" s="1"/>
  <c r="I985" i="18"/>
  <c r="I982" i="18" s="1"/>
  <c r="K985" i="18"/>
  <c r="O985" i="18"/>
  <c r="Q985" i="18"/>
  <c r="Q982" i="18" s="1"/>
  <c r="V985" i="18"/>
  <c r="G987" i="18"/>
  <c r="M987" i="18" s="1"/>
  <c r="I987" i="18"/>
  <c r="K987" i="18"/>
  <c r="O987" i="18"/>
  <c r="Q987" i="18"/>
  <c r="V987" i="18"/>
  <c r="G990" i="18"/>
  <c r="G989" i="18" s="1"/>
  <c r="I990" i="18"/>
  <c r="K990" i="18"/>
  <c r="O990" i="18"/>
  <c r="Q990" i="18"/>
  <c r="V990" i="18"/>
  <c r="G992" i="18"/>
  <c r="I992" i="18"/>
  <c r="K992" i="18"/>
  <c r="M992" i="18"/>
  <c r="O992" i="18"/>
  <c r="Q992" i="18"/>
  <c r="V992" i="18"/>
  <c r="G994" i="18"/>
  <c r="M994" i="18" s="1"/>
  <c r="I994" i="18"/>
  <c r="K994" i="18"/>
  <c r="O994" i="18"/>
  <c r="Q994" i="18"/>
  <c r="V994" i="18"/>
  <c r="G996" i="18"/>
  <c r="M996" i="18" s="1"/>
  <c r="I996" i="18"/>
  <c r="K996" i="18"/>
  <c r="O996" i="18"/>
  <c r="Q996" i="18"/>
  <c r="V996" i="18"/>
  <c r="G998" i="18"/>
  <c r="M998" i="18" s="1"/>
  <c r="I998" i="18"/>
  <c r="K998" i="18"/>
  <c r="O998" i="18"/>
  <c r="Q998" i="18"/>
  <c r="V998" i="18"/>
  <c r="G1000" i="18"/>
  <c r="M1000" i="18" s="1"/>
  <c r="I1000" i="18"/>
  <c r="K1000" i="18"/>
  <c r="O1000" i="18"/>
  <c r="Q1000" i="18"/>
  <c r="V1000" i="18"/>
  <c r="G1002" i="18"/>
  <c r="M1002" i="18" s="1"/>
  <c r="I1002" i="18"/>
  <c r="K1002" i="18"/>
  <c r="O1002" i="18"/>
  <c r="Q1002" i="18"/>
  <c r="V1002" i="18"/>
  <c r="G1004" i="18"/>
  <c r="I1004" i="18"/>
  <c r="K1004" i="18"/>
  <c r="M1004" i="18"/>
  <c r="O1004" i="18"/>
  <c r="Q1004" i="18"/>
  <c r="V1004" i="18"/>
  <c r="G1006" i="18"/>
  <c r="M1006" i="18" s="1"/>
  <c r="I1006" i="18"/>
  <c r="K1006" i="18"/>
  <c r="O1006" i="18"/>
  <c r="Q1006" i="18"/>
  <c r="V1006" i="18"/>
  <c r="G1008" i="18"/>
  <c r="I1008" i="18"/>
  <c r="K1008" i="18"/>
  <c r="M1008" i="18"/>
  <c r="O1008" i="18"/>
  <c r="Q1008" i="18"/>
  <c r="V1008" i="18"/>
  <c r="G1011" i="18"/>
  <c r="G1010" i="18" s="1"/>
  <c r="I1011" i="18"/>
  <c r="K1011" i="18"/>
  <c r="M1011" i="18"/>
  <c r="O1011" i="18"/>
  <c r="Q1011" i="18"/>
  <c r="Q1010" i="18" s="1"/>
  <c r="V1011" i="18"/>
  <c r="G1015" i="18"/>
  <c r="M1015" i="18" s="1"/>
  <c r="I1015" i="18"/>
  <c r="K1015" i="18"/>
  <c r="O1015" i="18"/>
  <c r="Q1015" i="18"/>
  <c r="V1015" i="18"/>
  <c r="G1019" i="18"/>
  <c r="M1019" i="18" s="1"/>
  <c r="I1019" i="18"/>
  <c r="K1019" i="18"/>
  <c r="O1019" i="18"/>
  <c r="Q1019" i="18"/>
  <c r="V1019" i="18"/>
  <c r="G1023" i="18"/>
  <c r="M1023" i="18" s="1"/>
  <c r="I1023" i="18"/>
  <c r="K1023" i="18"/>
  <c r="O1023" i="18"/>
  <c r="Q1023" i="18"/>
  <c r="V1023" i="18"/>
  <c r="G1027" i="18"/>
  <c r="I1027" i="18"/>
  <c r="K1027" i="18"/>
  <c r="O1027" i="18"/>
  <c r="O1026" i="18" s="1"/>
  <c r="Q1027" i="18"/>
  <c r="V1027" i="18"/>
  <c r="G1032" i="18"/>
  <c r="I1032" i="18"/>
  <c r="K1032" i="18"/>
  <c r="M1032" i="18"/>
  <c r="O1032" i="18"/>
  <c r="Q1032" i="18"/>
  <c r="V1032" i="18"/>
  <c r="G1040" i="18"/>
  <c r="M1040" i="18" s="1"/>
  <c r="I1040" i="18"/>
  <c r="K1040" i="18"/>
  <c r="O1040" i="18"/>
  <c r="Q1040" i="18"/>
  <c r="V1040" i="18"/>
  <c r="G1047" i="18"/>
  <c r="M1047" i="18" s="1"/>
  <c r="I1047" i="18"/>
  <c r="K1047" i="18"/>
  <c r="O1047" i="18"/>
  <c r="Q1047" i="18"/>
  <c r="V1047" i="18"/>
  <c r="G1051" i="18"/>
  <c r="M1051" i="18" s="1"/>
  <c r="I1051" i="18"/>
  <c r="K1051" i="18"/>
  <c r="O1051" i="18"/>
  <c r="Q1051" i="18"/>
  <c r="V1051" i="18"/>
  <c r="G1055" i="18"/>
  <c r="I1055" i="18"/>
  <c r="K1055" i="18"/>
  <c r="O1055" i="18"/>
  <c r="Q1055" i="18"/>
  <c r="V1055" i="18"/>
  <c r="G1059" i="18"/>
  <c r="I1059" i="18"/>
  <c r="K1059" i="18"/>
  <c r="M1059" i="18"/>
  <c r="O1059" i="18"/>
  <c r="Q1059" i="18"/>
  <c r="V1059" i="18"/>
  <c r="G1063" i="18"/>
  <c r="M1063" i="18" s="1"/>
  <c r="I1063" i="18"/>
  <c r="K1063" i="18"/>
  <c r="O1063" i="18"/>
  <c r="Q1063" i="18"/>
  <c r="V1063" i="18"/>
  <c r="G1067" i="18"/>
  <c r="M1067" i="18" s="1"/>
  <c r="I1067" i="18"/>
  <c r="K1067" i="18"/>
  <c r="O1067" i="18"/>
  <c r="Q1067" i="18"/>
  <c r="V1067" i="18"/>
  <c r="G1071" i="18"/>
  <c r="M1071" i="18" s="1"/>
  <c r="I1071" i="18"/>
  <c r="K1071" i="18"/>
  <c r="O1071" i="18"/>
  <c r="Q1071" i="18"/>
  <c r="V1071" i="18"/>
  <c r="G1075" i="18"/>
  <c r="I1075" i="18"/>
  <c r="K1075" i="18"/>
  <c r="M1075" i="18"/>
  <c r="O1075" i="18"/>
  <c r="Q1075" i="18"/>
  <c r="V1075" i="18"/>
  <c r="G1079" i="18"/>
  <c r="M1079" i="18" s="1"/>
  <c r="I1079" i="18"/>
  <c r="K1079" i="18"/>
  <c r="O1079" i="18"/>
  <c r="Q1079" i="18"/>
  <c r="V1079" i="18"/>
  <c r="G1083" i="18"/>
  <c r="I1083" i="18"/>
  <c r="K1083" i="18"/>
  <c r="M1083" i="18"/>
  <c r="O1083" i="18"/>
  <c r="Q1083" i="18"/>
  <c r="V1083" i="18"/>
  <c r="G1090" i="18"/>
  <c r="M1090" i="18" s="1"/>
  <c r="I1090" i="18"/>
  <c r="K1090" i="18"/>
  <c r="O1090" i="18"/>
  <c r="Q1090" i="18"/>
  <c r="V1090" i="18"/>
  <c r="G1094" i="18"/>
  <c r="I1094" i="18"/>
  <c r="K1094" i="18"/>
  <c r="M1094" i="18"/>
  <c r="O1094" i="18"/>
  <c r="Q1094" i="18"/>
  <c r="V1094" i="18"/>
  <c r="G1096" i="18"/>
  <c r="O1096" i="18"/>
  <c r="V1096" i="18"/>
  <c r="G1097" i="18"/>
  <c r="I1097" i="18"/>
  <c r="I1096" i="18" s="1"/>
  <c r="K1097" i="18"/>
  <c r="K1096" i="18" s="1"/>
  <c r="M1097" i="18"/>
  <c r="M1096" i="18" s="1"/>
  <c r="O1097" i="18"/>
  <c r="Q1097" i="18"/>
  <c r="Q1096" i="18" s="1"/>
  <c r="V1097" i="18"/>
  <c r="G1103" i="18"/>
  <c r="M1103" i="18" s="1"/>
  <c r="I1103" i="18"/>
  <c r="K1103" i="18"/>
  <c r="O1103" i="18"/>
  <c r="Q1103" i="18"/>
  <c r="Q1102" i="18" s="1"/>
  <c r="V1103" i="18"/>
  <c r="G1109" i="18"/>
  <c r="M1109" i="18" s="1"/>
  <c r="I1109" i="18"/>
  <c r="K1109" i="18"/>
  <c r="O1109" i="18"/>
  <c r="Q1109" i="18"/>
  <c r="V1109" i="18"/>
  <c r="V1102" i="18" s="1"/>
  <c r="G1121" i="18"/>
  <c r="I1121" i="18"/>
  <c r="K1121" i="18"/>
  <c r="M1121" i="18"/>
  <c r="O1121" i="18"/>
  <c r="Q1121" i="18"/>
  <c r="V1121" i="18"/>
  <c r="G1127" i="18"/>
  <c r="I1127" i="18"/>
  <c r="K1127" i="18"/>
  <c r="M1127" i="18"/>
  <c r="O1127" i="18"/>
  <c r="Q1127" i="18"/>
  <c r="V1127" i="18"/>
  <c r="G1138" i="18"/>
  <c r="M1138" i="18" s="1"/>
  <c r="I1138" i="18"/>
  <c r="K1138" i="18"/>
  <c r="O1138" i="18"/>
  <c r="Q1138" i="18"/>
  <c r="V1138" i="18"/>
  <c r="G1144" i="18"/>
  <c r="I1144" i="18"/>
  <c r="K1144" i="18"/>
  <c r="M1144" i="18"/>
  <c r="O1144" i="18"/>
  <c r="Q1144" i="18"/>
  <c r="V1144" i="18"/>
  <c r="G1150" i="18"/>
  <c r="M1150" i="18" s="1"/>
  <c r="I1150" i="18"/>
  <c r="K1150" i="18"/>
  <c r="O1150" i="18"/>
  <c r="Q1150" i="18"/>
  <c r="V1150" i="18"/>
  <c r="G1157" i="18"/>
  <c r="M1157" i="18" s="1"/>
  <c r="I1157" i="18"/>
  <c r="K1157" i="18"/>
  <c r="O1157" i="18"/>
  <c r="Q1157" i="18"/>
  <c r="V1157" i="18"/>
  <c r="G1163" i="18"/>
  <c r="M1163" i="18" s="1"/>
  <c r="I1163" i="18"/>
  <c r="K1163" i="18"/>
  <c r="O1163" i="18"/>
  <c r="Q1163" i="18"/>
  <c r="V1163" i="18"/>
  <c r="G1170" i="18"/>
  <c r="I1170" i="18"/>
  <c r="K1170" i="18"/>
  <c r="M1170" i="18"/>
  <c r="O1170" i="18"/>
  <c r="Q1170" i="18"/>
  <c r="V1170" i="18"/>
  <c r="G1176" i="18"/>
  <c r="M1176" i="18" s="1"/>
  <c r="I1176" i="18"/>
  <c r="K1176" i="18"/>
  <c r="O1176" i="18"/>
  <c r="Q1176" i="18"/>
  <c r="V1176" i="18"/>
  <c r="G1182" i="18"/>
  <c r="I1182" i="18"/>
  <c r="K1182" i="18"/>
  <c r="M1182" i="18"/>
  <c r="O1182" i="18"/>
  <c r="Q1182" i="18"/>
  <c r="V1182" i="18"/>
  <c r="AE1189" i="18"/>
  <c r="F49" i="1" s="1"/>
  <c r="BA34" i="17"/>
  <c r="BA31" i="17"/>
  <c r="BA28" i="17"/>
  <c r="BA23" i="17"/>
  <c r="BA20" i="17"/>
  <c r="BA16" i="17"/>
  <c r="BA13" i="17"/>
  <c r="BA10" i="17"/>
  <c r="G9" i="17"/>
  <c r="I9" i="17"/>
  <c r="K9" i="17"/>
  <c r="M9" i="17"/>
  <c r="O9" i="17"/>
  <c r="Q9" i="17"/>
  <c r="Q8" i="17" s="1"/>
  <c r="V9" i="17"/>
  <c r="G12" i="17"/>
  <c r="I12" i="17"/>
  <c r="K12" i="17"/>
  <c r="O12" i="17"/>
  <c r="Q12" i="17"/>
  <c r="V12" i="17"/>
  <c r="G15" i="17"/>
  <c r="M15" i="17" s="1"/>
  <c r="I15" i="17"/>
  <c r="K15" i="17"/>
  <c r="O15" i="17"/>
  <c r="Q15" i="17"/>
  <c r="V15" i="17"/>
  <c r="G19" i="17"/>
  <c r="I19" i="17"/>
  <c r="K19" i="17"/>
  <c r="M19" i="17"/>
  <c r="O19" i="17"/>
  <c r="Q19" i="17"/>
  <c r="V19" i="17"/>
  <c r="G22" i="17"/>
  <c r="I22" i="17"/>
  <c r="K22" i="17"/>
  <c r="O22" i="17"/>
  <c r="O18" i="17" s="1"/>
  <c r="Q22" i="17"/>
  <c r="V22" i="17"/>
  <c r="G27" i="17"/>
  <c r="I27" i="17"/>
  <c r="K27" i="17"/>
  <c r="M27" i="17"/>
  <c r="O27" i="17"/>
  <c r="Q27" i="17"/>
  <c r="V27" i="17"/>
  <c r="G30" i="17"/>
  <c r="M30" i="17" s="1"/>
  <c r="I30" i="17"/>
  <c r="K30" i="17"/>
  <c r="O30" i="17"/>
  <c r="Q30" i="17"/>
  <c r="V30" i="17"/>
  <c r="G33" i="17"/>
  <c r="M33" i="17" s="1"/>
  <c r="I33" i="17"/>
  <c r="K33" i="17"/>
  <c r="O33" i="17"/>
  <c r="Q33" i="17"/>
  <c r="V33" i="17"/>
  <c r="G36" i="17"/>
  <c r="M36" i="17" s="1"/>
  <c r="I36" i="17"/>
  <c r="K36" i="17"/>
  <c r="O36" i="17"/>
  <c r="Q36" i="17"/>
  <c r="V36" i="17"/>
  <c r="AE39" i="17"/>
  <c r="F48" i="1" s="1"/>
  <c r="G9" i="16"/>
  <c r="I9" i="16"/>
  <c r="K9" i="16"/>
  <c r="O9" i="16"/>
  <c r="Q9" i="16"/>
  <c r="V9" i="16"/>
  <c r="G11" i="16"/>
  <c r="I11" i="16"/>
  <c r="K11" i="16"/>
  <c r="O11" i="16"/>
  <c r="Q11" i="16"/>
  <c r="V11" i="16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Q15" i="16"/>
  <c r="V15" i="16"/>
  <c r="G17" i="16"/>
  <c r="I17" i="16"/>
  <c r="K17" i="16"/>
  <c r="M17" i="16"/>
  <c r="O17" i="16"/>
  <c r="Q17" i="16"/>
  <c r="V17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3" i="16"/>
  <c r="I33" i="16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3" i="16"/>
  <c r="M43" i="16" s="1"/>
  <c r="I43" i="16"/>
  <c r="K43" i="16"/>
  <c r="O43" i="16"/>
  <c r="Q43" i="16"/>
  <c r="V43" i="16"/>
  <c r="G45" i="16"/>
  <c r="I45" i="16"/>
  <c r="K45" i="16"/>
  <c r="M45" i="16"/>
  <c r="O45" i="16"/>
  <c r="Q45" i="16"/>
  <c r="V45" i="16"/>
  <c r="G47" i="16"/>
  <c r="M47" i="16" s="1"/>
  <c r="I47" i="16"/>
  <c r="K47" i="16"/>
  <c r="O47" i="16"/>
  <c r="Q47" i="16"/>
  <c r="V47" i="16"/>
  <c r="G50" i="16"/>
  <c r="I50" i="16"/>
  <c r="K50" i="16"/>
  <c r="O50" i="16"/>
  <c r="Q50" i="16"/>
  <c r="V50" i="16"/>
  <c r="G52" i="16"/>
  <c r="M52" i="16" s="1"/>
  <c r="I52" i="16"/>
  <c r="I49" i="16" s="1"/>
  <c r="K52" i="16"/>
  <c r="O52" i="16"/>
  <c r="Q52" i="16"/>
  <c r="V52" i="16"/>
  <c r="G54" i="16"/>
  <c r="M54" i="16" s="1"/>
  <c r="I54" i="16"/>
  <c r="K54" i="16"/>
  <c r="O54" i="16"/>
  <c r="Q54" i="16"/>
  <c r="V54" i="16"/>
  <c r="G56" i="16"/>
  <c r="I56" i="16"/>
  <c r="K56" i="16"/>
  <c r="M56" i="16"/>
  <c r="O56" i="16"/>
  <c r="Q56" i="16"/>
  <c r="V56" i="16"/>
  <c r="G58" i="16"/>
  <c r="M58" i="16" s="1"/>
  <c r="I58" i="16"/>
  <c r="K58" i="16"/>
  <c r="O58" i="16"/>
  <c r="Q58" i="16"/>
  <c r="V58" i="16"/>
  <c r="G61" i="16"/>
  <c r="I61" i="16"/>
  <c r="K61" i="16"/>
  <c r="O61" i="16"/>
  <c r="Q61" i="16"/>
  <c r="V61" i="16"/>
  <c r="V60" i="16" s="1"/>
  <c r="G63" i="16"/>
  <c r="M63" i="16" s="1"/>
  <c r="I63" i="16"/>
  <c r="K63" i="16"/>
  <c r="O63" i="16"/>
  <c r="Q63" i="16"/>
  <c r="V63" i="16"/>
  <c r="G65" i="16"/>
  <c r="M65" i="16" s="1"/>
  <c r="I65" i="16"/>
  <c r="K65" i="16"/>
  <c r="O65" i="16"/>
  <c r="Q65" i="16"/>
  <c r="V65" i="16"/>
  <c r="G67" i="16"/>
  <c r="I67" i="16"/>
  <c r="K67" i="16"/>
  <c r="M67" i="16"/>
  <c r="O67" i="16"/>
  <c r="Q67" i="16"/>
  <c r="V67" i="16"/>
  <c r="AE70" i="16"/>
  <c r="F46" i="1" s="1"/>
  <c r="G9" i="15"/>
  <c r="M9" i="15" s="1"/>
  <c r="I9" i="15"/>
  <c r="K9" i="15"/>
  <c r="O9" i="15"/>
  <c r="Q9" i="15"/>
  <c r="V9" i="15"/>
  <c r="G11" i="15"/>
  <c r="I11" i="15"/>
  <c r="K11" i="15"/>
  <c r="K8" i="15" s="1"/>
  <c r="O11" i="15"/>
  <c r="Q11" i="15"/>
  <c r="V11" i="15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Q15" i="15"/>
  <c r="V15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8" i="15"/>
  <c r="I28" i="15"/>
  <c r="K28" i="15"/>
  <c r="M28" i="15"/>
  <c r="O28" i="15"/>
  <c r="Q28" i="15"/>
  <c r="V28" i="15"/>
  <c r="G30" i="15"/>
  <c r="G27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41" i="15"/>
  <c r="I41" i="15"/>
  <c r="K41" i="15"/>
  <c r="O41" i="15"/>
  <c r="Q41" i="15"/>
  <c r="V41" i="15"/>
  <c r="G43" i="15"/>
  <c r="M43" i="15" s="1"/>
  <c r="I43" i="15"/>
  <c r="I40" i="15" s="1"/>
  <c r="K43" i="15"/>
  <c r="O43" i="15"/>
  <c r="Q43" i="15"/>
  <c r="V43" i="15"/>
  <c r="G45" i="15"/>
  <c r="M45" i="15" s="1"/>
  <c r="I45" i="15"/>
  <c r="K45" i="15"/>
  <c r="O45" i="15"/>
  <c r="Q45" i="15"/>
  <c r="V45" i="15"/>
  <c r="G47" i="15"/>
  <c r="I47" i="15"/>
  <c r="K47" i="15"/>
  <c r="M47" i="15"/>
  <c r="O47" i="15"/>
  <c r="Q47" i="15"/>
  <c r="V47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54" i="15"/>
  <c r="M54" i="15" s="1"/>
  <c r="I54" i="15"/>
  <c r="K54" i="15"/>
  <c r="O54" i="15"/>
  <c r="Q54" i="15"/>
  <c r="V54" i="15"/>
  <c r="G56" i="15"/>
  <c r="I56" i="15"/>
  <c r="K56" i="15"/>
  <c r="O56" i="15"/>
  <c r="Q56" i="15"/>
  <c r="V56" i="15"/>
  <c r="G58" i="15"/>
  <c r="I58" i="15"/>
  <c r="K58" i="15"/>
  <c r="M58" i="15"/>
  <c r="O58" i="15"/>
  <c r="Q58" i="15"/>
  <c r="V58" i="15"/>
  <c r="G60" i="15"/>
  <c r="M60" i="15" s="1"/>
  <c r="I60" i="15"/>
  <c r="K60" i="15"/>
  <c r="O60" i="15"/>
  <c r="Q60" i="15"/>
  <c r="V60" i="15"/>
  <c r="G63" i="15"/>
  <c r="I63" i="15"/>
  <c r="K63" i="15"/>
  <c r="K62" i="15" s="1"/>
  <c r="O63" i="15"/>
  <c r="Q63" i="15"/>
  <c r="V63" i="15"/>
  <c r="V62" i="15" s="1"/>
  <c r="G65" i="15"/>
  <c r="M65" i="15" s="1"/>
  <c r="I65" i="15"/>
  <c r="I62" i="15" s="1"/>
  <c r="K65" i="15"/>
  <c r="O65" i="15"/>
  <c r="Q65" i="15"/>
  <c r="V65" i="15"/>
  <c r="G68" i="15"/>
  <c r="M68" i="15" s="1"/>
  <c r="I68" i="15"/>
  <c r="K68" i="15"/>
  <c r="O68" i="15"/>
  <c r="Q68" i="15"/>
  <c r="V68" i="15"/>
  <c r="G70" i="15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6" i="15"/>
  <c r="M76" i="15" s="1"/>
  <c r="I76" i="15"/>
  <c r="K76" i="15"/>
  <c r="O76" i="15"/>
  <c r="Q76" i="15"/>
  <c r="V76" i="15"/>
  <c r="G78" i="15"/>
  <c r="M78" i="15" s="1"/>
  <c r="I78" i="15"/>
  <c r="K78" i="15"/>
  <c r="O78" i="15"/>
  <c r="Q78" i="15"/>
  <c r="V78" i="15"/>
  <c r="G80" i="15"/>
  <c r="M80" i="15" s="1"/>
  <c r="I80" i="15"/>
  <c r="K80" i="15"/>
  <c r="O80" i="15"/>
  <c r="Q80" i="15"/>
  <c r="V80" i="15"/>
  <c r="AE83" i="15"/>
  <c r="F45" i="1" s="1"/>
  <c r="G9" i="14"/>
  <c r="M9" i="14" s="1"/>
  <c r="I9" i="14"/>
  <c r="K9" i="14"/>
  <c r="O9" i="14"/>
  <c r="Q9" i="14"/>
  <c r="V9" i="14"/>
  <c r="G11" i="14"/>
  <c r="AF331" i="14" s="1"/>
  <c r="G44" i="1" s="1"/>
  <c r="H44" i="1" s="1"/>
  <c r="I44" i="1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3" i="14"/>
  <c r="M23" i="14" s="1"/>
  <c r="I23" i="14"/>
  <c r="K23" i="14"/>
  <c r="O23" i="14"/>
  <c r="Q23" i="14"/>
  <c r="V23" i="14"/>
  <c r="G25" i="14"/>
  <c r="I25" i="14"/>
  <c r="K25" i="14"/>
  <c r="M25" i="14"/>
  <c r="O25" i="14"/>
  <c r="Q25" i="14"/>
  <c r="V25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3" i="14"/>
  <c r="I33" i="14"/>
  <c r="K33" i="14"/>
  <c r="M33" i="14"/>
  <c r="O33" i="14"/>
  <c r="Q33" i="14"/>
  <c r="V33" i="14"/>
  <c r="G35" i="14"/>
  <c r="M35" i="14" s="1"/>
  <c r="I35" i="14"/>
  <c r="K35" i="14"/>
  <c r="O35" i="14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5" i="14"/>
  <c r="M45" i="14" s="1"/>
  <c r="I45" i="14"/>
  <c r="K45" i="14"/>
  <c r="O45" i="14"/>
  <c r="Q45" i="14"/>
  <c r="V45" i="14"/>
  <c r="G47" i="14"/>
  <c r="M47" i="14" s="1"/>
  <c r="I47" i="14"/>
  <c r="K47" i="14"/>
  <c r="O47" i="14"/>
  <c r="Q47" i="14"/>
  <c r="V47" i="14"/>
  <c r="G49" i="14"/>
  <c r="M49" i="14" s="1"/>
  <c r="I49" i="14"/>
  <c r="K49" i="14"/>
  <c r="O49" i="14"/>
  <c r="Q49" i="14"/>
  <c r="V49" i="14"/>
  <c r="G51" i="14"/>
  <c r="M51" i="14" s="1"/>
  <c r="I51" i="14"/>
  <c r="K51" i="14"/>
  <c r="O51" i="14"/>
  <c r="Q51" i="14"/>
  <c r="V51" i="14"/>
  <c r="G53" i="14"/>
  <c r="I53" i="14"/>
  <c r="K53" i="14"/>
  <c r="M53" i="14"/>
  <c r="O53" i="14"/>
  <c r="Q53" i="14"/>
  <c r="V53" i="14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59" i="14"/>
  <c r="M59" i="14" s="1"/>
  <c r="I59" i="14"/>
  <c r="K59" i="14"/>
  <c r="O59" i="14"/>
  <c r="Q59" i="14"/>
  <c r="V59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3" i="14"/>
  <c r="I73" i="14"/>
  <c r="K73" i="14"/>
  <c r="M73" i="14"/>
  <c r="O73" i="14"/>
  <c r="Q73" i="14"/>
  <c r="V73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3" i="14"/>
  <c r="M83" i="14" s="1"/>
  <c r="I83" i="14"/>
  <c r="K83" i="14"/>
  <c r="O83" i="14"/>
  <c r="Q83" i="14"/>
  <c r="V83" i="14"/>
  <c r="G85" i="14"/>
  <c r="I85" i="14"/>
  <c r="K85" i="14"/>
  <c r="M85" i="14"/>
  <c r="O85" i="14"/>
  <c r="Q85" i="14"/>
  <c r="V85" i="14"/>
  <c r="G87" i="14"/>
  <c r="M87" i="14" s="1"/>
  <c r="I87" i="14"/>
  <c r="K87" i="14"/>
  <c r="O87" i="14"/>
  <c r="Q87" i="14"/>
  <c r="V87" i="14"/>
  <c r="G89" i="14"/>
  <c r="I89" i="14"/>
  <c r="K89" i="14"/>
  <c r="M89" i="14"/>
  <c r="O89" i="14"/>
  <c r="Q89" i="14"/>
  <c r="V89" i="14"/>
  <c r="G91" i="14"/>
  <c r="M91" i="14" s="1"/>
  <c r="I91" i="14"/>
  <c r="K91" i="14"/>
  <c r="O91" i="14"/>
  <c r="Q91" i="14"/>
  <c r="V91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7" i="14"/>
  <c r="I97" i="14"/>
  <c r="K97" i="14"/>
  <c r="M97" i="14"/>
  <c r="O97" i="14"/>
  <c r="Q97" i="14"/>
  <c r="V97" i="14"/>
  <c r="G99" i="14"/>
  <c r="M99" i="14" s="1"/>
  <c r="I99" i="14"/>
  <c r="K99" i="14"/>
  <c r="O99" i="14"/>
  <c r="Q99" i="14"/>
  <c r="V99" i="14"/>
  <c r="G101" i="14"/>
  <c r="M101" i="14" s="1"/>
  <c r="I101" i="14"/>
  <c r="K101" i="14"/>
  <c r="O101" i="14"/>
  <c r="Q101" i="14"/>
  <c r="V101" i="14"/>
  <c r="G103" i="14"/>
  <c r="M103" i="14" s="1"/>
  <c r="I103" i="14"/>
  <c r="K103" i="14"/>
  <c r="O103" i="14"/>
  <c r="Q103" i="14"/>
  <c r="V103" i="14"/>
  <c r="G105" i="14"/>
  <c r="I105" i="14"/>
  <c r="K105" i="14"/>
  <c r="M105" i="14"/>
  <c r="O105" i="14"/>
  <c r="Q105" i="14"/>
  <c r="V105" i="14"/>
  <c r="G107" i="14"/>
  <c r="M107" i="14" s="1"/>
  <c r="I107" i="14"/>
  <c r="K107" i="14"/>
  <c r="O107" i="14"/>
  <c r="Q107" i="14"/>
  <c r="V107" i="14"/>
  <c r="G109" i="14"/>
  <c r="M109" i="14" s="1"/>
  <c r="I109" i="14"/>
  <c r="K109" i="14"/>
  <c r="O109" i="14"/>
  <c r="Q109" i="14"/>
  <c r="V109" i="14"/>
  <c r="G111" i="14"/>
  <c r="M111" i="14" s="1"/>
  <c r="I111" i="14"/>
  <c r="K111" i="14"/>
  <c r="O111" i="14"/>
  <c r="Q111" i="14"/>
  <c r="V111" i="14"/>
  <c r="G113" i="14"/>
  <c r="M113" i="14" s="1"/>
  <c r="I113" i="14"/>
  <c r="K113" i="14"/>
  <c r="O113" i="14"/>
  <c r="Q113" i="14"/>
  <c r="V113" i="14"/>
  <c r="G115" i="14"/>
  <c r="M115" i="14" s="1"/>
  <c r="I115" i="14"/>
  <c r="K115" i="14"/>
  <c r="O115" i="14"/>
  <c r="Q115" i="14"/>
  <c r="V115" i="14"/>
  <c r="G117" i="14"/>
  <c r="I117" i="14"/>
  <c r="K117" i="14"/>
  <c r="M117" i="14"/>
  <c r="O117" i="14"/>
  <c r="Q117" i="14"/>
  <c r="V117" i="14"/>
  <c r="G119" i="14"/>
  <c r="M119" i="14" s="1"/>
  <c r="I119" i="14"/>
  <c r="K119" i="14"/>
  <c r="O119" i="14"/>
  <c r="Q119" i="14"/>
  <c r="V119" i="14"/>
  <c r="G121" i="14"/>
  <c r="I121" i="14"/>
  <c r="K121" i="14"/>
  <c r="M121" i="14"/>
  <c r="O121" i="14"/>
  <c r="Q121" i="14"/>
  <c r="V121" i="14"/>
  <c r="G123" i="14"/>
  <c r="M123" i="14" s="1"/>
  <c r="I123" i="14"/>
  <c r="K123" i="14"/>
  <c r="O123" i="14"/>
  <c r="Q123" i="14"/>
  <c r="V123" i="14"/>
  <c r="G125" i="14"/>
  <c r="M125" i="14" s="1"/>
  <c r="I125" i="14"/>
  <c r="K125" i="14"/>
  <c r="O125" i="14"/>
  <c r="Q125" i="14"/>
  <c r="V125" i="14"/>
  <c r="G127" i="14"/>
  <c r="M127" i="14" s="1"/>
  <c r="I127" i="14"/>
  <c r="K127" i="14"/>
  <c r="O127" i="14"/>
  <c r="Q127" i="14"/>
  <c r="V127" i="14"/>
  <c r="G129" i="14"/>
  <c r="I129" i="14"/>
  <c r="K129" i="14"/>
  <c r="M129" i="14"/>
  <c r="O129" i="14"/>
  <c r="Q129" i="14"/>
  <c r="V129" i="14"/>
  <c r="G131" i="14"/>
  <c r="M131" i="14" s="1"/>
  <c r="I131" i="14"/>
  <c r="K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M135" i="14" s="1"/>
  <c r="I135" i="14"/>
  <c r="K135" i="14"/>
  <c r="O135" i="14"/>
  <c r="Q135" i="14"/>
  <c r="V135" i="14"/>
  <c r="G137" i="14"/>
  <c r="I137" i="14"/>
  <c r="K137" i="14"/>
  <c r="M137" i="14"/>
  <c r="O137" i="14"/>
  <c r="Q137" i="14"/>
  <c r="V137" i="14"/>
  <c r="G139" i="14"/>
  <c r="M139" i="14" s="1"/>
  <c r="I139" i="14"/>
  <c r="K139" i="14"/>
  <c r="O139" i="14"/>
  <c r="Q139" i="14"/>
  <c r="V139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5" i="14"/>
  <c r="M145" i="14" s="1"/>
  <c r="I145" i="14"/>
  <c r="K145" i="14"/>
  <c r="O145" i="14"/>
  <c r="Q145" i="14"/>
  <c r="V145" i="14"/>
  <c r="G147" i="14"/>
  <c r="M147" i="14" s="1"/>
  <c r="I147" i="14"/>
  <c r="K147" i="14"/>
  <c r="O147" i="14"/>
  <c r="Q147" i="14"/>
  <c r="V147" i="14"/>
  <c r="G149" i="14"/>
  <c r="I149" i="14"/>
  <c r="K149" i="14"/>
  <c r="M149" i="14"/>
  <c r="O149" i="14"/>
  <c r="Q149" i="14"/>
  <c r="V149" i="14"/>
  <c r="G152" i="14"/>
  <c r="I152" i="14"/>
  <c r="K152" i="14"/>
  <c r="M152" i="14"/>
  <c r="O152" i="14"/>
  <c r="Q152" i="14"/>
  <c r="V152" i="14"/>
  <c r="G154" i="14"/>
  <c r="M154" i="14" s="1"/>
  <c r="I154" i="14"/>
  <c r="K154" i="14"/>
  <c r="O154" i="14"/>
  <c r="Q154" i="14"/>
  <c r="V154" i="14"/>
  <c r="G156" i="14"/>
  <c r="M156" i="14" s="1"/>
  <c r="I156" i="14"/>
  <c r="K156" i="14"/>
  <c r="O156" i="14"/>
  <c r="Q156" i="14"/>
  <c r="V156" i="14"/>
  <c r="G158" i="14"/>
  <c r="M158" i="14" s="1"/>
  <c r="I158" i="14"/>
  <c r="K158" i="14"/>
  <c r="O158" i="14"/>
  <c r="Q158" i="14"/>
  <c r="V158" i="14"/>
  <c r="G160" i="14"/>
  <c r="I160" i="14"/>
  <c r="K160" i="14"/>
  <c r="M160" i="14"/>
  <c r="O160" i="14"/>
  <c r="Q160" i="14"/>
  <c r="V160" i="14"/>
  <c r="G162" i="14"/>
  <c r="M162" i="14" s="1"/>
  <c r="I162" i="14"/>
  <c r="K162" i="14"/>
  <c r="O162" i="14"/>
  <c r="Q162" i="14"/>
  <c r="V162" i="14"/>
  <c r="G164" i="14"/>
  <c r="M164" i="14" s="1"/>
  <c r="I164" i="14"/>
  <c r="K164" i="14"/>
  <c r="O164" i="14"/>
  <c r="Q164" i="14"/>
  <c r="V164" i="14"/>
  <c r="G166" i="14"/>
  <c r="M166" i="14" s="1"/>
  <c r="I166" i="14"/>
  <c r="K166" i="14"/>
  <c r="O166" i="14"/>
  <c r="Q166" i="14"/>
  <c r="V166" i="14"/>
  <c r="G168" i="14"/>
  <c r="M168" i="14" s="1"/>
  <c r="I168" i="14"/>
  <c r="K168" i="14"/>
  <c r="O168" i="14"/>
  <c r="Q168" i="14"/>
  <c r="V168" i="14"/>
  <c r="G171" i="14"/>
  <c r="M171" i="14" s="1"/>
  <c r="I171" i="14"/>
  <c r="K171" i="14"/>
  <c r="O171" i="14"/>
  <c r="Q171" i="14"/>
  <c r="V171" i="14"/>
  <c r="G173" i="14"/>
  <c r="I173" i="14"/>
  <c r="K173" i="14"/>
  <c r="M173" i="14"/>
  <c r="O173" i="14"/>
  <c r="Q173" i="14"/>
  <c r="V173" i="14"/>
  <c r="G175" i="14"/>
  <c r="M175" i="14" s="1"/>
  <c r="I175" i="14"/>
  <c r="K175" i="14"/>
  <c r="O175" i="14"/>
  <c r="Q175" i="14"/>
  <c r="V175" i="14"/>
  <c r="G178" i="14"/>
  <c r="I178" i="14"/>
  <c r="K178" i="14"/>
  <c r="O178" i="14"/>
  <c r="Q178" i="14"/>
  <c r="V178" i="14"/>
  <c r="G180" i="14"/>
  <c r="M180" i="14" s="1"/>
  <c r="I180" i="14"/>
  <c r="K180" i="14"/>
  <c r="O180" i="14"/>
  <c r="Q180" i="14"/>
  <c r="V180" i="14"/>
  <c r="G182" i="14"/>
  <c r="M182" i="14" s="1"/>
  <c r="I182" i="14"/>
  <c r="K182" i="14"/>
  <c r="O182" i="14"/>
  <c r="Q182" i="14"/>
  <c r="V182" i="14"/>
  <c r="G184" i="14"/>
  <c r="I184" i="14"/>
  <c r="K184" i="14"/>
  <c r="M184" i="14"/>
  <c r="O184" i="14"/>
  <c r="Q184" i="14"/>
  <c r="V184" i="14"/>
  <c r="G186" i="14"/>
  <c r="M186" i="14" s="1"/>
  <c r="I186" i="14"/>
  <c r="K186" i="14"/>
  <c r="O186" i="14"/>
  <c r="Q186" i="14"/>
  <c r="V186" i="14"/>
  <c r="G188" i="14"/>
  <c r="I188" i="14"/>
  <c r="K188" i="14"/>
  <c r="M188" i="14"/>
  <c r="O188" i="14"/>
  <c r="Q188" i="14"/>
  <c r="V188" i="14"/>
  <c r="G190" i="14"/>
  <c r="M190" i="14" s="1"/>
  <c r="I190" i="14"/>
  <c r="K190" i="14"/>
  <c r="O190" i="14"/>
  <c r="Q190" i="14"/>
  <c r="V190" i="14"/>
  <c r="G192" i="14"/>
  <c r="M192" i="14" s="1"/>
  <c r="I192" i="14"/>
  <c r="K192" i="14"/>
  <c r="O192" i="14"/>
  <c r="Q192" i="14"/>
  <c r="V192" i="14"/>
  <c r="G194" i="14"/>
  <c r="M194" i="14" s="1"/>
  <c r="I194" i="14"/>
  <c r="K194" i="14"/>
  <c r="O194" i="14"/>
  <c r="Q194" i="14"/>
  <c r="V194" i="14"/>
  <c r="G196" i="14"/>
  <c r="I196" i="14"/>
  <c r="K196" i="14"/>
  <c r="M196" i="14"/>
  <c r="O196" i="14"/>
  <c r="Q196" i="14"/>
  <c r="V196" i="14"/>
  <c r="G198" i="14"/>
  <c r="M198" i="14" s="1"/>
  <c r="I198" i="14"/>
  <c r="K198" i="14"/>
  <c r="O198" i="14"/>
  <c r="Q198" i="14"/>
  <c r="V198" i="14"/>
  <c r="G200" i="14"/>
  <c r="M200" i="14" s="1"/>
  <c r="I200" i="14"/>
  <c r="K200" i="14"/>
  <c r="O200" i="14"/>
  <c r="Q200" i="14"/>
  <c r="V200" i="14"/>
  <c r="G203" i="14"/>
  <c r="M203" i="14" s="1"/>
  <c r="I203" i="14"/>
  <c r="K203" i="14"/>
  <c r="O203" i="14"/>
  <c r="Q203" i="14"/>
  <c r="V203" i="14"/>
  <c r="G205" i="14"/>
  <c r="M205" i="14" s="1"/>
  <c r="I205" i="14"/>
  <c r="K205" i="14"/>
  <c r="O205" i="14"/>
  <c r="Q205" i="14"/>
  <c r="V205" i="14"/>
  <c r="G207" i="14"/>
  <c r="I207" i="14"/>
  <c r="K207" i="14"/>
  <c r="M207" i="14"/>
  <c r="O207" i="14"/>
  <c r="Q207" i="14"/>
  <c r="V207" i="14"/>
  <c r="G209" i="14"/>
  <c r="M209" i="14" s="1"/>
  <c r="I209" i="14"/>
  <c r="K209" i="14"/>
  <c r="O209" i="14"/>
  <c r="Q209" i="14"/>
  <c r="V209" i="14"/>
  <c r="G211" i="14"/>
  <c r="I211" i="14"/>
  <c r="K211" i="14"/>
  <c r="M211" i="14"/>
  <c r="O211" i="14"/>
  <c r="Q211" i="14"/>
  <c r="V211" i="14"/>
  <c r="G213" i="14"/>
  <c r="M213" i="14" s="1"/>
  <c r="I213" i="14"/>
  <c r="K213" i="14"/>
  <c r="O213" i="14"/>
  <c r="Q213" i="14"/>
  <c r="V213" i="14"/>
  <c r="G215" i="14"/>
  <c r="M215" i="14" s="1"/>
  <c r="I215" i="14"/>
  <c r="K215" i="14"/>
  <c r="O215" i="14"/>
  <c r="Q215" i="14"/>
  <c r="V215" i="14"/>
  <c r="G217" i="14"/>
  <c r="M217" i="14" s="1"/>
  <c r="I217" i="14"/>
  <c r="K217" i="14"/>
  <c r="O217" i="14"/>
  <c r="Q217" i="14"/>
  <c r="V217" i="14"/>
  <c r="G219" i="14"/>
  <c r="I219" i="14"/>
  <c r="K219" i="14"/>
  <c r="M219" i="14"/>
  <c r="O219" i="14"/>
  <c r="Q219" i="14"/>
  <c r="V219" i="14"/>
  <c r="G221" i="14"/>
  <c r="M221" i="14" s="1"/>
  <c r="I221" i="14"/>
  <c r="K221" i="14"/>
  <c r="O221" i="14"/>
  <c r="Q221" i="14"/>
  <c r="V221" i="14"/>
  <c r="G223" i="14"/>
  <c r="M223" i="14" s="1"/>
  <c r="I223" i="14"/>
  <c r="K223" i="14"/>
  <c r="O223" i="14"/>
  <c r="Q223" i="14"/>
  <c r="V223" i="14"/>
  <c r="G226" i="14"/>
  <c r="M226" i="14" s="1"/>
  <c r="I226" i="14"/>
  <c r="K226" i="14"/>
  <c r="O226" i="14"/>
  <c r="Q226" i="14"/>
  <c r="V226" i="14"/>
  <c r="G228" i="14"/>
  <c r="I228" i="14"/>
  <c r="K228" i="14"/>
  <c r="M228" i="14"/>
  <c r="O228" i="14"/>
  <c r="Q228" i="14"/>
  <c r="V228" i="14"/>
  <c r="G230" i="14"/>
  <c r="M230" i="14" s="1"/>
  <c r="I230" i="14"/>
  <c r="K230" i="14"/>
  <c r="O230" i="14"/>
  <c r="Q230" i="14"/>
  <c r="V230" i="14"/>
  <c r="G232" i="14"/>
  <c r="M232" i="14" s="1"/>
  <c r="I232" i="14"/>
  <c r="K232" i="14"/>
  <c r="O232" i="14"/>
  <c r="Q232" i="14"/>
  <c r="V232" i="14"/>
  <c r="G234" i="14"/>
  <c r="M234" i="14" s="1"/>
  <c r="I234" i="14"/>
  <c r="K234" i="14"/>
  <c r="O234" i="14"/>
  <c r="Q234" i="14"/>
  <c r="V234" i="14"/>
  <c r="G236" i="14"/>
  <c r="M236" i="14" s="1"/>
  <c r="I236" i="14"/>
  <c r="K236" i="14"/>
  <c r="O236" i="14"/>
  <c r="Q236" i="14"/>
  <c r="V236" i="14"/>
  <c r="G238" i="14"/>
  <c r="M238" i="14" s="1"/>
  <c r="I238" i="14"/>
  <c r="K238" i="14"/>
  <c r="O238" i="14"/>
  <c r="Q238" i="14"/>
  <c r="V238" i="14"/>
  <c r="G240" i="14"/>
  <c r="I240" i="14"/>
  <c r="K240" i="14"/>
  <c r="M240" i="14"/>
  <c r="O240" i="14"/>
  <c r="Q240" i="14"/>
  <c r="V240" i="14"/>
  <c r="G242" i="14"/>
  <c r="M242" i="14" s="1"/>
  <c r="I242" i="14"/>
  <c r="K242" i="14"/>
  <c r="O242" i="14"/>
  <c r="Q242" i="14"/>
  <c r="V242" i="14"/>
  <c r="G244" i="14"/>
  <c r="I244" i="14"/>
  <c r="K244" i="14"/>
  <c r="M244" i="14"/>
  <c r="O244" i="14"/>
  <c r="Q244" i="14"/>
  <c r="V244" i="14"/>
  <c r="G246" i="14"/>
  <c r="M246" i="14" s="1"/>
  <c r="I246" i="14"/>
  <c r="K246" i="14"/>
  <c r="O246" i="14"/>
  <c r="Q246" i="14"/>
  <c r="V246" i="14"/>
  <c r="G248" i="14"/>
  <c r="M248" i="14" s="1"/>
  <c r="I248" i="14"/>
  <c r="K248" i="14"/>
  <c r="O248" i="14"/>
  <c r="Q248" i="14"/>
  <c r="V248" i="14"/>
  <c r="G250" i="14"/>
  <c r="M250" i="14" s="1"/>
  <c r="I250" i="14"/>
  <c r="K250" i="14"/>
  <c r="O250" i="14"/>
  <c r="Q250" i="14"/>
  <c r="V250" i="14"/>
  <c r="G252" i="14"/>
  <c r="I252" i="14"/>
  <c r="K252" i="14"/>
  <c r="M252" i="14"/>
  <c r="O252" i="14"/>
  <c r="Q252" i="14"/>
  <c r="V252" i="14"/>
  <c r="G254" i="14"/>
  <c r="M254" i="14" s="1"/>
  <c r="I254" i="14"/>
  <c r="K254" i="14"/>
  <c r="O254" i="14"/>
  <c r="Q254" i="14"/>
  <c r="V254" i="14"/>
  <c r="G256" i="14"/>
  <c r="M256" i="14" s="1"/>
  <c r="I256" i="14"/>
  <c r="K256" i="14"/>
  <c r="O256" i="14"/>
  <c r="Q256" i="14"/>
  <c r="V256" i="14"/>
  <c r="G258" i="14"/>
  <c r="M258" i="14" s="1"/>
  <c r="I258" i="14"/>
  <c r="K258" i="14"/>
  <c r="O258" i="14"/>
  <c r="Q258" i="14"/>
  <c r="V258" i="14"/>
  <c r="G260" i="14"/>
  <c r="I260" i="14"/>
  <c r="K260" i="14"/>
  <c r="M260" i="14"/>
  <c r="O260" i="14"/>
  <c r="Q260" i="14"/>
  <c r="V260" i="14"/>
  <c r="G262" i="14"/>
  <c r="M262" i="14" s="1"/>
  <c r="I262" i="14"/>
  <c r="K262" i="14"/>
  <c r="O262" i="14"/>
  <c r="Q262" i="14"/>
  <c r="V262" i="14"/>
  <c r="G264" i="14"/>
  <c r="M264" i="14" s="1"/>
  <c r="I264" i="14"/>
  <c r="K264" i="14"/>
  <c r="O264" i="14"/>
  <c r="Q264" i="14"/>
  <c r="V264" i="14"/>
  <c r="G266" i="14"/>
  <c r="M266" i="14" s="1"/>
  <c r="I266" i="14"/>
  <c r="K266" i="14"/>
  <c r="O266" i="14"/>
  <c r="Q266" i="14"/>
  <c r="V266" i="14"/>
  <c r="G268" i="14"/>
  <c r="M268" i="14" s="1"/>
  <c r="I268" i="14"/>
  <c r="K268" i="14"/>
  <c r="O268" i="14"/>
  <c r="Q268" i="14"/>
  <c r="V268" i="14"/>
  <c r="G270" i="14"/>
  <c r="M270" i="14" s="1"/>
  <c r="I270" i="14"/>
  <c r="K270" i="14"/>
  <c r="O270" i="14"/>
  <c r="Q270" i="14"/>
  <c r="V270" i="14"/>
  <c r="G272" i="14"/>
  <c r="I272" i="14"/>
  <c r="K272" i="14"/>
  <c r="M272" i="14"/>
  <c r="O272" i="14"/>
  <c r="Q272" i="14"/>
  <c r="V272" i="14"/>
  <c r="G274" i="14"/>
  <c r="M274" i="14" s="1"/>
  <c r="I274" i="14"/>
  <c r="K274" i="14"/>
  <c r="O274" i="14"/>
  <c r="Q274" i="14"/>
  <c r="V274" i="14"/>
  <c r="G276" i="14"/>
  <c r="M276" i="14" s="1"/>
  <c r="I276" i="14"/>
  <c r="K276" i="14"/>
  <c r="O276" i="14"/>
  <c r="Q276" i="14"/>
  <c r="V276" i="14"/>
  <c r="G278" i="14"/>
  <c r="M278" i="14" s="1"/>
  <c r="I278" i="14"/>
  <c r="K278" i="14"/>
  <c r="O278" i="14"/>
  <c r="Q278" i="14"/>
  <c r="V278" i="14"/>
  <c r="G280" i="14"/>
  <c r="M280" i="14" s="1"/>
  <c r="I280" i="14"/>
  <c r="K280" i="14"/>
  <c r="O280" i="14"/>
  <c r="Q280" i="14"/>
  <c r="V280" i="14"/>
  <c r="G282" i="14"/>
  <c r="M282" i="14" s="1"/>
  <c r="I282" i="14"/>
  <c r="K282" i="14"/>
  <c r="O282" i="14"/>
  <c r="Q282" i="14"/>
  <c r="V282" i="14"/>
  <c r="G284" i="14"/>
  <c r="I284" i="14"/>
  <c r="K284" i="14"/>
  <c r="M284" i="14"/>
  <c r="O284" i="14"/>
  <c r="Q284" i="14"/>
  <c r="V284" i="14"/>
  <c r="G286" i="14"/>
  <c r="M286" i="14" s="1"/>
  <c r="I286" i="14"/>
  <c r="K286" i="14"/>
  <c r="O286" i="14"/>
  <c r="Q286" i="14"/>
  <c r="V286" i="14"/>
  <c r="G288" i="14"/>
  <c r="M288" i="14" s="1"/>
  <c r="I288" i="14"/>
  <c r="K288" i="14"/>
  <c r="O288" i="14"/>
  <c r="Q288" i="14"/>
  <c r="V288" i="14"/>
  <c r="G290" i="14"/>
  <c r="M290" i="14" s="1"/>
  <c r="I290" i="14"/>
  <c r="K290" i="14"/>
  <c r="O290" i="14"/>
  <c r="Q290" i="14"/>
  <c r="V290" i="14"/>
  <c r="G292" i="14"/>
  <c r="I292" i="14"/>
  <c r="K292" i="14"/>
  <c r="M292" i="14"/>
  <c r="O292" i="14"/>
  <c r="Q292" i="14"/>
  <c r="V292" i="14"/>
  <c r="G294" i="14"/>
  <c r="M294" i="14" s="1"/>
  <c r="I294" i="14"/>
  <c r="K294" i="14"/>
  <c r="O294" i="14"/>
  <c r="Q294" i="14"/>
  <c r="V294" i="14"/>
  <c r="G296" i="14"/>
  <c r="M296" i="14" s="1"/>
  <c r="I296" i="14"/>
  <c r="K296" i="14"/>
  <c r="O296" i="14"/>
  <c r="Q296" i="14"/>
  <c r="V296" i="14"/>
  <c r="G298" i="14"/>
  <c r="M298" i="14" s="1"/>
  <c r="I298" i="14"/>
  <c r="K298" i="14"/>
  <c r="O298" i="14"/>
  <c r="Q298" i="14"/>
  <c r="V298" i="14"/>
  <c r="G300" i="14"/>
  <c r="M300" i="14" s="1"/>
  <c r="I300" i="14"/>
  <c r="K300" i="14"/>
  <c r="O300" i="14"/>
  <c r="Q300" i="14"/>
  <c r="V300" i="14"/>
  <c r="G302" i="14"/>
  <c r="M302" i="14" s="1"/>
  <c r="I302" i="14"/>
  <c r="K302" i="14"/>
  <c r="O302" i="14"/>
  <c r="Q302" i="14"/>
  <c r="V302" i="14"/>
  <c r="G304" i="14"/>
  <c r="M304" i="14" s="1"/>
  <c r="I304" i="14"/>
  <c r="K304" i="14"/>
  <c r="O304" i="14"/>
  <c r="Q304" i="14"/>
  <c r="V304" i="14"/>
  <c r="G307" i="14"/>
  <c r="I307" i="14"/>
  <c r="K307" i="14"/>
  <c r="O307" i="14"/>
  <c r="Q307" i="14"/>
  <c r="V307" i="14"/>
  <c r="G309" i="14"/>
  <c r="M309" i="14" s="1"/>
  <c r="I309" i="14"/>
  <c r="K309" i="14"/>
  <c r="O309" i="14"/>
  <c r="Q309" i="14"/>
  <c r="V309" i="14"/>
  <c r="G311" i="14"/>
  <c r="M311" i="14" s="1"/>
  <c r="I311" i="14"/>
  <c r="K311" i="14"/>
  <c r="O311" i="14"/>
  <c r="Q311" i="14"/>
  <c r="V311" i="14"/>
  <c r="G313" i="14"/>
  <c r="I313" i="14"/>
  <c r="K313" i="14"/>
  <c r="M313" i="14"/>
  <c r="O313" i="14"/>
  <c r="Q313" i="14"/>
  <c r="V313" i="14"/>
  <c r="G315" i="14"/>
  <c r="M315" i="14" s="1"/>
  <c r="I315" i="14"/>
  <c r="K315" i="14"/>
  <c r="O315" i="14"/>
  <c r="Q315" i="14"/>
  <c r="V315" i="14"/>
  <c r="G317" i="14"/>
  <c r="M317" i="14" s="1"/>
  <c r="I317" i="14"/>
  <c r="K317" i="14"/>
  <c r="O317" i="14"/>
  <c r="Q317" i="14"/>
  <c r="V317" i="14"/>
  <c r="G319" i="14"/>
  <c r="M319" i="14" s="1"/>
  <c r="I319" i="14"/>
  <c r="K319" i="14"/>
  <c r="O319" i="14"/>
  <c r="Q319" i="14"/>
  <c r="V319" i="14"/>
  <c r="G322" i="14"/>
  <c r="G321" i="14" s="1"/>
  <c r="I322" i="14"/>
  <c r="K322" i="14"/>
  <c r="O322" i="14"/>
  <c r="Q322" i="14"/>
  <c r="V322" i="14"/>
  <c r="G324" i="14"/>
  <c r="I324" i="14"/>
  <c r="I321" i="14" s="1"/>
  <c r="K324" i="14"/>
  <c r="M324" i="14"/>
  <c r="O324" i="14"/>
  <c r="Q324" i="14"/>
  <c r="V324" i="14"/>
  <c r="G326" i="14"/>
  <c r="M326" i="14" s="1"/>
  <c r="I326" i="14"/>
  <c r="K326" i="14"/>
  <c r="O326" i="14"/>
  <c r="Q326" i="14"/>
  <c r="V326" i="14"/>
  <c r="G328" i="14"/>
  <c r="M328" i="14" s="1"/>
  <c r="I328" i="14"/>
  <c r="K328" i="14"/>
  <c r="O328" i="14"/>
  <c r="Q328" i="14"/>
  <c r="V328" i="14"/>
  <c r="AE331" i="14"/>
  <c r="F44" i="1" s="1"/>
  <c r="BA1151" i="13"/>
  <c r="BA1048" i="13"/>
  <c r="BA939" i="13"/>
  <c r="BA826" i="13"/>
  <c r="BA819" i="13"/>
  <c r="BA812" i="13"/>
  <c r="BA807" i="13"/>
  <c r="BA800" i="13"/>
  <c r="BA794" i="13"/>
  <c r="BA789" i="13"/>
  <c r="BA784" i="13"/>
  <c r="BA660" i="13"/>
  <c r="BA634" i="13"/>
  <c r="BA596" i="13"/>
  <c r="BA591" i="13"/>
  <c r="BA399" i="13"/>
  <c r="BA388" i="13"/>
  <c r="BA382" i="13"/>
  <c r="BA376" i="13"/>
  <c r="BA166" i="13"/>
  <c r="BA104" i="13"/>
  <c r="BA103" i="13"/>
  <c r="BA102" i="13"/>
  <c r="G8" i="13"/>
  <c r="I81" i="1" s="1"/>
  <c r="V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G28" i="13"/>
  <c r="M28" i="13" s="1"/>
  <c r="I28" i="13"/>
  <c r="K28" i="13"/>
  <c r="O28" i="13"/>
  <c r="Q28" i="13"/>
  <c r="V28" i="13"/>
  <c r="G33" i="13"/>
  <c r="M33" i="13" s="1"/>
  <c r="I33" i="13"/>
  <c r="K33" i="13"/>
  <c r="O33" i="13"/>
  <c r="O27" i="13" s="1"/>
  <c r="Q33" i="13"/>
  <c r="V33" i="13"/>
  <c r="G37" i="13"/>
  <c r="I37" i="13"/>
  <c r="K37" i="13"/>
  <c r="M37" i="13"/>
  <c r="O37" i="13"/>
  <c r="Q37" i="13"/>
  <c r="V37" i="13"/>
  <c r="G42" i="13"/>
  <c r="M42" i="13" s="1"/>
  <c r="I42" i="13"/>
  <c r="K42" i="13"/>
  <c r="O42" i="13"/>
  <c r="Q42" i="13"/>
  <c r="V42" i="13"/>
  <c r="G47" i="13"/>
  <c r="I47" i="13"/>
  <c r="K47" i="13"/>
  <c r="M47" i="13"/>
  <c r="O47" i="13"/>
  <c r="Q47" i="13"/>
  <c r="V47" i="13"/>
  <c r="G54" i="13"/>
  <c r="M54" i="13" s="1"/>
  <c r="I54" i="13"/>
  <c r="K54" i="13"/>
  <c r="O54" i="13"/>
  <c r="Q54" i="13"/>
  <c r="V54" i="13"/>
  <c r="G60" i="13"/>
  <c r="I60" i="13"/>
  <c r="K60" i="13"/>
  <c r="M60" i="13"/>
  <c r="O60" i="13"/>
  <c r="Q60" i="13"/>
  <c r="V60" i="13"/>
  <c r="G65" i="13"/>
  <c r="M65" i="13" s="1"/>
  <c r="I65" i="13"/>
  <c r="K65" i="13"/>
  <c r="O65" i="13"/>
  <c r="Q65" i="13"/>
  <c r="V65" i="13"/>
  <c r="G70" i="13"/>
  <c r="I70" i="13"/>
  <c r="K70" i="13"/>
  <c r="O70" i="13"/>
  <c r="Q70" i="13"/>
  <c r="V70" i="13"/>
  <c r="G74" i="13"/>
  <c r="I74" i="13"/>
  <c r="K74" i="13"/>
  <c r="M74" i="13"/>
  <c r="O74" i="13"/>
  <c r="Q74" i="13"/>
  <c r="V74" i="13"/>
  <c r="G78" i="13"/>
  <c r="M78" i="13" s="1"/>
  <c r="I78" i="13"/>
  <c r="K78" i="13"/>
  <c r="O78" i="13"/>
  <c r="Q78" i="13"/>
  <c r="V78" i="13"/>
  <c r="G83" i="13"/>
  <c r="I83" i="13"/>
  <c r="K83" i="13"/>
  <c r="M83" i="13"/>
  <c r="O83" i="13"/>
  <c r="Q83" i="13"/>
  <c r="V83" i="13"/>
  <c r="G86" i="13"/>
  <c r="M86" i="13" s="1"/>
  <c r="I86" i="13"/>
  <c r="K86" i="13"/>
  <c r="O86" i="13"/>
  <c r="Q86" i="13"/>
  <c r="V86" i="13"/>
  <c r="G91" i="13"/>
  <c r="M91" i="13" s="1"/>
  <c r="I91" i="13"/>
  <c r="K91" i="13"/>
  <c r="O91" i="13"/>
  <c r="Q91" i="13"/>
  <c r="V91" i="13"/>
  <c r="G96" i="13"/>
  <c r="M96" i="13" s="1"/>
  <c r="I96" i="13"/>
  <c r="K96" i="13"/>
  <c r="O96" i="13"/>
  <c r="Q96" i="13"/>
  <c r="V96" i="13"/>
  <c r="G101" i="13"/>
  <c r="M101" i="13" s="1"/>
  <c r="I101" i="13"/>
  <c r="K101" i="13"/>
  <c r="O101" i="13"/>
  <c r="Q101" i="13"/>
  <c r="V101" i="13"/>
  <c r="G108" i="13"/>
  <c r="M108" i="13" s="1"/>
  <c r="I108" i="13"/>
  <c r="K108" i="13"/>
  <c r="O108" i="13"/>
  <c r="Q108" i="13"/>
  <c r="V108" i="13"/>
  <c r="G112" i="13"/>
  <c r="I112" i="13"/>
  <c r="K112" i="13"/>
  <c r="M112" i="13"/>
  <c r="O112" i="13"/>
  <c r="Q112" i="13"/>
  <c r="V112" i="13"/>
  <c r="G116" i="13"/>
  <c r="M116" i="13" s="1"/>
  <c r="I116" i="13"/>
  <c r="K116" i="13"/>
  <c r="O116" i="13"/>
  <c r="Q116" i="13"/>
  <c r="V116" i="13"/>
  <c r="G120" i="13"/>
  <c r="M120" i="13" s="1"/>
  <c r="I120" i="13"/>
  <c r="K120" i="13"/>
  <c r="O120" i="13"/>
  <c r="Q120" i="13"/>
  <c r="V120" i="13"/>
  <c r="G126" i="13"/>
  <c r="M126" i="13" s="1"/>
  <c r="I126" i="13"/>
  <c r="K126" i="13"/>
  <c r="O126" i="13"/>
  <c r="Q126" i="13"/>
  <c r="V126" i="13"/>
  <c r="G131" i="13"/>
  <c r="G130" i="13" s="1"/>
  <c r="I131" i="13"/>
  <c r="K131" i="13"/>
  <c r="O131" i="13"/>
  <c r="Q131" i="13"/>
  <c r="V131" i="13"/>
  <c r="V130" i="13" s="1"/>
  <c r="G136" i="13"/>
  <c r="I136" i="13"/>
  <c r="K136" i="13"/>
  <c r="M136" i="13"/>
  <c r="O136" i="13"/>
  <c r="Q136" i="13"/>
  <c r="V136" i="13"/>
  <c r="G141" i="13"/>
  <c r="M141" i="13" s="1"/>
  <c r="I141" i="13"/>
  <c r="K141" i="13"/>
  <c r="O141" i="13"/>
  <c r="Q141" i="13"/>
  <c r="V141" i="13"/>
  <c r="G146" i="13"/>
  <c r="M146" i="13" s="1"/>
  <c r="I146" i="13"/>
  <c r="K146" i="13"/>
  <c r="O146" i="13"/>
  <c r="Q146" i="13"/>
  <c r="V146" i="13"/>
  <c r="G153" i="13"/>
  <c r="I153" i="13"/>
  <c r="K153" i="13"/>
  <c r="M153" i="13"/>
  <c r="O153" i="13"/>
  <c r="Q153" i="13"/>
  <c r="V153" i="13"/>
  <c r="G159" i="13"/>
  <c r="M159" i="13" s="1"/>
  <c r="I159" i="13"/>
  <c r="K159" i="13"/>
  <c r="O159" i="13"/>
  <c r="Q159" i="13"/>
  <c r="V159" i="13"/>
  <c r="G165" i="13"/>
  <c r="I165" i="13"/>
  <c r="K165" i="13"/>
  <c r="M165" i="13"/>
  <c r="O165" i="13"/>
  <c r="Q165" i="13"/>
  <c r="V165" i="13"/>
  <c r="G173" i="13"/>
  <c r="M173" i="13" s="1"/>
  <c r="I173" i="13"/>
  <c r="K173" i="13"/>
  <c r="O173" i="13"/>
  <c r="Q173" i="13"/>
  <c r="V173" i="13"/>
  <c r="G178" i="13"/>
  <c r="M178" i="13" s="1"/>
  <c r="I178" i="13"/>
  <c r="K178" i="13"/>
  <c r="O178" i="13"/>
  <c r="Q178" i="13"/>
  <c r="V178" i="13"/>
  <c r="G183" i="13"/>
  <c r="M183" i="13" s="1"/>
  <c r="I183" i="13"/>
  <c r="K183" i="13"/>
  <c r="O183" i="13"/>
  <c r="Q183" i="13"/>
  <c r="V183" i="13"/>
  <c r="G190" i="13"/>
  <c r="M190" i="13" s="1"/>
  <c r="I190" i="13"/>
  <c r="K190" i="13"/>
  <c r="O190" i="13"/>
  <c r="O182" i="13" s="1"/>
  <c r="Q190" i="13"/>
  <c r="V190" i="13"/>
  <c r="G198" i="13"/>
  <c r="M198" i="13" s="1"/>
  <c r="I198" i="13"/>
  <c r="K198" i="13"/>
  <c r="O198" i="13"/>
  <c r="Q198" i="13"/>
  <c r="V198" i="13"/>
  <c r="G205" i="13"/>
  <c r="M205" i="13" s="1"/>
  <c r="I205" i="13"/>
  <c r="K205" i="13"/>
  <c r="O205" i="13"/>
  <c r="Q205" i="13"/>
  <c r="V205" i="13"/>
  <c r="G213" i="13"/>
  <c r="I213" i="13"/>
  <c r="K213" i="13"/>
  <c r="M213" i="13"/>
  <c r="O213" i="13"/>
  <c r="Q213" i="13"/>
  <c r="V213" i="13"/>
  <c r="G221" i="13"/>
  <c r="M221" i="13" s="1"/>
  <c r="I221" i="13"/>
  <c r="K221" i="13"/>
  <c r="O221" i="13"/>
  <c r="Q221" i="13"/>
  <c r="V221" i="13"/>
  <c r="G229" i="13"/>
  <c r="I229" i="13"/>
  <c r="K229" i="13"/>
  <c r="M229" i="13"/>
  <c r="O229" i="13"/>
  <c r="Q229" i="13"/>
  <c r="V229" i="13"/>
  <c r="G234" i="13"/>
  <c r="M234" i="13" s="1"/>
  <c r="I234" i="13"/>
  <c r="K234" i="13"/>
  <c r="O234" i="13"/>
  <c r="Q234" i="13"/>
  <c r="V234" i="13"/>
  <c r="G241" i="13"/>
  <c r="I241" i="13"/>
  <c r="K241" i="13"/>
  <c r="K240" i="13" s="1"/>
  <c r="O241" i="13"/>
  <c r="O240" i="13" s="1"/>
  <c r="Q241" i="13"/>
  <c r="V241" i="13"/>
  <c r="G248" i="13"/>
  <c r="I248" i="13"/>
  <c r="K248" i="13"/>
  <c r="M248" i="13"/>
  <c r="O248" i="13"/>
  <c r="Q248" i="13"/>
  <c r="Q240" i="13" s="1"/>
  <c r="V248" i="13"/>
  <c r="K253" i="13"/>
  <c r="V253" i="13"/>
  <c r="G254" i="13"/>
  <c r="M254" i="13" s="1"/>
  <c r="M253" i="13" s="1"/>
  <c r="I254" i="13"/>
  <c r="I253" i="13" s="1"/>
  <c r="K254" i="13"/>
  <c r="O254" i="13"/>
  <c r="O253" i="13" s="1"/>
  <c r="Q254" i="13"/>
  <c r="Q253" i="13" s="1"/>
  <c r="V254" i="13"/>
  <c r="G260" i="13"/>
  <c r="I260" i="13"/>
  <c r="K260" i="13"/>
  <c r="M260" i="13"/>
  <c r="O260" i="13"/>
  <c r="Q260" i="13"/>
  <c r="V260" i="13"/>
  <c r="G266" i="13"/>
  <c r="M266" i="13" s="1"/>
  <c r="I266" i="13"/>
  <c r="K266" i="13"/>
  <c r="O266" i="13"/>
  <c r="Q266" i="13"/>
  <c r="V266" i="13"/>
  <c r="G271" i="13"/>
  <c r="M271" i="13" s="1"/>
  <c r="I271" i="13"/>
  <c r="K271" i="13"/>
  <c r="O271" i="13"/>
  <c r="Q271" i="13"/>
  <c r="V271" i="13"/>
  <c r="G275" i="13"/>
  <c r="M275" i="13" s="1"/>
  <c r="I275" i="13"/>
  <c r="K275" i="13"/>
  <c r="O275" i="13"/>
  <c r="Q275" i="13"/>
  <c r="V275" i="13"/>
  <c r="G282" i="13"/>
  <c r="I282" i="13"/>
  <c r="K282" i="13"/>
  <c r="M282" i="13"/>
  <c r="O282" i="13"/>
  <c r="Q282" i="13"/>
  <c r="V282" i="13"/>
  <c r="G286" i="13"/>
  <c r="M286" i="13" s="1"/>
  <c r="I286" i="13"/>
  <c r="K286" i="13"/>
  <c r="O286" i="13"/>
  <c r="Q286" i="13"/>
  <c r="V286" i="13"/>
  <c r="G290" i="13"/>
  <c r="I290" i="13"/>
  <c r="K290" i="13"/>
  <c r="M290" i="13"/>
  <c r="O290" i="13"/>
  <c r="Q290" i="13"/>
  <c r="V290" i="13"/>
  <c r="G294" i="13"/>
  <c r="M294" i="13" s="1"/>
  <c r="I294" i="13"/>
  <c r="K294" i="13"/>
  <c r="O294" i="13"/>
  <c r="Q294" i="13"/>
  <c r="V294" i="13"/>
  <c r="G298" i="13"/>
  <c r="M298" i="13" s="1"/>
  <c r="I298" i="13"/>
  <c r="K298" i="13"/>
  <c r="O298" i="13"/>
  <c r="Q298" i="13"/>
  <c r="V298" i="13"/>
  <c r="G303" i="13"/>
  <c r="M303" i="13" s="1"/>
  <c r="I303" i="13"/>
  <c r="K303" i="13"/>
  <c r="O303" i="13"/>
  <c r="Q303" i="13"/>
  <c r="V303" i="13"/>
  <c r="G305" i="13"/>
  <c r="M305" i="13" s="1"/>
  <c r="I305" i="13"/>
  <c r="K305" i="13"/>
  <c r="O305" i="13"/>
  <c r="Q305" i="13"/>
  <c r="V305" i="13"/>
  <c r="G309" i="13"/>
  <c r="M309" i="13" s="1"/>
  <c r="I309" i="13"/>
  <c r="K309" i="13"/>
  <c r="O309" i="13"/>
  <c r="Q309" i="13"/>
  <c r="V309" i="13"/>
  <c r="G313" i="13"/>
  <c r="I313" i="13"/>
  <c r="K313" i="13"/>
  <c r="M313" i="13"/>
  <c r="O313" i="13"/>
  <c r="Q313" i="13"/>
  <c r="V313" i="13"/>
  <c r="G318" i="13"/>
  <c r="M318" i="13" s="1"/>
  <c r="I318" i="13"/>
  <c r="K318" i="13"/>
  <c r="O318" i="13"/>
  <c r="Q318" i="13"/>
  <c r="V318" i="13"/>
  <c r="G329" i="13"/>
  <c r="M329" i="13" s="1"/>
  <c r="I329" i="13"/>
  <c r="K329" i="13"/>
  <c r="O329" i="13"/>
  <c r="Q329" i="13"/>
  <c r="V329" i="13"/>
  <c r="G333" i="13"/>
  <c r="M333" i="13" s="1"/>
  <c r="I333" i="13"/>
  <c r="K333" i="13"/>
  <c r="O333" i="13"/>
  <c r="Q333" i="13"/>
  <c r="V333" i="13"/>
  <c r="G337" i="13"/>
  <c r="M337" i="13" s="1"/>
  <c r="I337" i="13"/>
  <c r="K337" i="13"/>
  <c r="O337" i="13"/>
  <c r="Q337" i="13"/>
  <c r="V337" i="13"/>
  <c r="G344" i="13"/>
  <c r="I344" i="13"/>
  <c r="K344" i="13"/>
  <c r="M344" i="13"/>
  <c r="O344" i="13"/>
  <c r="Q344" i="13"/>
  <c r="V344" i="13"/>
  <c r="G348" i="13"/>
  <c r="M348" i="13" s="1"/>
  <c r="I348" i="13"/>
  <c r="K348" i="13"/>
  <c r="O348" i="13"/>
  <c r="Q348" i="13"/>
  <c r="V348" i="13"/>
  <c r="G352" i="13"/>
  <c r="M352" i="13" s="1"/>
  <c r="I352" i="13"/>
  <c r="K352" i="13"/>
  <c r="O352" i="13"/>
  <c r="Q352" i="13"/>
  <c r="V352" i="13"/>
  <c r="G356" i="13"/>
  <c r="M356" i="13" s="1"/>
  <c r="I356" i="13"/>
  <c r="K356" i="13"/>
  <c r="O356" i="13"/>
  <c r="Q356" i="13"/>
  <c r="V356" i="13"/>
  <c r="G360" i="13"/>
  <c r="M360" i="13" s="1"/>
  <c r="I360" i="13"/>
  <c r="K360" i="13"/>
  <c r="O360" i="13"/>
  <c r="Q360" i="13"/>
  <c r="V360" i="13"/>
  <c r="G364" i="13"/>
  <c r="M364" i="13" s="1"/>
  <c r="I364" i="13"/>
  <c r="K364" i="13"/>
  <c r="O364" i="13"/>
  <c r="Q364" i="13"/>
  <c r="V364" i="13"/>
  <c r="G368" i="13"/>
  <c r="I368" i="13"/>
  <c r="K368" i="13"/>
  <c r="M368" i="13"/>
  <c r="O368" i="13"/>
  <c r="Q368" i="13"/>
  <c r="V368" i="13"/>
  <c r="G370" i="13"/>
  <c r="M370" i="13" s="1"/>
  <c r="I370" i="13"/>
  <c r="K370" i="13"/>
  <c r="O370" i="13"/>
  <c r="Q370" i="13"/>
  <c r="V370" i="13"/>
  <c r="G372" i="13"/>
  <c r="I372" i="13"/>
  <c r="K372" i="13"/>
  <c r="M372" i="13"/>
  <c r="O372" i="13"/>
  <c r="Q372" i="13"/>
  <c r="V372" i="13"/>
  <c r="G375" i="13"/>
  <c r="I375" i="13"/>
  <c r="K375" i="13"/>
  <c r="M375" i="13"/>
  <c r="O375" i="13"/>
  <c r="Q375" i="13"/>
  <c r="V375" i="13"/>
  <c r="G381" i="13"/>
  <c r="M381" i="13" s="1"/>
  <c r="I381" i="13"/>
  <c r="K381" i="13"/>
  <c r="O381" i="13"/>
  <c r="Q381" i="13"/>
  <c r="V381" i="13"/>
  <c r="G387" i="13"/>
  <c r="I387" i="13"/>
  <c r="K387" i="13"/>
  <c r="M387" i="13"/>
  <c r="O387" i="13"/>
  <c r="Q387" i="13"/>
  <c r="V387" i="13"/>
  <c r="G393" i="13"/>
  <c r="M393" i="13" s="1"/>
  <c r="I393" i="13"/>
  <c r="K393" i="13"/>
  <c r="O393" i="13"/>
  <c r="Q393" i="13"/>
  <c r="V393" i="13"/>
  <c r="G398" i="13"/>
  <c r="M398" i="13" s="1"/>
  <c r="I398" i="13"/>
  <c r="K398" i="13"/>
  <c r="O398" i="13"/>
  <c r="Q398" i="13"/>
  <c r="V398" i="13"/>
  <c r="G403" i="13"/>
  <c r="M403" i="13" s="1"/>
  <c r="I403" i="13"/>
  <c r="K403" i="13"/>
  <c r="O403" i="13"/>
  <c r="Q403" i="13"/>
  <c r="V403" i="13"/>
  <c r="G407" i="13"/>
  <c r="M407" i="13" s="1"/>
  <c r="I407" i="13"/>
  <c r="K407" i="13"/>
  <c r="O407" i="13"/>
  <c r="Q407" i="13"/>
  <c r="V407" i="13"/>
  <c r="G412" i="13"/>
  <c r="M412" i="13" s="1"/>
  <c r="I412" i="13"/>
  <c r="K412" i="13"/>
  <c r="O412" i="13"/>
  <c r="Q412" i="13"/>
  <c r="V412" i="13"/>
  <c r="G420" i="13"/>
  <c r="I420" i="13"/>
  <c r="K420" i="13"/>
  <c r="M420" i="13"/>
  <c r="O420" i="13"/>
  <c r="Q420" i="13"/>
  <c r="V420" i="13"/>
  <c r="G433" i="13"/>
  <c r="M433" i="13" s="1"/>
  <c r="I433" i="13"/>
  <c r="K433" i="13"/>
  <c r="O433" i="13"/>
  <c r="Q433" i="13"/>
  <c r="V433" i="13"/>
  <c r="G449" i="13"/>
  <c r="I449" i="13"/>
  <c r="K449" i="13"/>
  <c r="M449" i="13"/>
  <c r="O449" i="13"/>
  <c r="Q449" i="13"/>
  <c r="V449" i="13"/>
  <c r="G455" i="13"/>
  <c r="M455" i="13" s="1"/>
  <c r="I455" i="13"/>
  <c r="K455" i="13"/>
  <c r="O455" i="13"/>
  <c r="Q455" i="13"/>
  <c r="V455" i="13"/>
  <c r="G460" i="13"/>
  <c r="I460" i="13"/>
  <c r="K460" i="13"/>
  <c r="M460" i="13"/>
  <c r="O460" i="13"/>
  <c r="Q460" i="13"/>
  <c r="V460" i="13"/>
  <c r="G469" i="13"/>
  <c r="M469" i="13" s="1"/>
  <c r="I469" i="13"/>
  <c r="K469" i="13"/>
  <c r="O469" i="13"/>
  <c r="Q469" i="13"/>
  <c r="V469" i="13"/>
  <c r="G475" i="13"/>
  <c r="M475" i="13" s="1"/>
  <c r="I475" i="13"/>
  <c r="K475" i="13"/>
  <c r="O475" i="13"/>
  <c r="Q475" i="13"/>
  <c r="V475" i="13"/>
  <c r="G479" i="13"/>
  <c r="M479" i="13" s="1"/>
  <c r="I479" i="13"/>
  <c r="K479" i="13"/>
  <c r="O479" i="13"/>
  <c r="Q479" i="13"/>
  <c r="V479" i="13"/>
  <c r="G483" i="13"/>
  <c r="I483" i="13"/>
  <c r="K483" i="13"/>
  <c r="M483" i="13"/>
  <c r="O483" i="13"/>
  <c r="Q483" i="13"/>
  <c r="V483" i="13"/>
  <c r="G487" i="13"/>
  <c r="M487" i="13" s="1"/>
  <c r="I487" i="13"/>
  <c r="K487" i="13"/>
  <c r="O487" i="13"/>
  <c r="Q487" i="13"/>
  <c r="V487" i="13"/>
  <c r="G491" i="13"/>
  <c r="I491" i="13"/>
  <c r="K491" i="13"/>
  <c r="M491" i="13"/>
  <c r="O491" i="13"/>
  <c r="Q491" i="13"/>
  <c r="V491" i="13"/>
  <c r="G495" i="13"/>
  <c r="M495" i="13" s="1"/>
  <c r="I495" i="13"/>
  <c r="K495" i="13"/>
  <c r="O495" i="13"/>
  <c r="Q495" i="13"/>
  <c r="V495" i="13"/>
  <c r="G499" i="13"/>
  <c r="M499" i="13" s="1"/>
  <c r="I499" i="13"/>
  <c r="K499" i="13"/>
  <c r="O499" i="13"/>
  <c r="Q499" i="13"/>
  <c r="V499" i="13"/>
  <c r="G503" i="13"/>
  <c r="M503" i="13" s="1"/>
  <c r="I503" i="13"/>
  <c r="K503" i="13"/>
  <c r="O503" i="13"/>
  <c r="Q503" i="13"/>
  <c r="V503" i="13"/>
  <c r="G507" i="13"/>
  <c r="M507" i="13" s="1"/>
  <c r="I507" i="13"/>
  <c r="K507" i="13"/>
  <c r="O507" i="13"/>
  <c r="Q507" i="13"/>
  <c r="V507" i="13"/>
  <c r="G511" i="13"/>
  <c r="M511" i="13" s="1"/>
  <c r="I511" i="13"/>
  <c r="K511" i="13"/>
  <c r="O511" i="13"/>
  <c r="Q511" i="13"/>
  <c r="V511" i="13"/>
  <c r="G515" i="13"/>
  <c r="I515" i="13"/>
  <c r="K515" i="13"/>
  <c r="M515" i="13"/>
  <c r="O515" i="13"/>
  <c r="Q515" i="13"/>
  <c r="V515" i="13"/>
  <c r="G522" i="13"/>
  <c r="M522" i="13" s="1"/>
  <c r="I522" i="13"/>
  <c r="K522" i="13"/>
  <c r="O522" i="13"/>
  <c r="Q522" i="13"/>
  <c r="V522" i="13"/>
  <c r="G526" i="13"/>
  <c r="I526" i="13"/>
  <c r="K526" i="13"/>
  <c r="M526" i="13"/>
  <c r="O526" i="13"/>
  <c r="Q526" i="13"/>
  <c r="V526" i="13"/>
  <c r="G530" i="13"/>
  <c r="M530" i="13" s="1"/>
  <c r="I530" i="13"/>
  <c r="K530" i="13"/>
  <c r="O530" i="13"/>
  <c r="Q530" i="13"/>
  <c r="V530" i="13"/>
  <c r="G532" i="13"/>
  <c r="I532" i="13"/>
  <c r="K532" i="13"/>
  <c r="M532" i="13"/>
  <c r="O532" i="13"/>
  <c r="Q532" i="13"/>
  <c r="V532" i="13"/>
  <c r="G541" i="13"/>
  <c r="M541" i="13" s="1"/>
  <c r="I541" i="13"/>
  <c r="K541" i="13"/>
  <c r="O541" i="13"/>
  <c r="Q541" i="13"/>
  <c r="V541" i="13"/>
  <c r="G545" i="13"/>
  <c r="M545" i="13" s="1"/>
  <c r="I545" i="13"/>
  <c r="K545" i="13"/>
  <c r="O545" i="13"/>
  <c r="Q545" i="13"/>
  <c r="V545" i="13"/>
  <c r="G549" i="13"/>
  <c r="M549" i="13" s="1"/>
  <c r="I549" i="13"/>
  <c r="K549" i="13"/>
  <c r="O549" i="13"/>
  <c r="Q549" i="13"/>
  <c r="V549" i="13"/>
  <c r="G553" i="13"/>
  <c r="I553" i="13"/>
  <c r="K553" i="13"/>
  <c r="M553" i="13"/>
  <c r="O553" i="13"/>
  <c r="Q553" i="13"/>
  <c r="V553" i="13"/>
  <c r="G557" i="13"/>
  <c r="M557" i="13" s="1"/>
  <c r="I557" i="13"/>
  <c r="K557" i="13"/>
  <c r="O557" i="13"/>
  <c r="Q557" i="13"/>
  <c r="V557" i="13"/>
  <c r="G561" i="13"/>
  <c r="M561" i="13" s="1"/>
  <c r="I561" i="13"/>
  <c r="K561" i="13"/>
  <c r="O561" i="13"/>
  <c r="Q561" i="13"/>
  <c r="V561" i="13"/>
  <c r="G565" i="13"/>
  <c r="M565" i="13" s="1"/>
  <c r="I565" i="13"/>
  <c r="K565" i="13"/>
  <c r="O565" i="13"/>
  <c r="Q565" i="13"/>
  <c r="V565" i="13"/>
  <c r="G569" i="13"/>
  <c r="M569" i="13" s="1"/>
  <c r="I569" i="13"/>
  <c r="K569" i="13"/>
  <c r="O569" i="13"/>
  <c r="Q569" i="13"/>
  <c r="V569" i="13"/>
  <c r="G574" i="13"/>
  <c r="I574" i="13"/>
  <c r="K574" i="13"/>
  <c r="M574" i="13"/>
  <c r="O574" i="13"/>
  <c r="Q574" i="13"/>
  <c r="V574" i="13"/>
  <c r="G579" i="13"/>
  <c r="M579" i="13" s="1"/>
  <c r="I579" i="13"/>
  <c r="K579" i="13"/>
  <c r="O579" i="13"/>
  <c r="Q579" i="13"/>
  <c r="V579" i="13"/>
  <c r="G583" i="13"/>
  <c r="I583" i="13"/>
  <c r="K583" i="13"/>
  <c r="M583" i="13"/>
  <c r="O583" i="13"/>
  <c r="Q583" i="13"/>
  <c r="V583" i="13"/>
  <c r="G588" i="13"/>
  <c r="M588" i="13" s="1"/>
  <c r="I588" i="13"/>
  <c r="K588" i="13"/>
  <c r="O588" i="13"/>
  <c r="Q588" i="13"/>
  <c r="V588" i="13"/>
  <c r="G590" i="13"/>
  <c r="M590" i="13" s="1"/>
  <c r="I590" i="13"/>
  <c r="K590" i="13"/>
  <c r="O590" i="13"/>
  <c r="Q590" i="13"/>
  <c r="V590" i="13"/>
  <c r="G595" i="13"/>
  <c r="M595" i="13" s="1"/>
  <c r="I595" i="13"/>
  <c r="K595" i="13"/>
  <c r="O595" i="13"/>
  <c r="Q595" i="13"/>
  <c r="V595" i="13"/>
  <c r="G601" i="13"/>
  <c r="M601" i="13" s="1"/>
  <c r="I601" i="13"/>
  <c r="K601" i="13"/>
  <c r="O601" i="13"/>
  <c r="Q601" i="13"/>
  <c r="Q600" i="13" s="1"/>
  <c r="V601" i="13"/>
  <c r="G605" i="13"/>
  <c r="M605" i="13" s="1"/>
  <c r="I605" i="13"/>
  <c r="K605" i="13"/>
  <c r="O605" i="13"/>
  <c r="O600" i="13" s="1"/>
  <c r="Q605" i="13"/>
  <c r="V605" i="13"/>
  <c r="G609" i="13"/>
  <c r="I609" i="13"/>
  <c r="K609" i="13"/>
  <c r="M609" i="13"/>
  <c r="O609" i="13"/>
  <c r="Q609" i="13"/>
  <c r="V609" i="13"/>
  <c r="K613" i="13"/>
  <c r="V613" i="13"/>
  <c r="G614" i="13"/>
  <c r="M614" i="13" s="1"/>
  <c r="M613" i="13" s="1"/>
  <c r="I614" i="13"/>
  <c r="I613" i="13" s="1"/>
  <c r="K614" i="13"/>
  <c r="O614" i="13"/>
  <c r="O613" i="13" s="1"/>
  <c r="Q614" i="13"/>
  <c r="Q613" i="13" s="1"/>
  <c r="V614" i="13"/>
  <c r="G622" i="13"/>
  <c r="I622" i="13"/>
  <c r="I621" i="13" s="1"/>
  <c r="K622" i="13"/>
  <c r="M622" i="13"/>
  <c r="O622" i="13"/>
  <c r="Q622" i="13"/>
  <c r="V622" i="13"/>
  <c r="G626" i="13"/>
  <c r="M626" i="13" s="1"/>
  <c r="I626" i="13"/>
  <c r="K626" i="13"/>
  <c r="K621" i="13" s="1"/>
  <c r="O626" i="13"/>
  <c r="Q626" i="13"/>
  <c r="V626" i="13"/>
  <c r="G630" i="13"/>
  <c r="M630" i="13" s="1"/>
  <c r="I630" i="13"/>
  <c r="K630" i="13"/>
  <c r="O630" i="13"/>
  <c r="Q630" i="13"/>
  <c r="V630" i="13"/>
  <c r="G632" i="13"/>
  <c r="K632" i="13"/>
  <c r="O632" i="13"/>
  <c r="G633" i="13"/>
  <c r="I633" i="13"/>
  <c r="I632" i="13" s="1"/>
  <c r="K633" i="13"/>
  <c r="M633" i="13"/>
  <c r="M632" i="13" s="1"/>
  <c r="O633" i="13"/>
  <c r="Q633" i="13"/>
  <c r="Q632" i="13" s="1"/>
  <c r="V633" i="13"/>
  <c r="V632" i="13" s="1"/>
  <c r="G640" i="13"/>
  <c r="I640" i="13"/>
  <c r="K640" i="13"/>
  <c r="M640" i="13"/>
  <c r="O640" i="13"/>
  <c r="Q640" i="13"/>
  <c r="V640" i="13"/>
  <c r="G647" i="13"/>
  <c r="M647" i="13" s="1"/>
  <c r="I647" i="13"/>
  <c r="K647" i="13"/>
  <c r="O647" i="13"/>
  <c r="O639" i="13" s="1"/>
  <c r="Q647" i="13"/>
  <c r="V647" i="13"/>
  <c r="G653" i="13"/>
  <c r="M653" i="13" s="1"/>
  <c r="I653" i="13"/>
  <c r="K653" i="13"/>
  <c r="O653" i="13"/>
  <c r="Q653" i="13"/>
  <c r="V653" i="13"/>
  <c r="G659" i="13"/>
  <c r="M659" i="13" s="1"/>
  <c r="I659" i="13"/>
  <c r="K659" i="13"/>
  <c r="O659" i="13"/>
  <c r="Q659" i="13"/>
  <c r="V659" i="13"/>
  <c r="G665" i="13"/>
  <c r="M665" i="13" s="1"/>
  <c r="I665" i="13"/>
  <c r="K665" i="13"/>
  <c r="O665" i="13"/>
  <c r="Q665" i="13"/>
  <c r="V665" i="13"/>
  <c r="G669" i="13"/>
  <c r="M669" i="13" s="1"/>
  <c r="I669" i="13"/>
  <c r="K669" i="13"/>
  <c r="O669" i="13"/>
  <c r="Q669" i="13"/>
  <c r="V669" i="13"/>
  <c r="G673" i="13"/>
  <c r="I673" i="13"/>
  <c r="K673" i="13"/>
  <c r="M673" i="13"/>
  <c r="O673" i="13"/>
  <c r="Q673" i="13"/>
  <c r="V673" i="13"/>
  <c r="G677" i="13"/>
  <c r="M677" i="13" s="1"/>
  <c r="I677" i="13"/>
  <c r="K677" i="13"/>
  <c r="O677" i="13"/>
  <c r="Q677" i="13"/>
  <c r="V677" i="13"/>
  <c r="G682" i="13"/>
  <c r="I682" i="13"/>
  <c r="K682" i="13"/>
  <c r="M682" i="13"/>
  <c r="O682" i="13"/>
  <c r="Q682" i="13"/>
  <c r="V682" i="13"/>
  <c r="G686" i="13"/>
  <c r="I686" i="13"/>
  <c r="K686" i="13"/>
  <c r="M686" i="13"/>
  <c r="O686" i="13"/>
  <c r="Q686" i="13"/>
  <c r="V686" i="13"/>
  <c r="G691" i="13"/>
  <c r="M691" i="13" s="1"/>
  <c r="I691" i="13"/>
  <c r="K691" i="13"/>
  <c r="O691" i="13"/>
  <c r="Q691" i="13"/>
  <c r="V691" i="13"/>
  <c r="V685" i="13" s="1"/>
  <c r="G696" i="13"/>
  <c r="I696" i="13"/>
  <c r="K696" i="13"/>
  <c r="M696" i="13"/>
  <c r="O696" i="13"/>
  <c r="Q696" i="13"/>
  <c r="V696" i="13"/>
  <c r="G701" i="13"/>
  <c r="M701" i="13" s="1"/>
  <c r="I701" i="13"/>
  <c r="K701" i="13"/>
  <c r="O701" i="13"/>
  <c r="Q701" i="13"/>
  <c r="V701" i="13"/>
  <c r="G706" i="13"/>
  <c r="M706" i="13" s="1"/>
  <c r="I706" i="13"/>
  <c r="K706" i="13"/>
  <c r="O706" i="13"/>
  <c r="Q706" i="13"/>
  <c r="V706" i="13"/>
  <c r="G710" i="13"/>
  <c r="M710" i="13" s="1"/>
  <c r="I710" i="13"/>
  <c r="K710" i="13"/>
  <c r="O710" i="13"/>
  <c r="Q710" i="13"/>
  <c r="V710" i="13"/>
  <c r="G715" i="13"/>
  <c r="G714" i="13" s="1"/>
  <c r="I715" i="13"/>
  <c r="K715" i="13"/>
  <c r="O715" i="13"/>
  <c r="Q715" i="13"/>
  <c r="V715" i="13"/>
  <c r="G720" i="13"/>
  <c r="I720" i="13"/>
  <c r="K720" i="13"/>
  <c r="M720" i="13"/>
  <c r="O720" i="13"/>
  <c r="Q720" i="13"/>
  <c r="V720" i="13"/>
  <c r="G725" i="13"/>
  <c r="I725" i="13"/>
  <c r="K725" i="13"/>
  <c r="M725" i="13"/>
  <c r="O725" i="13"/>
  <c r="Q725" i="13"/>
  <c r="V725" i="13"/>
  <c r="G730" i="13"/>
  <c r="M730" i="13" s="1"/>
  <c r="I730" i="13"/>
  <c r="K730" i="13"/>
  <c r="O730" i="13"/>
  <c r="Q730" i="13"/>
  <c r="V730" i="13"/>
  <c r="G735" i="13"/>
  <c r="I735" i="13"/>
  <c r="K735" i="13"/>
  <c r="M735" i="13"/>
  <c r="O735" i="13"/>
  <c r="Q735" i="13"/>
  <c r="V735" i="13"/>
  <c r="G740" i="13"/>
  <c r="M740" i="13" s="1"/>
  <c r="I740" i="13"/>
  <c r="K740" i="13"/>
  <c r="O740" i="13"/>
  <c r="Q740" i="13"/>
  <c r="V740" i="13"/>
  <c r="G745" i="13"/>
  <c r="I745" i="13"/>
  <c r="K745" i="13"/>
  <c r="M745" i="13"/>
  <c r="O745" i="13"/>
  <c r="Q745" i="13"/>
  <c r="V745" i="13"/>
  <c r="G749" i="13"/>
  <c r="M749" i="13" s="1"/>
  <c r="I749" i="13"/>
  <c r="K749" i="13"/>
  <c r="O749" i="13"/>
  <c r="Q749" i="13"/>
  <c r="V749" i="13"/>
  <c r="G753" i="13"/>
  <c r="M753" i="13" s="1"/>
  <c r="I753" i="13"/>
  <c r="K753" i="13"/>
  <c r="O753" i="13"/>
  <c r="Q753" i="13"/>
  <c r="V753" i="13"/>
  <c r="G757" i="13"/>
  <c r="M757" i="13" s="1"/>
  <c r="I757" i="13"/>
  <c r="K757" i="13"/>
  <c r="O757" i="13"/>
  <c r="Q757" i="13"/>
  <c r="V757" i="13"/>
  <c r="G761" i="13"/>
  <c r="M761" i="13" s="1"/>
  <c r="I761" i="13"/>
  <c r="K761" i="13"/>
  <c r="O761" i="13"/>
  <c r="Q761" i="13"/>
  <c r="V761" i="13"/>
  <c r="G765" i="13"/>
  <c r="M765" i="13" s="1"/>
  <c r="I765" i="13"/>
  <c r="K765" i="13"/>
  <c r="O765" i="13"/>
  <c r="Q765" i="13"/>
  <c r="V765" i="13"/>
  <c r="G770" i="13"/>
  <c r="M770" i="13" s="1"/>
  <c r="I770" i="13"/>
  <c r="K770" i="13"/>
  <c r="O770" i="13"/>
  <c r="Q770" i="13"/>
  <c r="V770" i="13"/>
  <c r="G774" i="13"/>
  <c r="I774" i="13"/>
  <c r="K774" i="13"/>
  <c r="M774" i="13"/>
  <c r="O774" i="13"/>
  <c r="Q774" i="13"/>
  <c r="V774" i="13"/>
  <c r="G779" i="13"/>
  <c r="M779" i="13" s="1"/>
  <c r="I779" i="13"/>
  <c r="I778" i="13" s="1"/>
  <c r="K779" i="13"/>
  <c r="O779" i="13"/>
  <c r="Q779" i="13"/>
  <c r="V779" i="13"/>
  <c r="G783" i="13"/>
  <c r="M783" i="13" s="1"/>
  <c r="I783" i="13"/>
  <c r="K783" i="13"/>
  <c r="O783" i="13"/>
  <c r="Q783" i="13"/>
  <c r="V783" i="13"/>
  <c r="V778" i="13" s="1"/>
  <c r="G788" i="13"/>
  <c r="I788" i="13"/>
  <c r="K788" i="13"/>
  <c r="M788" i="13"/>
  <c r="O788" i="13"/>
  <c r="Q788" i="13"/>
  <c r="V788" i="13"/>
  <c r="G793" i="13"/>
  <c r="M793" i="13" s="1"/>
  <c r="I793" i="13"/>
  <c r="K793" i="13"/>
  <c r="O793" i="13"/>
  <c r="Q793" i="13"/>
  <c r="V793" i="13"/>
  <c r="G799" i="13"/>
  <c r="I799" i="13"/>
  <c r="K799" i="13"/>
  <c r="M799" i="13"/>
  <c r="O799" i="13"/>
  <c r="Q799" i="13"/>
  <c r="V799" i="13"/>
  <c r="G806" i="13"/>
  <c r="M806" i="13" s="1"/>
  <c r="I806" i="13"/>
  <c r="K806" i="13"/>
  <c r="O806" i="13"/>
  <c r="Q806" i="13"/>
  <c r="V806" i="13"/>
  <c r="G811" i="13"/>
  <c r="M811" i="13" s="1"/>
  <c r="I811" i="13"/>
  <c r="K811" i="13"/>
  <c r="O811" i="13"/>
  <c r="Q811" i="13"/>
  <c r="V811" i="13"/>
  <c r="G818" i="13"/>
  <c r="M818" i="13" s="1"/>
  <c r="I818" i="13"/>
  <c r="K818" i="13"/>
  <c r="O818" i="13"/>
  <c r="Q818" i="13"/>
  <c r="V818" i="13"/>
  <c r="G825" i="13"/>
  <c r="M825" i="13" s="1"/>
  <c r="I825" i="13"/>
  <c r="K825" i="13"/>
  <c r="O825" i="13"/>
  <c r="Q825" i="13"/>
  <c r="V825" i="13"/>
  <c r="G833" i="13"/>
  <c r="I833" i="13"/>
  <c r="K833" i="13"/>
  <c r="M833" i="13"/>
  <c r="O833" i="13"/>
  <c r="Q833" i="13"/>
  <c r="V833" i="13"/>
  <c r="G839" i="13"/>
  <c r="M839" i="13" s="1"/>
  <c r="I839" i="13"/>
  <c r="K839" i="13"/>
  <c r="O839" i="13"/>
  <c r="Q839" i="13"/>
  <c r="V839" i="13"/>
  <c r="G843" i="13"/>
  <c r="M843" i="13" s="1"/>
  <c r="I843" i="13"/>
  <c r="K843" i="13"/>
  <c r="O843" i="13"/>
  <c r="Q843" i="13"/>
  <c r="V843" i="13"/>
  <c r="G852" i="13"/>
  <c r="M852" i="13" s="1"/>
  <c r="I852" i="13"/>
  <c r="K852" i="13"/>
  <c r="O852" i="13"/>
  <c r="Q852" i="13"/>
  <c r="V852" i="13"/>
  <c r="G856" i="13"/>
  <c r="I856" i="13"/>
  <c r="K856" i="13"/>
  <c r="M856" i="13"/>
  <c r="O856" i="13"/>
  <c r="Q856" i="13"/>
  <c r="V856" i="13"/>
  <c r="G860" i="13"/>
  <c r="M860" i="13" s="1"/>
  <c r="I860" i="13"/>
  <c r="K860" i="13"/>
  <c r="O860" i="13"/>
  <c r="Q860" i="13"/>
  <c r="V860" i="13"/>
  <c r="G866" i="13"/>
  <c r="I866" i="13"/>
  <c r="K866" i="13"/>
  <c r="M866" i="13"/>
  <c r="O866" i="13"/>
  <c r="Q866" i="13"/>
  <c r="V866" i="13"/>
  <c r="G871" i="13"/>
  <c r="M871" i="13" s="1"/>
  <c r="I871" i="13"/>
  <c r="K871" i="13"/>
  <c r="O871" i="13"/>
  <c r="Q871" i="13"/>
  <c r="V871" i="13"/>
  <c r="G875" i="13"/>
  <c r="M875" i="13" s="1"/>
  <c r="I875" i="13"/>
  <c r="K875" i="13"/>
  <c r="O875" i="13"/>
  <c r="Q875" i="13"/>
  <c r="V875" i="13"/>
  <c r="G879" i="13"/>
  <c r="M879" i="13" s="1"/>
  <c r="I879" i="13"/>
  <c r="K879" i="13"/>
  <c r="O879" i="13"/>
  <c r="Q879" i="13"/>
  <c r="V879" i="13"/>
  <c r="G883" i="13"/>
  <c r="M883" i="13" s="1"/>
  <c r="I883" i="13"/>
  <c r="K883" i="13"/>
  <c r="O883" i="13"/>
  <c r="Q883" i="13"/>
  <c r="V883" i="13"/>
  <c r="G887" i="13"/>
  <c r="M887" i="13" s="1"/>
  <c r="I887" i="13"/>
  <c r="K887" i="13"/>
  <c r="O887" i="13"/>
  <c r="Q887" i="13"/>
  <c r="V887" i="13"/>
  <c r="G891" i="13"/>
  <c r="I891" i="13"/>
  <c r="K891" i="13"/>
  <c r="M891" i="13"/>
  <c r="O891" i="13"/>
  <c r="Q891" i="13"/>
  <c r="V891" i="13"/>
  <c r="G895" i="13"/>
  <c r="M895" i="13" s="1"/>
  <c r="I895" i="13"/>
  <c r="K895" i="13"/>
  <c r="O895" i="13"/>
  <c r="Q895" i="13"/>
  <c r="V895" i="13"/>
  <c r="G899" i="13"/>
  <c r="I899" i="13"/>
  <c r="K899" i="13"/>
  <c r="M899" i="13"/>
  <c r="O899" i="13"/>
  <c r="Q899" i="13"/>
  <c r="V899" i="13"/>
  <c r="G904" i="13"/>
  <c r="M904" i="13" s="1"/>
  <c r="I904" i="13"/>
  <c r="K904" i="13"/>
  <c r="O904" i="13"/>
  <c r="Q904" i="13"/>
  <c r="V904" i="13"/>
  <c r="G908" i="13"/>
  <c r="I908" i="13"/>
  <c r="K908" i="13"/>
  <c r="M908" i="13"/>
  <c r="O908" i="13"/>
  <c r="Q908" i="13"/>
  <c r="V908" i="13"/>
  <c r="G915" i="13"/>
  <c r="M915" i="13" s="1"/>
  <c r="I915" i="13"/>
  <c r="K915" i="13"/>
  <c r="O915" i="13"/>
  <c r="Q915" i="13"/>
  <c r="V915" i="13"/>
  <c r="G919" i="13"/>
  <c r="M919" i="13" s="1"/>
  <c r="I919" i="13"/>
  <c r="K919" i="13"/>
  <c r="O919" i="13"/>
  <c r="Q919" i="13"/>
  <c r="V919" i="13"/>
  <c r="G925" i="13"/>
  <c r="M925" i="13" s="1"/>
  <c r="I925" i="13"/>
  <c r="K925" i="13"/>
  <c r="O925" i="13"/>
  <c r="Q925" i="13"/>
  <c r="V925" i="13"/>
  <c r="G929" i="13"/>
  <c r="I929" i="13"/>
  <c r="K929" i="13"/>
  <c r="M929" i="13"/>
  <c r="O929" i="13"/>
  <c r="Q929" i="13"/>
  <c r="V929" i="13"/>
  <c r="G934" i="13"/>
  <c r="M934" i="13" s="1"/>
  <c r="I934" i="13"/>
  <c r="K934" i="13"/>
  <c r="O934" i="13"/>
  <c r="Q934" i="13"/>
  <c r="V934" i="13"/>
  <c r="G938" i="13"/>
  <c r="I938" i="13"/>
  <c r="K938" i="13"/>
  <c r="O938" i="13"/>
  <c r="Q938" i="13"/>
  <c r="V938" i="13"/>
  <c r="G943" i="13"/>
  <c r="M943" i="13" s="1"/>
  <c r="I943" i="13"/>
  <c r="K943" i="13"/>
  <c r="O943" i="13"/>
  <c r="Q943" i="13"/>
  <c r="V943" i="13"/>
  <c r="G945" i="13"/>
  <c r="M945" i="13" s="1"/>
  <c r="I945" i="13"/>
  <c r="K945" i="13"/>
  <c r="O945" i="13"/>
  <c r="Q945" i="13"/>
  <c r="V945" i="13"/>
  <c r="G947" i="13"/>
  <c r="I947" i="13"/>
  <c r="K947" i="13"/>
  <c r="M947" i="13"/>
  <c r="O947" i="13"/>
  <c r="Q947" i="13"/>
  <c r="V947" i="13"/>
  <c r="G949" i="13"/>
  <c r="M949" i="13" s="1"/>
  <c r="I949" i="13"/>
  <c r="K949" i="13"/>
  <c r="O949" i="13"/>
  <c r="Q949" i="13"/>
  <c r="V949" i="13"/>
  <c r="G951" i="13"/>
  <c r="I951" i="13"/>
  <c r="K951" i="13"/>
  <c r="M951" i="13"/>
  <c r="O951" i="13"/>
  <c r="Q951" i="13"/>
  <c r="V951" i="13"/>
  <c r="G953" i="13"/>
  <c r="M953" i="13" s="1"/>
  <c r="I953" i="13"/>
  <c r="K953" i="13"/>
  <c r="O953" i="13"/>
  <c r="Q953" i="13"/>
  <c r="V953" i="13"/>
  <c r="G955" i="13"/>
  <c r="M955" i="13" s="1"/>
  <c r="I955" i="13"/>
  <c r="K955" i="13"/>
  <c r="O955" i="13"/>
  <c r="Q955" i="13"/>
  <c r="V955" i="13"/>
  <c r="G957" i="13"/>
  <c r="M957" i="13" s="1"/>
  <c r="I957" i="13"/>
  <c r="K957" i="13"/>
  <c r="O957" i="13"/>
  <c r="Q957" i="13"/>
  <c r="V957" i="13"/>
  <c r="G959" i="13"/>
  <c r="M959" i="13" s="1"/>
  <c r="I959" i="13"/>
  <c r="K959" i="13"/>
  <c r="O959" i="13"/>
  <c r="Q959" i="13"/>
  <c r="V959" i="13"/>
  <c r="G961" i="13"/>
  <c r="M961" i="13" s="1"/>
  <c r="I961" i="13"/>
  <c r="K961" i="13"/>
  <c r="O961" i="13"/>
  <c r="Q961" i="13"/>
  <c r="V961" i="13"/>
  <c r="G963" i="13"/>
  <c r="I963" i="13"/>
  <c r="K963" i="13"/>
  <c r="M963" i="13"/>
  <c r="O963" i="13"/>
  <c r="Q963" i="13"/>
  <c r="V963" i="13"/>
  <c r="G965" i="13"/>
  <c r="M965" i="13" s="1"/>
  <c r="I965" i="13"/>
  <c r="K965" i="13"/>
  <c r="O965" i="13"/>
  <c r="Q965" i="13"/>
  <c r="V965" i="13"/>
  <c r="G967" i="13"/>
  <c r="I967" i="13"/>
  <c r="K967" i="13"/>
  <c r="M967" i="13"/>
  <c r="O967" i="13"/>
  <c r="Q967" i="13"/>
  <c r="V967" i="13"/>
  <c r="G971" i="13"/>
  <c r="I971" i="13"/>
  <c r="I970" i="13" s="1"/>
  <c r="K971" i="13"/>
  <c r="M971" i="13"/>
  <c r="O971" i="13"/>
  <c r="Q971" i="13"/>
  <c r="V971" i="13"/>
  <c r="G976" i="13"/>
  <c r="M976" i="13" s="1"/>
  <c r="I976" i="13"/>
  <c r="K976" i="13"/>
  <c r="O976" i="13"/>
  <c r="Q976" i="13"/>
  <c r="V976" i="13"/>
  <c r="V970" i="13" s="1"/>
  <c r="G980" i="13"/>
  <c r="I980" i="13"/>
  <c r="K980" i="13"/>
  <c r="K979" i="13" s="1"/>
  <c r="O980" i="13"/>
  <c r="Q980" i="13"/>
  <c r="V980" i="13"/>
  <c r="G986" i="13"/>
  <c r="M986" i="13" s="1"/>
  <c r="I986" i="13"/>
  <c r="I979" i="13" s="1"/>
  <c r="K986" i="13"/>
  <c r="O986" i="13"/>
  <c r="Q986" i="13"/>
  <c r="V986" i="13"/>
  <c r="G991" i="13"/>
  <c r="M991" i="13" s="1"/>
  <c r="I991" i="13"/>
  <c r="K991" i="13"/>
  <c r="O991" i="13"/>
  <c r="Q991" i="13"/>
  <c r="V991" i="13"/>
  <c r="G993" i="13"/>
  <c r="I993" i="13"/>
  <c r="K993" i="13"/>
  <c r="M993" i="13"/>
  <c r="O993" i="13"/>
  <c r="Q993" i="13"/>
  <c r="V993" i="13"/>
  <c r="G997" i="13"/>
  <c r="M997" i="13" s="1"/>
  <c r="I997" i="13"/>
  <c r="K997" i="13"/>
  <c r="O997" i="13"/>
  <c r="Q997" i="13"/>
  <c r="V997" i="13"/>
  <c r="G999" i="13"/>
  <c r="M999" i="13" s="1"/>
  <c r="I999" i="13"/>
  <c r="K999" i="13"/>
  <c r="O999" i="13"/>
  <c r="O996" i="13" s="1"/>
  <c r="Q999" i="13"/>
  <c r="V999" i="13"/>
  <c r="G1001" i="13"/>
  <c r="I1001" i="13"/>
  <c r="K1001" i="13"/>
  <c r="M1001" i="13"/>
  <c r="O1001" i="13"/>
  <c r="Q1001" i="13"/>
  <c r="V1001" i="13"/>
  <c r="G1003" i="13"/>
  <c r="M1003" i="13" s="1"/>
  <c r="I1003" i="13"/>
  <c r="K1003" i="13"/>
  <c r="O1003" i="13"/>
  <c r="Q1003" i="13"/>
  <c r="V1003" i="13"/>
  <c r="G1005" i="13"/>
  <c r="I1005" i="13"/>
  <c r="K1005" i="13"/>
  <c r="M1005" i="13"/>
  <c r="O1005" i="13"/>
  <c r="Q1005" i="13"/>
  <c r="V1005" i="13"/>
  <c r="G1008" i="13"/>
  <c r="I1008" i="13"/>
  <c r="K1008" i="13"/>
  <c r="M1008" i="13"/>
  <c r="O1008" i="13"/>
  <c r="Q1008" i="13"/>
  <c r="V1008" i="13"/>
  <c r="G1010" i="13"/>
  <c r="M1010" i="13" s="1"/>
  <c r="I1010" i="13"/>
  <c r="K1010" i="13"/>
  <c r="O1010" i="13"/>
  <c r="Q1010" i="13"/>
  <c r="V1010" i="13"/>
  <c r="G1012" i="13"/>
  <c r="I1012" i="13"/>
  <c r="K1012" i="13"/>
  <c r="M1012" i="13"/>
  <c r="O1012" i="13"/>
  <c r="Q1012" i="13"/>
  <c r="V1012" i="13"/>
  <c r="G1014" i="13"/>
  <c r="M1014" i="13" s="1"/>
  <c r="I1014" i="13"/>
  <c r="K1014" i="13"/>
  <c r="O1014" i="13"/>
  <c r="Q1014" i="13"/>
  <c r="V1014" i="13"/>
  <c r="G1016" i="13"/>
  <c r="M1016" i="13" s="1"/>
  <c r="I1016" i="13"/>
  <c r="K1016" i="13"/>
  <c r="O1016" i="13"/>
  <c r="Q1016" i="13"/>
  <c r="V1016" i="13"/>
  <c r="G1018" i="13"/>
  <c r="M1018" i="13" s="1"/>
  <c r="I1018" i="13"/>
  <c r="K1018" i="13"/>
  <c r="O1018" i="13"/>
  <c r="Q1018" i="13"/>
  <c r="V1018" i="13"/>
  <c r="G1020" i="13"/>
  <c r="M1020" i="13" s="1"/>
  <c r="I1020" i="13"/>
  <c r="K1020" i="13"/>
  <c r="O1020" i="13"/>
  <c r="Q1020" i="13"/>
  <c r="V1020" i="13"/>
  <c r="G1022" i="13"/>
  <c r="M1022" i="13" s="1"/>
  <c r="I1022" i="13"/>
  <c r="K1022" i="13"/>
  <c r="O1022" i="13"/>
  <c r="Q1022" i="13"/>
  <c r="V1022" i="13"/>
  <c r="G1024" i="13"/>
  <c r="I1024" i="13"/>
  <c r="K1024" i="13"/>
  <c r="M1024" i="13"/>
  <c r="O1024" i="13"/>
  <c r="Q1024" i="13"/>
  <c r="V1024" i="13"/>
  <c r="G1026" i="13"/>
  <c r="M1026" i="13" s="1"/>
  <c r="I1026" i="13"/>
  <c r="K1026" i="13"/>
  <c r="O1026" i="13"/>
  <c r="Q1026" i="13"/>
  <c r="V1026" i="13"/>
  <c r="G1028" i="13"/>
  <c r="I1028" i="13"/>
  <c r="K1028" i="13"/>
  <c r="M1028" i="13"/>
  <c r="O1028" i="13"/>
  <c r="Q1028" i="13"/>
  <c r="V1028" i="13"/>
  <c r="G1031" i="13"/>
  <c r="I1031" i="13"/>
  <c r="I1030" i="13" s="1"/>
  <c r="K1031" i="13"/>
  <c r="M1031" i="13"/>
  <c r="O1031" i="13"/>
  <c r="Q1031" i="13"/>
  <c r="V1031" i="13"/>
  <c r="G1035" i="13"/>
  <c r="M1035" i="13" s="1"/>
  <c r="I1035" i="13"/>
  <c r="K1035" i="13"/>
  <c r="O1035" i="13"/>
  <c r="Q1035" i="13"/>
  <c r="V1035" i="13"/>
  <c r="V1030" i="13" s="1"/>
  <c r="G1039" i="13"/>
  <c r="I1039" i="13"/>
  <c r="K1039" i="13"/>
  <c r="M1039" i="13"/>
  <c r="O1039" i="13"/>
  <c r="Q1039" i="13"/>
  <c r="V1039" i="13"/>
  <c r="G1043" i="13"/>
  <c r="M1043" i="13" s="1"/>
  <c r="I1043" i="13"/>
  <c r="K1043" i="13"/>
  <c r="O1043" i="13"/>
  <c r="Q1043" i="13"/>
  <c r="V1043" i="13"/>
  <c r="G1047" i="13"/>
  <c r="I1047" i="13"/>
  <c r="K1047" i="13"/>
  <c r="O1047" i="13"/>
  <c r="Q1047" i="13"/>
  <c r="V1047" i="13"/>
  <c r="V1046" i="13" s="1"/>
  <c r="G1052" i="13"/>
  <c r="I1052" i="13"/>
  <c r="I1046" i="13" s="1"/>
  <c r="K1052" i="13"/>
  <c r="M1052" i="13"/>
  <c r="O1052" i="13"/>
  <c r="Q1052" i="13"/>
  <c r="V1052" i="13"/>
  <c r="G1060" i="13"/>
  <c r="M1060" i="13" s="1"/>
  <c r="I1060" i="13"/>
  <c r="K1060" i="13"/>
  <c r="O1060" i="13"/>
  <c r="Q1060" i="13"/>
  <c r="V1060" i="13"/>
  <c r="G1067" i="13"/>
  <c r="M1067" i="13" s="1"/>
  <c r="I1067" i="13"/>
  <c r="K1067" i="13"/>
  <c r="O1067" i="13"/>
  <c r="Q1067" i="13"/>
  <c r="V1067" i="13"/>
  <c r="G1071" i="13"/>
  <c r="M1071" i="13" s="1"/>
  <c r="I1071" i="13"/>
  <c r="K1071" i="13"/>
  <c r="O1071" i="13"/>
  <c r="Q1071" i="13"/>
  <c r="V1071" i="13"/>
  <c r="G1075" i="13"/>
  <c r="I1075" i="13"/>
  <c r="K1075" i="13"/>
  <c r="O1075" i="13"/>
  <c r="Q1075" i="13"/>
  <c r="V1075" i="13"/>
  <c r="V1074" i="13" s="1"/>
  <c r="G1079" i="13"/>
  <c r="I1079" i="13"/>
  <c r="K1079" i="13"/>
  <c r="M1079" i="13"/>
  <c r="O1079" i="13"/>
  <c r="Q1079" i="13"/>
  <c r="V1079" i="13"/>
  <c r="G1083" i="13"/>
  <c r="M1083" i="13" s="1"/>
  <c r="I1083" i="13"/>
  <c r="K1083" i="13"/>
  <c r="O1083" i="13"/>
  <c r="Q1083" i="13"/>
  <c r="V1083" i="13"/>
  <c r="G1087" i="13"/>
  <c r="M1087" i="13" s="1"/>
  <c r="I1087" i="13"/>
  <c r="K1087" i="13"/>
  <c r="O1087" i="13"/>
  <c r="Q1087" i="13"/>
  <c r="V1087" i="13"/>
  <c r="G1091" i="13"/>
  <c r="M1091" i="13" s="1"/>
  <c r="I1091" i="13"/>
  <c r="K1091" i="13"/>
  <c r="O1091" i="13"/>
  <c r="Q1091" i="13"/>
  <c r="V1091" i="13"/>
  <c r="G1095" i="13"/>
  <c r="M1095" i="13" s="1"/>
  <c r="I1095" i="13"/>
  <c r="K1095" i="13"/>
  <c r="O1095" i="13"/>
  <c r="Q1095" i="13"/>
  <c r="V1095" i="13"/>
  <c r="G1099" i="13"/>
  <c r="M1099" i="13" s="1"/>
  <c r="I1099" i="13"/>
  <c r="K1099" i="13"/>
  <c r="O1099" i="13"/>
  <c r="Q1099" i="13"/>
  <c r="V1099" i="13"/>
  <c r="G1103" i="13"/>
  <c r="M1103" i="13" s="1"/>
  <c r="I1103" i="13"/>
  <c r="K1103" i="13"/>
  <c r="O1103" i="13"/>
  <c r="Q1103" i="13"/>
  <c r="V1103" i="13"/>
  <c r="G1110" i="13"/>
  <c r="M1110" i="13" s="1"/>
  <c r="I1110" i="13"/>
  <c r="K1110" i="13"/>
  <c r="O1110" i="13"/>
  <c r="Q1110" i="13"/>
  <c r="V1110" i="13"/>
  <c r="G1114" i="13"/>
  <c r="I1114" i="13"/>
  <c r="K1114" i="13"/>
  <c r="M1114" i="13"/>
  <c r="O1114" i="13"/>
  <c r="Q1114" i="13"/>
  <c r="V1114" i="13"/>
  <c r="K1116" i="13"/>
  <c r="G1117" i="13"/>
  <c r="M1117" i="13" s="1"/>
  <c r="M1116" i="13" s="1"/>
  <c r="I1117" i="13"/>
  <c r="I1116" i="13" s="1"/>
  <c r="K1117" i="13"/>
  <c r="O1117" i="13"/>
  <c r="O1116" i="13" s="1"/>
  <c r="Q1117" i="13"/>
  <c r="Q1116" i="13" s="1"/>
  <c r="V1117" i="13"/>
  <c r="V1116" i="13" s="1"/>
  <c r="G1123" i="13"/>
  <c r="I1123" i="13"/>
  <c r="I1122" i="13" s="1"/>
  <c r="K1123" i="13"/>
  <c r="M1123" i="13"/>
  <c r="O1123" i="13"/>
  <c r="Q1123" i="13"/>
  <c r="V1123" i="13"/>
  <c r="G1129" i="13"/>
  <c r="M1129" i="13" s="1"/>
  <c r="I1129" i="13"/>
  <c r="K1129" i="13"/>
  <c r="K1122" i="13" s="1"/>
  <c r="O1129" i="13"/>
  <c r="Q1129" i="13"/>
  <c r="V1129" i="13"/>
  <c r="V1122" i="13" s="1"/>
  <c r="G1141" i="13"/>
  <c r="M1141" i="13" s="1"/>
  <c r="I1141" i="13"/>
  <c r="K1141" i="13"/>
  <c r="O1141" i="13"/>
  <c r="Q1141" i="13"/>
  <c r="V1141" i="13"/>
  <c r="G1147" i="13"/>
  <c r="M1147" i="13" s="1"/>
  <c r="I1147" i="13"/>
  <c r="K1147" i="13"/>
  <c r="O1147" i="13"/>
  <c r="Q1147" i="13"/>
  <c r="V1147" i="13"/>
  <c r="G1158" i="13"/>
  <c r="M1158" i="13" s="1"/>
  <c r="I1158" i="13"/>
  <c r="K1158" i="13"/>
  <c r="O1158" i="13"/>
  <c r="Q1158" i="13"/>
  <c r="V1158" i="13"/>
  <c r="G1164" i="13"/>
  <c r="M1164" i="13" s="1"/>
  <c r="I1164" i="13"/>
  <c r="K1164" i="13"/>
  <c r="O1164" i="13"/>
  <c r="Q1164" i="13"/>
  <c r="V1164" i="13"/>
  <c r="G1170" i="13"/>
  <c r="M1170" i="13" s="1"/>
  <c r="I1170" i="13"/>
  <c r="K1170" i="13"/>
  <c r="O1170" i="13"/>
  <c r="Q1170" i="13"/>
  <c r="V1170" i="13"/>
  <c r="G1177" i="13"/>
  <c r="I1177" i="13"/>
  <c r="K1177" i="13"/>
  <c r="M1177" i="13"/>
  <c r="O1177" i="13"/>
  <c r="Q1177" i="13"/>
  <c r="V1177" i="13"/>
  <c r="G1183" i="13"/>
  <c r="M1183" i="13" s="1"/>
  <c r="I1183" i="13"/>
  <c r="K1183" i="13"/>
  <c r="O1183" i="13"/>
  <c r="Q1183" i="13"/>
  <c r="V1183" i="13"/>
  <c r="G1190" i="13"/>
  <c r="I1190" i="13"/>
  <c r="K1190" i="13"/>
  <c r="M1190" i="13"/>
  <c r="O1190" i="13"/>
  <c r="Q1190" i="13"/>
  <c r="V1190" i="13"/>
  <c r="G1196" i="13"/>
  <c r="M1196" i="13" s="1"/>
  <c r="I1196" i="13"/>
  <c r="K1196" i="13"/>
  <c r="O1196" i="13"/>
  <c r="Q1196" i="13"/>
  <c r="V1196" i="13"/>
  <c r="G1202" i="13"/>
  <c r="I1202" i="13"/>
  <c r="K1202" i="13"/>
  <c r="M1202" i="13"/>
  <c r="O1202" i="13"/>
  <c r="Q1202" i="13"/>
  <c r="V1202" i="13"/>
  <c r="AE1209" i="13"/>
  <c r="F43" i="1" s="1"/>
  <c r="BA34" i="12"/>
  <c r="BA31" i="12"/>
  <c r="BA28" i="12"/>
  <c r="BA23" i="12"/>
  <c r="BA20" i="12"/>
  <c r="BA16" i="12"/>
  <c r="BA13" i="12"/>
  <c r="BA10" i="12"/>
  <c r="G9" i="12"/>
  <c r="AF39" i="12" s="1"/>
  <c r="I9" i="12"/>
  <c r="K9" i="12"/>
  <c r="O9" i="12"/>
  <c r="Q9" i="12"/>
  <c r="V9" i="12"/>
  <c r="G12" i="12"/>
  <c r="I12" i="12"/>
  <c r="K12" i="12"/>
  <c r="O12" i="12"/>
  <c r="O8" i="12" s="1"/>
  <c r="Q12" i="12"/>
  <c r="V12" i="12"/>
  <c r="G15" i="12"/>
  <c r="I15" i="12"/>
  <c r="K15" i="12"/>
  <c r="M15" i="12"/>
  <c r="O15" i="12"/>
  <c r="Q15" i="12"/>
  <c r="V15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V18" i="12" s="1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6" i="12"/>
  <c r="I36" i="12"/>
  <c r="K36" i="12"/>
  <c r="O36" i="12"/>
  <c r="Q36" i="12"/>
  <c r="V36" i="12"/>
  <c r="AE39" i="12"/>
  <c r="H51" i="1"/>
  <c r="I51" i="1" s="1"/>
  <c r="H50" i="1"/>
  <c r="I50" i="1" s="1"/>
  <c r="H40" i="1"/>
  <c r="G42" i="1" l="1"/>
  <c r="I1074" i="13"/>
  <c r="K1030" i="13"/>
  <c r="K1007" i="13"/>
  <c r="I1007" i="13"/>
  <c r="K970" i="13"/>
  <c r="K714" i="13"/>
  <c r="K685" i="13"/>
  <c r="I685" i="13"/>
  <c r="V639" i="13"/>
  <c r="K130" i="13"/>
  <c r="V202" i="14"/>
  <c r="K202" i="14"/>
  <c r="I177" i="14"/>
  <c r="K8" i="14"/>
  <c r="M9" i="12"/>
  <c r="Q18" i="12"/>
  <c r="K8" i="12"/>
  <c r="I8" i="12"/>
  <c r="O1122" i="13"/>
  <c r="K996" i="13"/>
  <c r="I996" i="13"/>
  <c r="Q979" i="13"/>
  <c r="O979" i="13"/>
  <c r="Q937" i="13"/>
  <c r="O937" i="13"/>
  <c r="O832" i="13"/>
  <c r="Q778" i="13"/>
  <c r="O621" i="13"/>
  <c r="K600" i="13"/>
  <c r="I600" i="13"/>
  <c r="Q317" i="13"/>
  <c r="O259" i="13"/>
  <c r="V69" i="13"/>
  <c r="K27" i="13"/>
  <c r="I27" i="13"/>
  <c r="V306" i="14"/>
  <c r="V151" i="14"/>
  <c r="G40" i="15"/>
  <c r="I74" i="1" s="1"/>
  <c r="V814" i="18"/>
  <c r="V152" i="19"/>
  <c r="V317" i="13"/>
  <c r="K259" i="13"/>
  <c r="I259" i="13"/>
  <c r="Q182" i="13"/>
  <c r="G8" i="17"/>
  <c r="AF39" i="17"/>
  <c r="K937" i="13"/>
  <c r="K832" i="13"/>
  <c r="G8" i="12"/>
  <c r="V1146" i="13"/>
  <c r="I714" i="13"/>
  <c r="K639" i="13"/>
  <c r="I639" i="13"/>
  <c r="G240" i="13"/>
  <c r="V182" i="13"/>
  <c r="Q152" i="13"/>
  <c r="I130" i="13"/>
  <c r="Q69" i="13"/>
  <c r="O69" i="13"/>
  <c r="Q306" i="14"/>
  <c r="O306" i="14"/>
  <c r="O151" i="14"/>
  <c r="Q67" i="15"/>
  <c r="I53" i="15"/>
  <c r="I60" i="16"/>
  <c r="K269" i="19"/>
  <c r="Q1074" i="13"/>
  <c r="O1074" i="13"/>
  <c r="Q1046" i="13"/>
  <c r="O1046" i="13"/>
  <c r="Q1030" i="13"/>
  <c r="Q1007" i="13"/>
  <c r="G979" i="13"/>
  <c r="Q970" i="13"/>
  <c r="G937" i="13"/>
  <c r="O778" i="13"/>
  <c r="Q685" i="13"/>
  <c r="O317" i="13"/>
  <c r="I240" i="13"/>
  <c r="V152" i="13"/>
  <c r="K69" i="13"/>
  <c r="V321" i="14"/>
  <c r="K306" i="14"/>
  <c r="Q177" i="14"/>
  <c r="K151" i="14"/>
  <c r="K53" i="15"/>
  <c r="K18" i="12"/>
  <c r="O1146" i="13"/>
  <c r="K1074" i="13"/>
  <c r="K1046" i="13"/>
  <c r="V1007" i="13"/>
  <c r="Q996" i="13"/>
  <c r="I937" i="13"/>
  <c r="K778" i="13"/>
  <c r="V714" i="13"/>
  <c r="K317" i="13"/>
  <c r="I317" i="13"/>
  <c r="Q27" i="13"/>
  <c r="M608" i="18"/>
  <c r="M607" i="18" s="1"/>
  <c r="G607" i="18"/>
  <c r="Q1146" i="13"/>
  <c r="I832" i="13"/>
  <c r="G18" i="12"/>
  <c r="I18" i="12"/>
  <c r="Q8" i="12"/>
  <c r="V8" i="12"/>
  <c r="K1146" i="13"/>
  <c r="I1146" i="13"/>
  <c r="Q1122" i="13"/>
  <c r="G1116" i="13"/>
  <c r="I117" i="1" s="1"/>
  <c r="V996" i="13"/>
  <c r="Q832" i="13"/>
  <c r="Q621" i="13"/>
  <c r="G613" i="13"/>
  <c r="V600" i="13"/>
  <c r="Q259" i="13"/>
  <c r="G253" i="13"/>
  <c r="I88" i="1" s="1"/>
  <c r="V240" i="13"/>
  <c r="K182" i="13"/>
  <c r="I182" i="13"/>
  <c r="O152" i="13"/>
  <c r="G69" i="13"/>
  <c r="V27" i="13"/>
  <c r="Q321" i="14"/>
  <c r="O321" i="14"/>
  <c r="G306" i="14"/>
  <c r="I123" i="1" s="1"/>
  <c r="O67" i="15"/>
  <c r="I67" i="15"/>
  <c r="I8" i="16"/>
  <c r="O18" i="12"/>
  <c r="F39" i="1"/>
  <c r="F42" i="1"/>
  <c r="F41" i="1"/>
  <c r="G1074" i="13"/>
  <c r="G1046" i="13"/>
  <c r="O1030" i="13"/>
  <c r="O1007" i="13"/>
  <c r="V979" i="13"/>
  <c r="O970" i="13"/>
  <c r="V937" i="13"/>
  <c r="V832" i="13"/>
  <c r="Q714" i="13"/>
  <c r="O714" i="13"/>
  <c r="O685" i="13"/>
  <c r="Q639" i="13"/>
  <c r="I102" i="1"/>
  <c r="V621" i="13"/>
  <c r="V259" i="13"/>
  <c r="K152" i="13"/>
  <c r="I152" i="13"/>
  <c r="Q130" i="13"/>
  <c r="O130" i="13"/>
  <c r="I69" i="13"/>
  <c r="K321" i="14"/>
  <c r="I306" i="14"/>
  <c r="O202" i="14"/>
  <c r="O8" i="14"/>
  <c r="K67" i="15"/>
  <c r="O8" i="15"/>
  <c r="I8" i="15"/>
  <c r="K8" i="16"/>
  <c r="M9" i="16"/>
  <c r="AF70" i="16"/>
  <c r="G46" i="1" s="1"/>
  <c r="H46" i="1" s="1"/>
  <c r="I46" i="1" s="1"/>
  <c r="K614" i="18"/>
  <c r="V1126" i="18"/>
  <c r="K1102" i="18"/>
  <c r="I1102" i="18"/>
  <c r="V1054" i="18"/>
  <c r="V1026" i="18"/>
  <c r="Q814" i="18"/>
  <c r="K765" i="18"/>
  <c r="Q701" i="18"/>
  <c r="O614" i="18"/>
  <c r="K596" i="18"/>
  <c r="I596" i="18"/>
  <c r="V152" i="18"/>
  <c r="K64" i="18"/>
  <c r="I64" i="18"/>
  <c r="O269" i="19"/>
  <c r="Q152" i="19"/>
  <c r="G23" i="19"/>
  <c r="Q8" i="19"/>
  <c r="V65" i="20"/>
  <c r="V52" i="20"/>
  <c r="K25" i="20"/>
  <c r="AF70" i="21"/>
  <c r="G52" i="1" s="1"/>
  <c r="H52" i="1" s="1"/>
  <c r="I52" i="1" s="1"/>
  <c r="O60" i="21"/>
  <c r="Q49" i="21"/>
  <c r="O49" i="21"/>
  <c r="Q8" i="21"/>
  <c r="Q8" i="20"/>
  <c r="V8" i="21"/>
  <c r="G53" i="15"/>
  <c r="I75" i="1" s="1"/>
  <c r="Q27" i="15"/>
  <c r="V49" i="16"/>
  <c r="G8" i="16"/>
  <c r="K18" i="17"/>
  <c r="I18" i="17"/>
  <c r="O1126" i="18"/>
  <c r="Q1054" i="18"/>
  <c r="O1054" i="18"/>
  <c r="Q1026" i="18"/>
  <c r="I989" i="18"/>
  <c r="Q923" i="18"/>
  <c r="G765" i="18"/>
  <c r="K672" i="18"/>
  <c r="I314" i="18"/>
  <c r="Q258" i="18"/>
  <c r="K181" i="18"/>
  <c r="I181" i="18"/>
  <c r="Q27" i="18"/>
  <c r="K294" i="19"/>
  <c r="Q23" i="19"/>
  <c r="Q65" i="20"/>
  <c r="O65" i="20"/>
  <c r="O52" i="20"/>
  <c r="I47" i="20"/>
  <c r="K38" i="20"/>
  <c r="I38" i="20"/>
  <c r="G25" i="20"/>
  <c r="I78" i="1" s="1"/>
  <c r="V8" i="20"/>
  <c r="I60" i="21"/>
  <c r="G67" i="15"/>
  <c r="V40" i="15"/>
  <c r="V27" i="15"/>
  <c r="G8" i="15"/>
  <c r="V8" i="17"/>
  <c r="K1126" i="18"/>
  <c r="I1126" i="18"/>
  <c r="K1054" i="18"/>
  <c r="K1026" i="18"/>
  <c r="V1010" i="18"/>
  <c r="V923" i="18"/>
  <c r="O814" i="18"/>
  <c r="I765" i="18"/>
  <c r="O701" i="18"/>
  <c r="Q575" i="18"/>
  <c r="V258" i="18"/>
  <c r="K152" i="18"/>
  <c r="I152" i="18"/>
  <c r="Q130" i="18"/>
  <c r="O130" i="18"/>
  <c r="V27" i="18"/>
  <c r="O152" i="19"/>
  <c r="V23" i="19"/>
  <c r="O8" i="19"/>
  <c r="K65" i="20"/>
  <c r="K52" i="20"/>
  <c r="I52" i="20"/>
  <c r="I25" i="20"/>
  <c r="M9" i="20"/>
  <c r="G60" i="21"/>
  <c r="I99" i="1" s="1"/>
  <c r="G49" i="21"/>
  <c r="I97" i="1" s="1"/>
  <c r="O8" i="21"/>
  <c r="Q62" i="15"/>
  <c r="O62" i="15"/>
  <c r="Q53" i="15"/>
  <c r="Q60" i="16"/>
  <c r="O60" i="16"/>
  <c r="Q49" i="16"/>
  <c r="O49" i="16"/>
  <c r="Q8" i="16"/>
  <c r="G18" i="17"/>
  <c r="V989" i="18"/>
  <c r="O965" i="18"/>
  <c r="K814" i="18"/>
  <c r="I814" i="18"/>
  <c r="K701" i="18"/>
  <c r="I701" i="18"/>
  <c r="G672" i="18"/>
  <c r="Q596" i="18"/>
  <c r="G588" i="18"/>
  <c r="V575" i="18"/>
  <c r="V314" i="18"/>
  <c r="Q239" i="18"/>
  <c r="O239" i="18"/>
  <c r="K130" i="18"/>
  <c r="Q64" i="18"/>
  <c r="G294" i="19"/>
  <c r="I124" i="1" s="1"/>
  <c r="K152" i="19"/>
  <c r="I152" i="19"/>
  <c r="K8" i="19"/>
  <c r="I8" i="19"/>
  <c r="G38" i="20"/>
  <c r="I79" i="1" s="1"/>
  <c r="O8" i="20"/>
  <c r="I49" i="21"/>
  <c r="K8" i="21"/>
  <c r="I8" i="21"/>
  <c r="V53" i="15"/>
  <c r="Q40" i="15"/>
  <c r="O40" i="15"/>
  <c r="O27" i="15"/>
  <c r="Q8" i="15"/>
  <c r="K60" i="16"/>
  <c r="K49" i="16"/>
  <c r="V8" i="16"/>
  <c r="O8" i="17"/>
  <c r="G1126" i="18"/>
  <c r="G1054" i="18"/>
  <c r="G1026" i="18"/>
  <c r="O1010" i="18"/>
  <c r="K965" i="18"/>
  <c r="I965" i="18"/>
  <c r="O923" i="18"/>
  <c r="V765" i="18"/>
  <c r="I672" i="18"/>
  <c r="Q614" i="18"/>
  <c r="V596" i="18"/>
  <c r="O258" i="18"/>
  <c r="K239" i="18"/>
  <c r="V64" i="18"/>
  <c r="O27" i="18"/>
  <c r="I294" i="19"/>
  <c r="Q269" i="19"/>
  <c r="O23" i="19"/>
  <c r="G65" i="20"/>
  <c r="G52" i="20"/>
  <c r="I107" i="1" s="1"/>
  <c r="V25" i="20"/>
  <c r="K8" i="20"/>
  <c r="I8" i="20"/>
  <c r="F47" i="1"/>
  <c r="V8" i="14"/>
  <c r="V67" i="15"/>
  <c r="K40" i="15"/>
  <c r="K27" i="15"/>
  <c r="I27" i="15"/>
  <c r="V8" i="15"/>
  <c r="Q18" i="17"/>
  <c r="K8" i="17"/>
  <c r="I8" i="17"/>
  <c r="I1054" i="18"/>
  <c r="I1026" i="18"/>
  <c r="K1010" i="18"/>
  <c r="I1010" i="18"/>
  <c r="Q989" i="18"/>
  <c r="O989" i="18"/>
  <c r="K923" i="18"/>
  <c r="I923" i="18"/>
  <c r="V614" i="18"/>
  <c r="Q314" i="18"/>
  <c r="O314" i="18"/>
  <c r="K258" i="18"/>
  <c r="I258" i="18"/>
  <c r="Q181" i="18"/>
  <c r="G130" i="18"/>
  <c r="I84" i="1" s="1"/>
  <c r="K27" i="18"/>
  <c r="I27" i="18"/>
  <c r="V269" i="19"/>
  <c r="K23" i="19"/>
  <c r="I23" i="19"/>
  <c r="G8" i="19"/>
  <c r="I65" i="20"/>
  <c r="Q38" i="20"/>
  <c r="V60" i="21"/>
  <c r="V49" i="21"/>
  <c r="G8" i="21"/>
  <c r="G62" i="15"/>
  <c r="I76" i="1" s="1"/>
  <c r="O53" i="15"/>
  <c r="G60" i="16"/>
  <c r="I101" i="1" s="1"/>
  <c r="G49" i="16"/>
  <c r="I100" i="1" s="1"/>
  <c r="O8" i="16"/>
  <c r="V18" i="17"/>
  <c r="Q1126" i="18"/>
  <c r="O1102" i="18"/>
  <c r="K989" i="18"/>
  <c r="V982" i="18"/>
  <c r="G965" i="18"/>
  <c r="V956" i="18"/>
  <c r="Q765" i="18"/>
  <c r="O765" i="18"/>
  <c r="V672" i="18"/>
  <c r="O596" i="18"/>
  <c r="K575" i="18"/>
  <c r="I575" i="18"/>
  <c r="K314" i="18"/>
  <c r="G239" i="18"/>
  <c r="V181" i="18"/>
  <c r="Q152" i="18"/>
  <c r="I130" i="18"/>
  <c r="O64" i="18"/>
  <c r="V294" i="19"/>
  <c r="Q52" i="20"/>
  <c r="K47" i="20"/>
  <c r="V38" i="20"/>
  <c r="Q25" i="20"/>
  <c r="O25" i="20"/>
  <c r="G8" i="20"/>
  <c r="Q60" i="21"/>
  <c r="M61" i="21"/>
  <c r="M60" i="21" s="1"/>
  <c r="M50" i="21"/>
  <c r="M49" i="21" s="1"/>
  <c r="M11" i="21"/>
  <c r="M8" i="21" s="1"/>
  <c r="M66" i="20"/>
  <c r="M65" i="20" s="1"/>
  <c r="M55" i="20"/>
  <c r="M52" i="20" s="1"/>
  <c r="M48" i="20"/>
  <c r="M47" i="20" s="1"/>
  <c r="M41" i="20"/>
  <c r="M38" i="20" s="1"/>
  <c r="M26" i="20"/>
  <c r="M25" i="20" s="1"/>
  <c r="M11" i="20"/>
  <c r="M8" i="20" s="1"/>
  <c r="M152" i="19"/>
  <c r="M269" i="19"/>
  <c r="G269" i="19"/>
  <c r="G152" i="19"/>
  <c r="M26" i="19"/>
  <c r="M23" i="19" s="1"/>
  <c r="M11" i="19"/>
  <c r="M8" i="19" s="1"/>
  <c r="M295" i="19"/>
  <c r="M294" i="19" s="1"/>
  <c r="M1102" i="18"/>
  <c r="M1010" i="18"/>
  <c r="M923" i="18"/>
  <c r="M814" i="18"/>
  <c r="M701" i="18"/>
  <c r="M596" i="18"/>
  <c r="M1126" i="18"/>
  <c r="M965" i="18"/>
  <c r="M614" i="18"/>
  <c r="M575" i="18"/>
  <c r="G701" i="18"/>
  <c r="I105" i="1" s="1"/>
  <c r="G614" i="18"/>
  <c r="G596" i="18"/>
  <c r="G575" i="18"/>
  <c r="K363" i="18"/>
  <c r="G363" i="18"/>
  <c r="M258" i="18"/>
  <c r="M181" i="18"/>
  <c r="M64" i="18"/>
  <c r="M27" i="18"/>
  <c r="G1102" i="18"/>
  <c r="G923" i="18"/>
  <c r="AF1189" i="18"/>
  <c r="G49" i="1" s="1"/>
  <c r="H49" i="1" s="1"/>
  <c r="I49" i="1" s="1"/>
  <c r="M1055" i="18"/>
  <c r="M1054" i="18" s="1"/>
  <c r="M1027" i="18"/>
  <c r="M1026" i="18" s="1"/>
  <c r="M990" i="18"/>
  <c r="M989" i="18" s="1"/>
  <c r="M983" i="18"/>
  <c r="M982" i="18" s="1"/>
  <c r="M957" i="18"/>
  <c r="M956" i="18" s="1"/>
  <c r="M766" i="18"/>
  <c r="M765" i="18" s="1"/>
  <c r="M673" i="18"/>
  <c r="M672" i="18" s="1"/>
  <c r="Q363" i="18"/>
  <c r="I363" i="18"/>
  <c r="V363" i="18"/>
  <c r="O363" i="18"/>
  <c r="M152" i="18"/>
  <c r="G258" i="18"/>
  <c r="G181" i="18"/>
  <c r="G152" i="18"/>
  <c r="G64" i="18"/>
  <c r="G27" i="18"/>
  <c r="G1189" i="18" s="1"/>
  <c r="M364" i="18"/>
  <c r="M363" i="18" s="1"/>
  <c r="M315" i="18"/>
  <c r="M314" i="18" s="1"/>
  <c r="M240" i="18"/>
  <c r="M239" i="18" s="1"/>
  <c r="M131" i="18"/>
  <c r="M130" i="18" s="1"/>
  <c r="M22" i="17"/>
  <c r="M18" i="17" s="1"/>
  <c r="M12" i="17"/>
  <c r="M8" i="17" s="1"/>
  <c r="M61" i="16"/>
  <c r="M60" i="16" s="1"/>
  <c r="M50" i="16"/>
  <c r="M49" i="16" s="1"/>
  <c r="M11" i="16"/>
  <c r="M8" i="16" s="1"/>
  <c r="AF83" i="15"/>
  <c r="G45" i="1" s="1"/>
  <c r="H45" i="1" s="1"/>
  <c r="I45" i="1" s="1"/>
  <c r="M70" i="15"/>
  <c r="M67" i="15" s="1"/>
  <c r="M63" i="15"/>
  <c r="M62" i="15" s="1"/>
  <c r="M56" i="15"/>
  <c r="M53" i="15" s="1"/>
  <c r="M41" i="15"/>
  <c r="M40" i="15" s="1"/>
  <c r="M30" i="15"/>
  <c r="M27" i="15" s="1"/>
  <c r="M11" i="15"/>
  <c r="M8" i="15" s="1"/>
  <c r="Q202" i="14"/>
  <c r="M202" i="14"/>
  <c r="I202" i="14"/>
  <c r="V177" i="14"/>
  <c r="O177" i="14"/>
  <c r="G151" i="14"/>
  <c r="M322" i="14"/>
  <c r="M321" i="14" s="1"/>
  <c r="M307" i="14"/>
  <c r="M306" i="14" s="1"/>
  <c r="G202" i="14"/>
  <c r="I122" i="1" s="1"/>
  <c r="K177" i="14"/>
  <c r="G177" i="14"/>
  <c r="I121" i="1" s="1"/>
  <c r="M178" i="14"/>
  <c r="M177" i="14" s="1"/>
  <c r="Q151" i="14"/>
  <c r="M151" i="14"/>
  <c r="I151" i="14"/>
  <c r="G8" i="14"/>
  <c r="M11" i="14"/>
  <c r="M8" i="14" s="1"/>
  <c r="Q8" i="14"/>
  <c r="I8" i="14"/>
  <c r="M996" i="13"/>
  <c r="M778" i="13"/>
  <c r="M639" i="13"/>
  <c r="M600" i="13"/>
  <c r="M1146" i="13"/>
  <c r="M1122" i="13"/>
  <c r="M1030" i="13"/>
  <c r="M1007" i="13"/>
  <c r="M970" i="13"/>
  <c r="M832" i="13"/>
  <c r="M685" i="13"/>
  <c r="M621" i="13"/>
  <c r="G1146" i="13"/>
  <c r="I125" i="1" s="1"/>
  <c r="G1122" i="13"/>
  <c r="I118" i="1" s="1"/>
  <c r="G685" i="13"/>
  <c r="I104" i="1" s="1"/>
  <c r="G639" i="13"/>
  <c r="I103" i="1" s="1"/>
  <c r="G621" i="13"/>
  <c r="I94" i="1" s="1"/>
  <c r="G600" i="13"/>
  <c r="I92" i="1" s="1"/>
  <c r="V374" i="13"/>
  <c r="O374" i="13"/>
  <c r="M317" i="13"/>
  <c r="M152" i="13"/>
  <c r="M27" i="13"/>
  <c r="G1030" i="13"/>
  <c r="I114" i="1" s="1"/>
  <c r="G1007" i="13"/>
  <c r="I113" i="1" s="1"/>
  <c r="G996" i="13"/>
  <c r="I112" i="1" s="1"/>
  <c r="G970" i="13"/>
  <c r="I110" i="1" s="1"/>
  <c r="G832" i="13"/>
  <c r="I108" i="1" s="1"/>
  <c r="G778" i="13"/>
  <c r="I106" i="1" s="1"/>
  <c r="AF1209" i="13"/>
  <c r="G43" i="1" s="1"/>
  <c r="H43" i="1" s="1"/>
  <c r="I43" i="1" s="1"/>
  <c r="M1075" i="13"/>
  <c r="M1074" i="13" s="1"/>
  <c r="M1047" i="13"/>
  <c r="M1046" i="13" s="1"/>
  <c r="M980" i="13"/>
  <c r="M979" i="13" s="1"/>
  <c r="M938" i="13"/>
  <c r="M937" i="13" s="1"/>
  <c r="M715" i="13"/>
  <c r="M714" i="13" s="1"/>
  <c r="K374" i="13"/>
  <c r="Q374" i="13"/>
  <c r="M374" i="13"/>
  <c r="I374" i="13"/>
  <c r="M259" i="13"/>
  <c r="M182" i="13"/>
  <c r="G374" i="13"/>
  <c r="I91" i="1" s="1"/>
  <c r="G317" i="13"/>
  <c r="I90" i="1" s="1"/>
  <c r="G259" i="13"/>
  <c r="I89" i="1" s="1"/>
  <c r="G182" i="13"/>
  <c r="I86" i="1" s="1"/>
  <c r="G152" i="13"/>
  <c r="I85" i="1" s="1"/>
  <c r="G27" i="13"/>
  <c r="M241" i="13"/>
  <c r="M240" i="13" s="1"/>
  <c r="M131" i="13"/>
  <c r="M130" i="13" s="1"/>
  <c r="M70" i="13"/>
  <c r="M69" i="13" s="1"/>
  <c r="M36" i="12"/>
  <c r="M18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H42" i="1" l="1"/>
  <c r="I42" i="1" s="1"/>
  <c r="I82" i="1"/>
  <c r="I116" i="1"/>
  <c r="I87" i="1"/>
  <c r="G70" i="21"/>
  <c r="I96" i="1"/>
  <c r="I98" i="1"/>
  <c r="G70" i="16"/>
  <c r="G47" i="1"/>
  <c r="G48" i="1"/>
  <c r="H48" i="1" s="1"/>
  <c r="I48" i="1" s="1"/>
  <c r="I119" i="1"/>
  <c r="I18" i="1" s="1"/>
  <c r="G331" i="14"/>
  <c r="G81" i="20"/>
  <c r="I77" i="1"/>
  <c r="F53" i="1"/>
  <c r="G39" i="17"/>
  <c r="G83" i="15"/>
  <c r="I73" i="1"/>
  <c r="I83" i="1"/>
  <c r="I93" i="1"/>
  <c r="G1209" i="13"/>
  <c r="I109" i="1"/>
  <c r="I17" i="1" s="1"/>
  <c r="G39" i="1"/>
  <c r="H39" i="1" s="1"/>
  <c r="H53" i="1" s="1"/>
  <c r="I120" i="1"/>
  <c r="H47" i="1"/>
  <c r="I47" i="1" s="1"/>
  <c r="G41" i="1"/>
  <c r="H41" i="1" s="1"/>
  <c r="I41" i="1" s="1"/>
  <c r="I111" i="1"/>
  <c r="I126" i="1"/>
  <c r="I19" i="1" s="1"/>
  <c r="G39" i="12"/>
  <c r="I95" i="1"/>
  <c r="G304" i="19"/>
  <c r="I115" i="1"/>
  <c r="I127" i="1"/>
  <c r="I20" i="1" s="1"/>
  <c r="G23" i="1" l="1"/>
  <c r="I16" i="1"/>
  <c r="I21" i="1" s="1"/>
  <c r="I128" i="1"/>
  <c r="G53" i="1"/>
  <c r="G25" i="1" s="1"/>
  <c r="A25" i="1" s="1"/>
  <c r="A26" i="1" s="1"/>
  <c r="G26" i="1" s="1"/>
  <c r="I39" i="1"/>
  <c r="I53" i="1" s="1"/>
  <c r="J44" i="1" l="1"/>
  <c r="J39" i="1"/>
  <c r="J53" i="1" s="1"/>
  <c r="J42" i="1"/>
  <c r="J51" i="1"/>
  <c r="J49" i="1"/>
  <c r="J41" i="1"/>
  <c r="J52" i="1"/>
  <c r="J47" i="1"/>
  <c r="J50" i="1"/>
  <c r="J45" i="1"/>
  <c r="J48" i="1"/>
  <c r="J43" i="1"/>
  <c r="J46" i="1"/>
  <c r="J127" i="1"/>
  <c r="J104" i="1"/>
  <c r="J88" i="1"/>
  <c r="J100" i="1"/>
  <c r="J98" i="1"/>
  <c r="J82" i="1"/>
  <c r="J80" i="1"/>
  <c r="J94" i="1"/>
  <c r="J78" i="1"/>
  <c r="J76" i="1"/>
  <c r="J106" i="1"/>
  <c r="J74" i="1"/>
  <c r="J86" i="1"/>
  <c r="J84" i="1"/>
  <c r="J96" i="1"/>
  <c r="J92" i="1"/>
  <c r="J90" i="1"/>
  <c r="J102" i="1"/>
  <c r="J77" i="1"/>
  <c r="J93" i="1"/>
  <c r="J108" i="1"/>
  <c r="J116" i="1"/>
  <c r="J124" i="1"/>
  <c r="J79" i="1"/>
  <c r="J95" i="1"/>
  <c r="J109" i="1"/>
  <c r="J117" i="1"/>
  <c r="J125" i="1"/>
  <c r="J81" i="1"/>
  <c r="J97" i="1"/>
  <c r="J110" i="1"/>
  <c r="J118" i="1"/>
  <c r="J126" i="1"/>
  <c r="J83" i="1"/>
  <c r="J99" i="1"/>
  <c r="J111" i="1"/>
  <c r="J119" i="1"/>
  <c r="J85" i="1"/>
  <c r="J101" i="1"/>
  <c r="J112" i="1"/>
  <c r="J120" i="1"/>
  <c r="J87" i="1"/>
  <c r="J103" i="1"/>
  <c r="J113" i="1"/>
  <c r="J121" i="1"/>
  <c r="J73" i="1"/>
  <c r="J89" i="1"/>
  <c r="J105" i="1"/>
  <c r="J114" i="1"/>
  <c r="J122" i="1"/>
  <c r="J75" i="1"/>
  <c r="J91" i="1"/>
  <c r="J107" i="1"/>
  <c r="J115" i="1"/>
  <c r="J123" i="1"/>
  <c r="G28" i="1"/>
  <c r="A23" i="1"/>
  <c r="A24" i="1" s="1"/>
  <c r="G24" i="1" s="1"/>
  <c r="A27" i="1" s="1"/>
  <c r="A29" i="1" s="1"/>
  <c r="G29" i="1" s="1"/>
  <c r="G27" i="1" s="1"/>
  <c r="J1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<sst xmlns="http://schemas.openxmlformats.org/spreadsheetml/2006/main" count="11520" uniqueCount="1644">
  <si>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</si>
  <si>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</si>
  <si>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</si>
  <si>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</si>
  <si>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</si>
  <si>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</si>
  <si>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</si>
  <si>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</si>
  <si>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</si>
  <si>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</si>
  <si>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</si>
  <si>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</si>
  <si>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</si>
  <si>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</si>
  <si>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</si>
  <si>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</si>
  <si>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</si>
  <si>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</si>
  <si>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</si>
  <si>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</si>
  <si>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</si>
  <si>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</si>
  <si>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</si>
  <si>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</si>
  <si>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</si>
  <si>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</si>
  <si>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</si>
  <si>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</si>
  <si>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</si>
  <si>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</si>
  <si>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</si>
  <si>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</si>
  <si>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</si>
  <si>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</si>
  <si>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</si>
  <si>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</si>
  <si>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</si>
  <si>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</si>
  <si>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</si>
  <si>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</si>
  <si>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</si>
  <si>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A-PROJEKT/N008</t>
  </si>
  <si>
    <t>ODSTRANĚNÍ HAVARIJNÍHO STAVU STŘEŠNÍ KONSTRUKCE A OBVODOVÉHO ZDIVA HLAVNÍ BUDOVY ZŠ POD ŘÍMSOU</t>
  </si>
  <si>
    <t>Stavba</t>
  </si>
  <si>
    <t>Stavební objekt</t>
  </si>
  <si>
    <t>SO 01</t>
  </si>
  <si>
    <t>ZŠ a MŠ - JIŽNÍ KŘÍDLO</t>
  </si>
  <si>
    <t>00</t>
  </si>
  <si>
    <t>VEDLEJŠÍ A OSTATNÍ NÁKLADY</t>
  </si>
  <si>
    <t>D.1.1</t>
  </si>
  <si>
    <t>ARCHITEKTONICKÉ A STAVEBNĚ TECHNICKÉ  ŘEŠENÍ + SKŘ + PBŘ + ZTI</t>
  </si>
  <si>
    <t>D.1.4.2</t>
  </si>
  <si>
    <t>ELEKTROMONTÁŽE</t>
  </si>
  <si>
    <t>D.1.4.3</t>
  </si>
  <si>
    <t>VYTÁPĚNÍ</t>
  </si>
  <si>
    <t>D.1.4.4</t>
  </si>
  <si>
    <t>VZDUCHOTECHNIKA</t>
  </si>
  <si>
    <t>SO 02</t>
  </si>
  <si>
    <t>ZŠ a MŠ - SEVERNÍ  KŘÍDLO</t>
  </si>
  <si>
    <t>Celkem za stavbu</t>
  </si>
  <si>
    <t>CZK</t>
  </si>
  <si>
    <t>#POPS</t>
  </si>
  <si>
    <t>Popis stavby: A-PROJEKT/N008 - ODSTRANĚNÍ HAVARIJNÍHO STAVU STŘEŠNÍ KONSTRUKCE A OBVODOVÉHO ZDIVA HLAVNÍ BUDOVY ZŠ POD ŘÍMSOU</t>
  </si>
  <si>
    <t>#POPO</t>
  </si>
  <si>
    <t>Popis objektu: SO 01 - ZŠ a MŠ - JIŽNÍ KŘÍDLO</t>
  </si>
  <si>
    <t>#POPR</t>
  </si>
  <si>
    <t>Popis rozpočtu: 00 - VEDLEJŠÍ A OSTATNÍ NÁKLADY</t>
  </si>
  <si>
    <t>Popis rozpočtu: D.1.1 - ARCHITEKTONICKÉ A STAVEBNĚ TECHNICKÉ  ŘEŠENÍ + SKŘ + PBŘ + ZTI</t>
  </si>
  <si>
    <t>Popis rozpočtu: D.1.4.2 - ELEKTROMONTÁŽE</t>
  </si>
  <si>
    <t>Popis rozpočtu: D.1.4.3 - VYTÁPĚNÍ</t>
  </si>
  <si>
    <t>Popis rozpočtu: D.1.4.4 - VZDUCHOTECHNIKA</t>
  </si>
  <si>
    <t>Popis objektu: SO 02 - ZŠ a MŠ - SEVERNÍ  KŘÍDLO</t>
  </si>
  <si>
    <t>Rekapitulace dílů</t>
  </si>
  <si>
    <t>Typ dílu</t>
  </si>
  <si>
    <t>_10</t>
  </si>
  <si>
    <t>ocelové deskové těleso Radik VKM</t>
  </si>
  <si>
    <t>_12</t>
  </si>
  <si>
    <t>Potrubí</t>
  </si>
  <si>
    <t>_13</t>
  </si>
  <si>
    <t>Izolace a nátěry</t>
  </si>
  <si>
    <t>_14</t>
  </si>
  <si>
    <t>Demontáže</t>
  </si>
  <si>
    <t>_3</t>
  </si>
  <si>
    <t>_5</t>
  </si>
  <si>
    <t>_6</t>
  </si>
  <si>
    <t>_7</t>
  </si>
  <si>
    <t xml:space="preserve">Poznámka - NENACEŇOVAT !!! </t>
  </si>
  <si>
    <t>3</t>
  </si>
  <si>
    <t>Svislé a kompletní konstrukce</t>
  </si>
  <si>
    <t>399</t>
  </si>
  <si>
    <t>Sádrokartonové 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</si>
  <si>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</si>
  <si>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</si>
  <si>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</si>
  <si>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</si>
  <si>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</si>
  <si>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</si>
  <si>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</si>
  <si>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</si>
  <si>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</si>
  <si>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</si>
  <si>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</si>
  <si>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</si>
  <si>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</si>
  <si>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</si>
  <si>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</si>
  <si>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</si>
  <si>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96_EZ</t>
  </si>
  <si>
    <t>Bourání konstrukcí - nebezpečný odpad</t>
  </si>
  <si>
    <t>99</t>
  </si>
  <si>
    <t>Staveništní přesun hmot</t>
  </si>
  <si>
    <t>994</t>
  </si>
  <si>
    <t>Požární ochrana</t>
  </si>
  <si>
    <t>B</t>
  </si>
  <si>
    <t>Objekt B</t>
  </si>
  <si>
    <t>VZT_01</t>
  </si>
  <si>
    <t>ZAŘÍZENÍ č. 1 – Větrání hygienického zázemí – severní křídlo</t>
  </si>
  <si>
    <t>VZT_02</t>
  </si>
  <si>
    <t>Montážní, spojovací a těsnící materiál</t>
  </si>
  <si>
    <t>ZAŘÍZENÍ č. 2 – Větrání hygienického zázemí – jižní křídlo</t>
  </si>
  <si>
    <t>VZT_03</t>
  </si>
  <si>
    <t>HZS</t>
  </si>
  <si>
    <t>VZT_04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</si>
  <si>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</si>
  <si>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</si>
  <si>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</si>
  <si>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</si>
  <si>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</si>
  <si>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</si>
  <si>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</si>
  <si>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</si>
  <si>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</si>
  <si>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</si>
  <si>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734</t>
  </si>
  <si>
    <t>Armatury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</si>
  <si>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</si>
  <si>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</si>
  <si>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</si>
  <si>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</si>
  <si>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</si>
  <si>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</si>
  <si>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</si>
  <si>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</si>
  <si>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766_OK</t>
  </si>
  <si>
    <t>Vnější výplně otvoru - okna ( vč. přesunu hmot )</t>
  </si>
  <si>
    <t>766_VD</t>
  </si>
  <si>
    <t>Vnitřní dveře ( vč. přesunu hmot )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</si>
  <si>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</si>
  <si>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</si>
  <si>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</si>
  <si>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</si>
  <si>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</si>
  <si>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</si>
  <si>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</si>
  <si>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</si>
  <si>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</si>
  <si>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</si>
  <si>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</si>
  <si>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</si>
  <si>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M21_DZ</t>
  </si>
  <si>
    <t>Elektro - Dodávky zařízení (specifikace)</t>
  </si>
  <si>
    <t>M21_HZS</t>
  </si>
  <si>
    <t>Elektro - práce v HZS</t>
  </si>
  <si>
    <t>M21_M</t>
  </si>
  <si>
    <t>Elektro - Materiály</t>
  </si>
  <si>
    <t>M21_R</t>
  </si>
  <si>
    <t>Elektro - revize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</si>
  <si>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</si>
  <si>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</si>
  <si>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</si>
  <si>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</si>
  <si>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</si>
  <si>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</si>
  <si>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</si>
  <si>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</si>
  <si>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</si>
  <si>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</si>
  <si>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</si>
  <si>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</si>
  <si>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</si>
  <si>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</si>
  <si>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</si>
  <si>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</si>
  <si>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</si>
  <si>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</si>
  <si>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</si>
  <si>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</si>
  <si>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</si>
  <si>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</si>
  <si>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</si>
  <si>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</si>
  <si>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</si>
  <si>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</si>
  <si>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</si>
  <si>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</si>
  <si>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</si>
  <si>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</si>
  <si>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</si>
  <si>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</si>
  <si>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</si>
  <si>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</si>
  <si>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</si>
  <si>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</si>
  <si>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</si>
  <si>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</si>
  <si>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22/ 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</si>
  <si>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</si>
  <si>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</si>
  <si>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</si>
  <si>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</si>
  <si>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</si>
  <si>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</si>
  <si>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</si>
  <si>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</si>
  <si>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</si>
  <si>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</si>
  <si>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</si>
  <si>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</si>
  <si>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004111010R</t>
  </si>
  <si>
    <t xml:space="preserve">Průzkumné práce </t>
  </si>
  <si>
    <t>Soubor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</si>
  <si>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</si>
  <si>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</si>
  <si>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</si>
  <si>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</si>
  <si>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 xml:space="preserve">dílenská a výrobní dokumentace : </t>
  </si>
  <si>
    <t>VV</t>
  </si>
  <si>
    <t>1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</si>
  <si>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</si>
  <si>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</si>
  <si>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</si>
  <si>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</si>
  <si>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</si>
  <si>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</si>
  <si>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</si>
  <si>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</si>
  <si>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</si>
  <si>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ON_11</t>
  </si>
  <si>
    <t>Zabezpečení staveniště a stavby pro práce se zdraví nebezpečnými materiály, v souladu s platnými zákony</t>
  </si>
  <si>
    <t>Vlastní</t>
  </si>
  <si>
    <t>SUM</t>
  </si>
  <si>
    <t>END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</si>
  <si>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</si>
  <si>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</si>
  <si>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</si>
  <si>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</si>
  <si>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</si>
  <si>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</si>
  <si>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</si>
  <si>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</si>
  <si>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</si>
  <si>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</si>
  <si>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</si>
  <si>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</si>
  <si>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</si>
  <si>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</si>
  <si>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</si>
  <si>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</si>
  <si>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</si>
  <si>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</si>
  <si>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</si>
  <si>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317121047RT2</t>
  </si>
  <si>
    <t>Překlady pórobetonové nenosné délky 1240 mm, šířky 100 mm, výšky 249 mm</t>
  </si>
  <si>
    <t>kus</t>
  </si>
  <si>
    <t>801-1</t>
  </si>
  <si>
    <t xml:space="preserve">výměry převzaty z podkladů od GP : </t>
  </si>
  <si>
    <t xml:space="preserve">předpoklad délkově upravit : </t>
  </si>
  <si>
    <t>4*2</t>
  </si>
  <si>
    <t>317121049RT2</t>
  </si>
  <si>
    <t>Překlady pórobetonové nenosné délky 2500 mm, šířky 100 mm, výšky 249 mm</t>
  </si>
  <si>
    <t>340239212RT2</t>
  </si>
  <si>
    <t>Zazdívka otvorů o ploše přes 1 m2 do 4 m2 v příčkách nebo stěnách cihlami  pálenými  tloušťky nad 100 mm</t>
  </si>
  <si>
    <t>m2</t>
  </si>
  <si>
    <t>801-4</t>
  </si>
  <si>
    <t>včetně pomocného pracovního lešení</t>
  </si>
  <si>
    <t>SPI</t>
  </si>
  <si>
    <t>15,0</t>
  </si>
  <si>
    <t>342255024R00</t>
  </si>
  <si>
    <t>Příčky z cihel a tvárnic nepálených příčky z příčkovek pórobetonových tloušťky 100 mm</t>
  </si>
  <si>
    <t>včetně pomocného lešení</t>
  </si>
  <si>
    <t>3,3*(3,25+1,9+1,15+1,9)+2,3*(5,93+0,9)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</si>
  <si>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</si>
  <si>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</si>
  <si>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</si>
  <si>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</si>
  <si>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</si>
  <si>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3,3*8</t>
  </si>
  <si>
    <t>2,3*4</t>
  </si>
  <si>
    <t>346275111R00</t>
  </si>
  <si>
    <t>Přizdívky a obezdívky z desek pórobetonových tloušťky 50 mm</t>
  </si>
  <si>
    <t>s pomocným lešením o výšce podlahy do 1900 mm a pro zatížení do 1,5 kPa.</t>
  </si>
  <si>
    <t xml:space="preserve">OBEZDÍVKY YTONG 50MM  : </t>
  </si>
  <si>
    <t>5</t>
  </si>
  <si>
    <t>342264051RT3</t>
  </si>
  <si>
    <t>Podhledy na kovové konstrukci opláštěné deskami sádrokartonovými nosná konstrukce z profilů CD s přímým uchycením 1x deska, tloušťky 12,5 mm, impregnovaná, bez izolace</t>
  </si>
  <si>
    <t>Kalkul</t>
  </si>
  <si>
    <t xml:space="preserve">pro vnitřní spaškovou kanalizaci : </t>
  </si>
  <si>
    <t>18</t>
  </si>
  <si>
    <t>34902</t>
  </si>
  <si>
    <t>Zednické osazení a podezdívka sprchových koutů</t>
  </si>
  <si>
    <t xml:space="preserve">ks    </t>
  </si>
  <si>
    <t>342263320R00</t>
  </si>
  <si>
    <t>Úpravy, doplňkové práce a příplatky pro sádrokartonové a sádrovláknité příčky úpravy příček pro osazení zařizovacích předmět_x000D_
 úprava pro osazení WC</t>
  </si>
  <si>
    <t>RTS 14/ I</t>
  </si>
  <si>
    <t>RTS 12/ I</t>
  </si>
  <si>
    <t>2</t>
  </si>
  <si>
    <t>342263360R00</t>
  </si>
  <si>
    <t>Úpravy, doplňkové práce a příplatky pro sádrokartonové a sádrovláknité příčky úpravy příček pro osazení zařizovacích předmět_x000D_
 úprava pro osazení baterie</t>
  </si>
  <si>
    <t>34201632_175</t>
  </si>
  <si>
    <t>SDK předstěny 175mm CW PROFIL 50MM + vata160mm + jednostranně deska Habito</t>
  </si>
  <si>
    <t xml:space="preserve">vč. úpravy pro osazení zárubní ( pouzder ) : </t>
  </si>
  <si>
    <t>173,42</t>
  </si>
  <si>
    <t>34226_XX</t>
  </si>
  <si>
    <t>Oplaštění sloupů, OK profilů, odskoky, plochy nezměřitelné ( do 1m2 ) atd..., nezahrnuté ve skladbách, zesílení konstrukcí</t>
  </si>
  <si>
    <t>342262_080</t>
  </si>
  <si>
    <t>SDK PŘÍČKY 80mm CW PROFIL 50MM + vata50mm + oboustraně deska Habito</t>
  </si>
  <si>
    <t>52,676</t>
  </si>
  <si>
    <t>342262_100</t>
  </si>
  <si>
    <t>SDK PŘÍČKY 100mm CW PROFIL 75MM + vata 80mm + oboustraně deska Habito</t>
  </si>
  <si>
    <t>234,23</t>
  </si>
  <si>
    <t>342262_320</t>
  </si>
  <si>
    <t>SDK PŘÍČKY 320MM  2x profil CW 50 + vata 300mm + oboustranně deska Habito</t>
  </si>
  <si>
    <t>108,3</t>
  </si>
  <si>
    <t>342264051D</t>
  </si>
  <si>
    <t>PŘÍPLATEK ZA ZAVĚŠENÝ SDK PODHLED  ZÁVĚSY 150 AŽ 1150MM</t>
  </si>
  <si>
    <t>Třída reakce na oheň A1, bod tavení nad 1000st. C. Montáž na zavěšenou kovovou jednovrstvou kci ( rošt v jedné úrovni )</t>
  </si>
  <si>
    <t>Pohled bude plnit fci pohledovou i protipožární, vestavěná osvětlovací tělesa budou nad pohledem protipožárně zakastlována - zakalkulovat do ceny.</t>
  </si>
  <si>
    <t>52,9</t>
  </si>
  <si>
    <t>342265132RH</t>
  </si>
  <si>
    <t>Úprava podkroví sádrokarton. na ocel. rošt, desky HABITO tl. 12,5 mm, bez izolace</t>
  </si>
  <si>
    <t>175,05</t>
  </si>
  <si>
    <t>342265132RX</t>
  </si>
  <si>
    <t>Úprava podkroví sádrokarton. na ocel. rošt, desky standard tl. 12,5 mm, bez izolace</t>
  </si>
  <si>
    <t>538,88</t>
  </si>
  <si>
    <t>3429_03</t>
  </si>
  <si>
    <t>Úprava sádrokartonové příčky vyztužením pro zavěšení mobiliáře atd..</t>
  </si>
  <si>
    <t xml:space="preserve">m     </t>
  </si>
  <si>
    <t>200</t>
  </si>
  <si>
    <t>34299_01</t>
  </si>
  <si>
    <t>Příplatek k podhledu - úprava pro montáž svítidel, mřížek, rev. dvířek atd....</t>
  </si>
  <si>
    <t>394361811R00</t>
  </si>
  <si>
    <t>Ostěná střešního okna - úprava SDK podkroví</t>
  </si>
  <si>
    <t xml:space="preserve">m2    </t>
  </si>
  <si>
    <t>40*3,04</t>
  </si>
  <si>
    <t>417321414R00</t>
  </si>
  <si>
    <t>Železobeton ztužujících pásů a věnců třídy C 25/30</t>
  </si>
  <si>
    <t>m3</t>
  </si>
  <si>
    <t xml:space="preserve">BETONOVÝ VĚNEC NA PŘÍČCE  : </t>
  </si>
  <si>
    <t>0,04</t>
  </si>
  <si>
    <t>417351115R00</t>
  </si>
  <si>
    <t>Bednění bočnic ztužujících pásů a věnců včetně vzpěr zřízení</t>
  </si>
  <si>
    <t>4,0*0,2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</si>
  <si>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</si>
  <si>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</si>
  <si>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</si>
  <si>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</si>
  <si>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t</t>
  </si>
  <si>
    <t>Včetně distančních prvků.</t>
  </si>
  <si>
    <t>(0,222*3,84+0,69*10)*1,15/1000</t>
  </si>
  <si>
    <t>612421411R00</t>
  </si>
  <si>
    <t>Oprava vnitřních vápenných omítek stěn v množství opravované plochy přes 30 do 50 %, hrubých</t>
  </si>
  <si>
    <t>Včetně pomocného pracovního lešení o výšce podlahy do 1900 mm a pro zatížení do 1,5 kPa.</t>
  </si>
  <si>
    <t xml:space="preserve">OPRAVY VNITŘNÍCH  OMÍTEK DO 50% VČETNĚ OTLUČENÍ + CELOPLOŠNĚ NOVÝ ŠTUK  : </t>
  </si>
  <si>
    <t>151,67</t>
  </si>
  <si>
    <t>612451121R00</t>
  </si>
  <si>
    <t>Omítky vnitřního zdiva cementové hladké</t>
  </si>
  <si>
    <t>v podlaží i ve schodišti, zdiva cihelného, kamenného, smíšeného nebo betonového</t>
  </si>
  <si>
    <t>2,0*(2,0+1,035*4+0,8+,215+0,91*2+1,8*2+0,9*2+1,55*2+1,855*2)</t>
  </si>
  <si>
    <t>-(0,7*2,0*6)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</si>
  <si>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</si>
  <si>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</si>
  <si>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</si>
  <si>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 xml:space="preserve">OMÍTKY NA YTONG – STĚRKA S PERLINKOU + ŠTUK  : </t>
  </si>
  <si>
    <t>40,426</t>
  </si>
  <si>
    <t>612481211RT2</t>
  </si>
  <si>
    <t>Vyztužení povrchu vnitřních stěn sklotextilní síťovinou s dodávkou síťoviny a stěrkového tmelu</t>
  </si>
  <si>
    <t>612411904R00</t>
  </si>
  <si>
    <t>Penetrace stěn po omítku vč. dodávky penetrace</t>
  </si>
  <si>
    <t>POL1_1</t>
  </si>
  <si>
    <t>622421778R00</t>
  </si>
  <si>
    <t>Oprava vnějších omítek vápenných štukových stupeň členitosti 7, v množství opravované plochy přes 65 do 80 %, z omítkových směsí památkářských, bez nátěru, včetně nákladů na umělecké dekorace zhotovené přímo na fasádě i dekorace vytvořené mimo stavbu a aplikované na fasádu</t>
  </si>
  <si>
    <t>bez otlučení vadných míst</t>
  </si>
  <si>
    <t xml:space="preserve">Oprava omítky – členitost vysoká do 70% : </t>
  </si>
  <si>
    <t xml:space="preserve">Štukatérské práce  : </t>
  </si>
  <si>
    <t>37,07</t>
  </si>
  <si>
    <t>622421143R00</t>
  </si>
  <si>
    <t>Omítky vnější stěn vápenné nebo vápenocementové štukové,  , složitost 1÷ 2, Malta pro zdění</t>
  </si>
  <si>
    <t xml:space="preserve">OPRAVA komínových hlav  : </t>
  </si>
  <si>
    <t>11,5</t>
  </si>
  <si>
    <t xml:space="preserve">omítky atik nové jádro + štuk + špric  : </t>
  </si>
  <si>
    <t>52,3</t>
  </si>
  <si>
    <t>622471317RS7</t>
  </si>
  <si>
    <t>Nátěry a nástřiky vnějších stěn a pilířů základním a krycím nátěrem (nebo přestřikem povrchu) hmota silikátová, složitost 1 ÷ 2,  , Hmota nátěrová typ: fasádní</t>
  </si>
  <si>
    <t>Penetrace + 2 x krycí nátěr.</t>
  </si>
  <si>
    <t xml:space="preserve">nátěr silikátový  : </t>
  </si>
  <si>
    <t>622471321RS8</t>
  </si>
  <si>
    <t>Nátěry a nástřiky vnějších stěn a pilířů základním a krycím nátěrem (nebo přestřikem povrchu) hmota silikátová, složitost 7 ,  , Hmota nátěrová typ: fasádní</t>
  </si>
  <si>
    <t xml:space="preserve">malby silikátové  : </t>
  </si>
  <si>
    <t>622904112R00</t>
  </si>
  <si>
    <t>Očištění fasád tlakovou vodou, složitost fasády 1 - 2</t>
  </si>
  <si>
    <t>POL1_7</t>
  </si>
  <si>
    <t>622904121R00</t>
  </si>
  <si>
    <t xml:space="preserve">Očištění fasád ruční čištění ocelovým kartáčem,  </t>
  </si>
  <si>
    <t>621421311R00</t>
  </si>
  <si>
    <t>vyrovnání hlav říms a atik pro oplechování – vysprávková výztužná malta 0-50mm včetně otlučení, nesoudržných částí</t>
  </si>
  <si>
    <t>47,97</t>
  </si>
  <si>
    <t>622421778R01</t>
  </si>
  <si>
    <t>Oprava vněj.om.vápenné štuk.stěn,sl.VII,do 80%,SMS, stavebně - technický průzkum</t>
  </si>
  <si>
    <t>632415120RT2</t>
  </si>
  <si>
    <t>Potěr ze suchých směsí cementový samonivelační vyrovnávací, tloušťky 20 mm, včetně penetrace</t>
  </si>
  <si>
    <t>s rozprostřením a uhlazením</t>
  </si>
  <si>
    <t>369</t>
  </si>
  <si>
    <t>27,52</t>
  </si>
  <si>
    <t>632443311R00</t>
  </si>
  <si>
    <t>Potěr litý cementový pevnost v tlaku 30 MPa, pokládaná plocha do 100 m2, tloušťky 50 mm</t>
  </si>
  <si>
    <t>dovoz směsi, doprava pomocí šnekového čerpadla, lití hadicí na plochu, srovnání latí do roviny</t>
  </si>
  <si>
    <t>892855114R00</t>
  </si>
  <si>
    <t>Kamerové prohlídky potrubí do 200 m</t>
  </si>
  <si>
    <t>827-1</t>
  </si>
  <si>
    <t xml:space="preserve">kamerové zkoušky – kanalizace, VZT  : </t>
  </si>
  <si>
    <t>120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</si>
  <si>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</si>
  <si>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</si>
  <si>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</si>
  <si>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</si>
  <si>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Včetně kotvení lešení a zapravení fasády po kotvení.</t>
  </si>
  <si>
    <t>2296</t>
  </si>
  <si>
    <t>941941392R00</t>
  </si>
  <si>
    <t>Montáž lešení lehkého pracovního řadového s podlahami příplatek za každý další i započatý měsíc použití lešení_x000D_
 šířky od 1,20 do 1,50 m a výšky přes 10 do 24 m</t>
  </si>
  <si>
    <t>2296*3</t>
  </si>
  <si>
    <t>941941852R00</t>
  </si>
  <si>
    <t>Demontáž lešení lehkého řadového s podlahami šířky přes 1,2 do 1,5 m, výšky přes 10 do 24 m</t>
  </si>
  <si>
    <t>941955002R00</t>
  </si>
  <si>
    <t>Lešení lehké pracovní pomocné pomocné, o výšce lešeňové podlahy přes 1,2 do 1,9 m</t>
  </si>
  <si>
    <t>127,4+519,86</t>
  </si>
  <si>
    <t>944944011R00</t>
  </si>
  <si>
    <t xml:space="preserve">Montáž ochranné sítě z umělých vláken </t>
  </si>
  <si>
    <t>944944081R00</t>
  </si>
  <si>
    <t xml:space="preserve">Demontáž ochranné sítě z umělých vláken </t>
  </si>
  <si>
    <t>944945012R00</t>
  </si>
  <si>
    <t>Montáž záchytné stříšky šířky do 2 m</t>
  </si>
  <si>
    <t>(35,2+16,3+5,9+1,5*4)*1,15</t>
  </si>
  <si>
    <t>944945192R00</t>
  </si>
  <si>
    <t>Montáž záchytné stříšky příplatek k ceně za každý další i započatý měsíc použití záchytné stříšky_x000D_
 šířky do 2 m</t>
  </si>
  <si>
    <t>(35,2+16,3+5,9+1,5*4)*1,15*3</t>
  </si>
  <si>
    <t>944945812R00</t>
  </si>
  <si>
    <t>Demontáž záchytné stříšky šířky do 2 m</t>
  </si>
  <si>
    <t>zřizované současně s lehkým nebo těžkým lešením,</t>
  </si>
  <si>
    <t>94_002</t>
  </si>
  <si>
    <t>příplatek za vynesení lešení mimo výtah, kompletně dle PD</t>
  </si>
  <si>
    <t>94_003</t>
  </si>
  <si>
    <t>podchycení stropních kcí pod lešením – lešení postavené na střechy, kompletně dle PD</t>
  </si>
  <si>
    <t>90,0</t>
  </si>
  <si>
    <t>942991121Rxx</t>
  </si>
  <si>
    <t>Montáž, Pronájem a Demontáž stavebního výtahu</t>
  </si>
  <si>
    <t>den</t>
  </si>
  <si>
    <t>90</t>
  </si>
  <si>
    <t>70921155R</t>
  </si>
  <si>
    <t>síťovina ochranná HDPE; se stabilizací proti UV; š = 2 500,0 mm; l = 20,000 m; hustota 1 : 1; plošná hmotnost 70 g/m2; stínění 70 %</t>
  </si>
  <si>
    <t>SPCM</t>
  </si>
  <si>
    <t>Specifikace</t>
  </si>
  <si>
    <t>POL3_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</si>
  <si>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</si>
  <si>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</si>
  <si>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331,97</t>
  </si>
  <si>
    <t>647,26</t>
  </si>
  <si>
    <t>30</t>
  </si>
  <si>
    <t>623981103R00</t>
  </si>
  <si>
    <t>D + M zesílení římsy nerezovými kotvami M12 dl. 500Mm na chem. maltu</t>
  </si>
  <si>
    <t>27</t>
  </si>
  <si>
    <t>764_01</t>
  </si>
  <si>
    <t>Římsa - VÝMĚNA SVODŮ POZINK. PR. 150</t>
  </si>
  <si>
    <t>bm</t>
  </si>
  <si>
    <t>95_03.1</t>
  </si>
  <si>
    <t>Zakrývání stávajících prostor, vybavení, podhledů, parapetů, oken atd...</t>
  </si>
  <si>
    <t>647,26*2</t>
  </si>
  <si>
    <t>18*2</t>
  </si>
  <si>
    <t>95_044</t>
  </si>
  <si>
    <t>Zakrývání stávajících podlah</t>
  </si>
  <si>
    <t>955_AP_001</t>
  </si>
  <si>
    <t>Dem + ZM přesazení sirény</t>
  </si>
  <si>
    <t>955_AP_002</t>
  </si>
  <si>
    <t>Dem + ZM přesazení antény</t>
  </si>
  <si>
    <t>955_AP_010</t>
  </si>
  <si>
    <t>D + M průzkumne práce – stávajcí odvětrání komínovými tělesy</t>
  </si>
  <si>
    <t>99_01</t>
  </si>
  <si>
    <t>D + M KONTROLA PROSTUPŮ ŘÍMSOU</t>
  </si>
  <si>
    <t>99_02</t>
  </si>
  <si>
    <t>D + M Pozinkovany, lakovaný - bílýJAKL 40/40/3 dl. 910mm atyp s tyčkou pro sprchový závěs</t>
  </si>
  <si>
    <t>95-01</t>
  </si>
  <si>
    <t>Zednické výpomoci pro řemesla ( nezahrnuté v rozpočtech profesí a samostaných položkách  )</t>
  </si>
  <si>
    <t xml:space="preserve">hod   </t>
  </si>
  <si>
    <t>POL10_</t>
  </si>
  <si>
    <t>95-02</t>
  </si>
  <si>
    <t>Práce malého rozsahu, nevyrozpočtovatelné detaily</t>
  </si>
  <si>
    <t>95-02m</t>
  </si>
  <si>
    <t>Práce malého rozsahu, nevyrozpočtovatelné detaily - materiál</t>
  </si>
  <si>
    <t>962031123R00</t>
  </si>
  <si>
    <t>Bourání příček z cihel pálených děrovaných, tloušťky 80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</si>
  <si>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</si>
  <si>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</si>
  <si>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</si>
  <si>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>70,1</t>
  </si>
  <si>
    <t>962032641R00</t>
  </si>
  <si>
    <t>Bourání zdiva nadzákladového komínového z jakýchkoliv cihel pálených, šamotových nebo vápenopískových nad střechou, na maltu cementovou</t>
  </si>
  <si>
    <t>nebo vybourání otvorů průřezové plochy přes 4 m2 ve zdivu nadzákladovém, včetně pomocného lešení o výšce podlahy do 1900 mm a pro zatížení do 1,5 kPa  (150 kg/m2)</t>
  </si>
  <si>
    <t xml:space="preserve">bourání komína : </t>
  </si>
  <si>
    <t>2,93</t>
  </si>
  <si>
    <t>962084131R00</t>
  </si>
  <si>
    <t>Bourání zdiva příček deskových a sádrových potažených rabicovým pletivem nebo bez pletiva, sádrokartonových bez kovové konstrukce, tloušťky do 100 mm</t>
  </si>
  <si>
    <t>nebo vybourání otvorů jakýchkoliv rozměrů, včetně pomocného lešení o výšce podlahy do 1900 mm a pro zatížení do 1,5 kPa  (150 kg/m2),</t>
  </si>
  <si>
    <t xml:space="preserve">předstěna : </t>
  </si>
  <si>
    <t>113,62</t>
  </si>
  <si>
    <t>963042819R00</t>
  </si>
  <si>
    <t>Bourání jakýchkoliv betonových schodišťových stupňů zhotovených na místě</t>
  </si>
  <si>
    <t>0,85</t>
  </si>
  <si>
    <t xml:space="preserve">ODBOURÁNÍ BETONOVÉHO STUPNĚ V SOC.ZÁZEMÍ : 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</si>
  <si>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</si>
  <si>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</si>
  <si>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</si>
  <si>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0,1*0,15*2,0</t>
  </si>
  <si>
    <t>965042141R00</t>
  </si>
  <si>
    <t>Bourání podkladů pod dlažby nebo litých celistvých dlažeb a mazanin  betonových nebo z litého asfaltu, tloušťky do 100 mm, plochy přes 4 m2</t>
  </si>
  <si>
    <t>29,42*0,05</t>
  </si>
  <si>
    <t>965081713R00</t>
  </si>
  <si>
    <t>Bourání podlah z keramických dlaždic, tloušťky do 10 mm, plochy přes 1 m2</t>
  </si>
  <si>
    <t>bez podkladního lože, s jakoukoliv výplní spár</t>
  </si>
  <si>
    <t>29,42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</si>
  <si>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</si>
  <si>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</si>
  <si>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</si>
  <si>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800/1970 : </t>
  </si>
  <si>
    <t>15</t>
  </si>
  <si>
    <t xml:space="preserve">600/1970 : </t>
  </si>
  <si>
    <t>968071125R00</t>
  </si>
  <si>
    <t>Vyvěšení nebo zavěšení kovových křídel dveří, plochy do 2 m2</t>
  </si>
  <si>
    <t>s případným uložením a opětovným zavěšením po provedení stavebních změn,</t>
  </si>
  <si>
    <t xml:space="preserve">OK : </t>
  </si>
  <si>
    <t xml:space="preserve">1470/1970 : </t>
  </si>
  <si>
    <t xml:space="preserve">955/2155 : </t>
  </si>
  <si>
    <t xml:space="preserve">750/2050 : </t>
  </si>
  <si>
    <t xml:space="preserve">650/1900 : 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</si>
  <si>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</si>
  <si>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</si>
  <si>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Včetně pomocného lešení o výšce podlahy do 1900 mm a pro zatížení do 1,5 kPa  (150 kg/m2).</t>
  </si>
  <si>
    <t xml:space="preserve">DK : </t>
  </si>
  <si>
    <t>15*0,8*2,0</t>
  </si>
  <si>
    <t>8*0,7*2,0</t>
  </si>
  <si>
    <t>0,955*2,155</t>
  </si>
  <si>
    <t>0,75*2,05</t>
  </si>
  <si>
    <t>0,65*1,9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</si>
  <si>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</si>
  <si>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</si>
  <si>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1,47*2,0</t>
  </si>
  <si>
    <t>978013161R00</t>
  </si>
  <si>
    <t>Otlučení omítek vápenných nebo vápenocementových vnitřních s vyškrabáním spár, s očištěním zdiva stěn, v rozsahu do 50 %</t>
  </si>
  <si>
    <t>978015291R00</t>
  </si>
  <si>
    <t>Otlučení omítek vápenných nebo vápenocementových vnějších s vyškrabáním spár, s očištěním zdiva_x000D_
 1. až 4. stupni složitosti, v rozsahu do 100 %</t>
  </si>
  <si>
    <t xml:space="preserve">Otlučení nesoudržných částí  : </t>
  </si>
  <si>
    <t xml:space="preserve">otlučení původních  : </t>
  </si>
  <si>
    <t>712400832R00</t>
  </si>
  <si>
    <t xml:space="preserve">Odstranění povlakové krytiny a mechu na střechách šikmých přes 10 do 30° povlakové krytiny dvouvrstvé,  </t>
  </si>
  <si>
    <t>800-711</t>
  </si>
  <si>
    <t xml:space="preserve">asfaltový šindel : </t>
  </si>
  <si>
    <t xml:space="preserve">podkladní bitumenový pas : </t>
  </si>
  <si>
    <t>712,3</t>
  </si>
  <si>
    <t>728415815R00</t>
  </si>
  <si>
    <t>Demontáž větrací nebo ventilační mřížky nad průřez 0,2 m2</t>
  </si>
  <si>
    <t>800-728</t>
  </si>
  <si>
    <t>7</t>
  </si>
  <si>
    <t>762341811R00</t>
  </si>
  <si>
    <t>Demontáž bednění a laťování bednění střech rovných, obloukových, o sklonu do 60 stupňů včetně všech nadstřešních konstrukcí z prken hrubých</t>
  </si>
  <si>
    <t>800-762</t>
  </si>
  <si>
    <t>762811811R00</t>
  </si>
  <si>
    <t>Demontáž záklopů stropů vrchních, zapuštěných z hrubých prken tloušťky do 32 mm</t>
  </si>
  <si>
    <t>70,0</t>
  </si>
  <si>
    <t>765799301R00</t>
  </si>
  <si>
    <t>Fólie parotěsné, difúzní a vodotěsné demontáž</t>
  </si>
  <si>
    <t>800-765</t>
  </si>
  <si>
    <t>766411812R00</t>
  </si>
  <si>
    <t>Demontáž obložení stěn panely velikosti přes 1,5 m2</t>
  </si>
  <si>
    <t>800-766</t>
  </si>
  <si>
    <t>56,0</t>
  </si>
  <si>
    <t>766411822R00</t>
  </si>
  <si>
    <t>Demontáž obložení stěn podkladových roštů</t>
  </si>
  <si>
    <t>775521800R00</t>
  </si>
  <si>
    <t>Demontáž podlah vlysových přibíjených včetně lišt</t>
  </si>
  <si>
    <t>800-775</t>
  </si>
  <si>
    <t>368,0</t>
  </si>
  <si>
    <t>776511820R00</t>
  </si>
  <si>
    <t>Odstranění povlakových podlah z nášlapné plochy lepených, s podložkou, z ploch přes 20 m2</t>
  </si>
  <si>
    <t>713105448R09</t>
  </si>
  <si>
    <t>Odstran.tep.izol.střech šikmých,MV tl. do 200mm</t>
  </si>
  <si>
    <t>766812840RL</t>
  </si>
  <si>
    <t>Demontáž kuchyňských linek vč. dřezu  a horních skříněk</t>
  </si>
  <si>
    <t>RTS 19/ I</t>
  </si>
  <si>
    <t>1,8</t>
  </si>
  <si>
    <t>776200820R01</t>
  </si>
  <si>
    <t>Odstranění PVC podlah lepených s podl. ze schodišť, vč. rohových lišt</t>
  </si>
  <si>
    <t xml:space="preserve">stupnice : </t>
  </si>
  <si>
    <t>4,43</t>
  </si>
  <si>
    <t xml:space="preserve">podstupnice : </t>
  </si>
  <si>
    <t>96_044</t>
  </si>
  <si>
    <t>DMT anténního rozvaděče, odvoz a likvidace</t>
  </si>
  <si>
    <t>962084191R00</t>
  </si>
  <si>
    <t>Bourání šikmin deskových,sádrokartonových vč. roštu</t>
  </si>
  <si>
    <t>965_09</t>
  </si>
  <si>
    <t>Demontáž stávajících klempířských prvků, odvoz a likvidace</t>
  </si>
  <si>
    <t>965048150RAY</t>
  </si>
  <si>
    <t>Dočištění povrchu nosné kce podlah a střech po odstranění bouraných vrstev</t>
  </si>
  <si>
    <t>966_05</t>
  </si>
  <si>
    <t>Demontáž sprchových stání vč. vaničky, podezdění a baterie</t>
  </si>
  <si>
    <t>soubor</t>
  </si>
  <si>
    <t>966624042R00</t>
  </si>
  <si>
    <t>DMT střešních oken vč. oplechování, odvoz a likvidace</t>
  </si>
  <si>
    <t>41</t>
  </si>
  <si>
    <t>966624043R00</t>
  </si>
  <si>
    <t>DMT střešních výlezů vč. oplechování, odvoz a likvidace</t>
  </si>
  <si>
    <t>99_0S5</t>
  </si>
  <si>
    <t>DMT požárního hydrantu, odvoz a likvidace</t>
  </si>
  <si>
    <t>99_0S6</t>
  </si>
  <si>
    <t>DMT kapalinových solárních panelů, odvoz a ekologická likvidace</t>
  </si>
  <si>
    <t>22</t>
  </si>
  <si>
    <t>99_0S6.1</t>
  </si>
  <si>
    <t>DMT ocelových nosných kcí solárních panelů, odvoz  likvidace</t>
  </si>
  <si>
    <t>11</t>
  </si>
  <si>
    <t>99_0S6.2</t>
  </si>
  <si>
    <t>DMT vedení solárních panelů, odvoz a ekologická likvidace</t>
  </si>
  <si>
    <t>99_ZTI</t>
  </si>
  <si>
    <t>průrazy stropní konstrukcí do dn125 dl. Do 400mm, zapravení, odvoz a likvidace suti</t>
  </si>
  <si>
    <t>6</t>
  </si>
  <si>
    <t>99_ZTI.0</t>
  </si>
  <si>
    <t>průrazy stropní konstrukcí do dn40 dl. Do 400mm, zapravení, odvoz a likvidace suti</t>
  </si>
  <si>
    <t xml:space="preserve">pro vnitřní vodovod : </t>
  </si>
  <si>
    <t>99_ZTI.1</t>
  </si>
  <si>
    <t>odstranění původních potrubí instalací, odvoz a likvidace suti</t>
  </si>
  <si>
    <t>99_ZTI.2</t>
  </si>
  <si>
    <t>demontáž SDK podhledu, odvoz a likvidace suti</t>
  </si>
  <si>
    <t>99-01</t>
  </si>
  <si>
    <t>Bourací práce nezměřitelné</t>
  </si>
  <si>
    <t>725290010RA0</t>
  </si>
  <si>
    <t>Demontáž zařizovacích předmětů klozetu včetně splachovací nádrže</t>
  </si>
  <si>
    <t>AP-PSV</t>
  </si>
  <si>
    <t>Agregovaná položka</t>
  </si>
  <si>
    <t>POL2_</t>
  </si>
  <si>
    <t>Svislé přemístění ze 2. NP, nebo 1. PP, vodorovné vnitrostaveništní přemístění do 30 m, odvoz na skládku do 10 km. Bez poplatku za skládku.</t>
  </si>
  <si>
    <t>725290020RA0</t>
  </si>
  <si>
    <t>Demontáž zařizovacích předmětů umyvadla včetně baterie a konzol</t>
  </si>
  <si>
    <t>962031120RX1</t>
  </si>
  <si>
    <t>Bourání příček tl. 120mm vč. výdřevy a TI - oboustranná azbestová deska, NEBEZPEČNÝ ODPAD !!!</t>
  </si>
  <si>
    <t>124,6</t>
  </si>
  <si>
    <t>962031260RX1</t>
  </si>
  <si>
    <t>Bourání příček tl. 260mm vč. výdřevy a TI - oboustranná azbestová deska, NEBEZPEČNÝ ODPAD !!!</t>
  </si>
  <si>
    <t>197,86</t>
  </si>
  <si>
    <t>965321810R00</t>
  </si>
  <si>
    <t>Demontáž azbestocement. desek vč. roštu, NEBEZPEČNÝ ODPAD !!!</t>
  </si>
  <si>
    <t>999281111R00</t>
  </si>
  <si>
    <t xml:space="preserve">Přesun hmot pro opravy a údržbu objektů pro opravy a údržbu dosavadních objektů včetně vnějších plášťů_x000D_
 výšky do 25 m,  </t>
  </si>
  <si>
    <t>Přesun hmot</t>
  </si>
  <si>
    <t>POL7_</t>
  </si>
  <si>
    <t>oborů 801, 803, 811 a 812</t>
  </si>
  <si>
    <t xml:space="preserve">Hmotnosti z položek s pořadovými čísly: : </t>
  </si>
  <si>
    <t xml:space="preserve">2,3,4,5,6,7,8,10,11,12,13,14,15,16,17,18,19,23,24,26,27,28,29,30,31,32,33,34,35,36,38,39,40,41,43, : </t>
  </si>
  <si>
    <t xml:space="preserve">44,46,49,50,55,56,69,71,73,79,95,96,112,113, : </t>
  </si>
  <si>
    <t>Součet: : 140,75426</t>
  </si>
  <si>
    <t>994-1.12</t>
  </si>
  <si>
    <t>D + M hasící přístroj s hasící schopností dle PBŘ, 21A</t>
  </si>
  <si>
    <t>994-1.13</t>
  </si>
  <si>
    <t>D + M AUTONOMNÍ HLÁSIČ</t>
  </si>
  <si>
    <t>13</t>
  </si>
  <si>
    <t>994-T</t>
  </si>
  <si>
    <t>D + M Výstražné a bezpečnostní tabulky, viz zpráva PBŘ</t>
  </si>
  <si>
    <t>711210020RAA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</si>
  <si>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</si>
  <si>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</si>
  <si>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za obkladem - cca 30% plochy : </t>
  </si>
  <si>
    <t>118,53/100*30</t>
  </si>
  <si>
    <t>713111130R00</t>
  </si>
  <si>
    <t xml:space="preserve">Montáž tepelné izolace stropů vložené mezi krokve,  </t>
  </si>
  <si>
    <t>800-713</t>
  </si>
  <si>
    <t xml:space="preserve">MV 160mm : </t>
  </si>
  <si>
    <t>713,93</t>
  </si>
  <si>
    <t xml:space="preserve">MV 200mm : </t>
  </si>
  <si>
    <t>713,93-47,56-127,49</t>
  </si>
  <si>
    <t>713111211RK6</t>
  </si>
  <si>
    <t>Montáž tepelné izolace stropů parotěsná zábrana krovů spodem s přelepením spojů, včetně dodávky fólie</t>
  </si>
  <si>
    <t>včetně dodávky fólie a spojovacích prostředků.</t>
  </si>
  <si>
    <t xml:space="preserve">PAROPROPUSTNÁ FÓLIE 270g/m2 : </t>
  </si>
  <si>
    <t>713111221RK6</t>
  </si>
  <si>
    <t>Montáž tepelné izolace stropů parotěsná zábrana zavěšených podhledů s přelepením spojů, včetně dodávky fólie</t>
  </si>
  <si>
    <t xml:space="preserve">PAROTĚSNÁ IZOLACE  : </t>
  </si>
  <si>
    <t>713,93-47,56</t>
  </si>
  <si>
    <t>713511321RT1</t>
  </si>
  <si>
    <t>Izolace tepelné protipožárním nástřikem Nátěr protipožární dřeva stupeň hořlavosti C1</t>
  </si>
  <si>
    <t>Provedení jedné vrstvy zpěňujícího protipožárního nátěru a vrstvy krycího protipožárního nátěru včetně dodávky.</t>
  </si>
  <si>
    <t xml:space="preserve">NÁTĚRY DŘEVĚNÝCH KCÍ PROTIPOŽÁRNÍM NÁTĚREM  : </t>
  </si>
  <si>
    <t>78,36</t>
  </si>
  <si>
    <t>713192986T10</t>
  </si>
  <si>
    <t>Montáž PIR desek střešních tl. do 100mm</t>
  </si>
  <si>
    <t>47,56</t>
  </si>
  <si>
    <t>28376815R</t>
  </si>
  <si>
    <t>deska izolační střešní; PIR; rovná hrana; tl. 80,0 mm; kašírování Al fólie; součinitel tepelné vodivosti 0,022 W/mK; R = 3,600 m2K/W; obj. hmotnost 30,00 kg/m3</t>
  </si>
  <si>
    <t>47,56*1,02</t>
  </si>
  <si>
    <t>63151377.AR</t>
  </si>
  <si>
    <t>deska izolační minerální vlákno; tl. 160,0 mm; součinitel tepelné vodivosti 0,038 W/mK; R = 4,150 m2K/W; obj. hmotnost 30,00 kg/m3; hydrofobizováno</t>
  </si>
  <si>
    <t>713,93*1,02</t>
  </si>
  <si>
    <t>63151379.AR</t>
  </si>
  <si>
    <t>deska izolační minerální vlákno; tl. 180,0 mm; součinitel tepelné vodivosti 0,038 W/mK; R = 5,250 m2K/W; obj. hmotnost 30,00 kg/m3; hydrofobizováno</t>
  </si>
  <si>
    <t>(713,93-47,56-127,49)*1,02</t>
  </si>
  <si>
    <t>998713203R00</t>
  </si>
  <si>
    <t>Přesun hmot pro izolace tepelné v objektech výšky do 24 m</t>
  </si>
  <si>
    <t>50 m vodorovně</t>
  </si>
  <si>
    <t>722181213RY5</t>
  </si>
  <si>
    <t>Izolace vodovodního potrubí návleková z trubic z pěnového polyetylenu, tloušťka stěny 13 mm, d 76 mm</t>
  </si>
  <si>
    <t>800-721</t>
  </si>
  <si>
    <t>V položce je kalkulována dodávka izolační trubice, spon a lepicí pásky.</t>
  </si>
  <si>
    <t>13,2</t>
  </si>
  <si>
    <t>722181214RZ2</t>
  </si>
  <si>
    <t>Izolace vodovodního potrubí návleková z trubic z pěnového polyetylenu, tloušťka stěny 20 mm, d 110 mm</t>
  </si>
  <si>
    <t>9,5</t>
  </si>
  <si>
    <t>721200001RA0</t>
  </si>
  <si>
    <t>Kanalizace z trub PVC vnitřní, D 50x1,8 mm</t>
  </si>
  <si>
    <t>Součtová</t>
  </si>
  <si>
    <t>Potrubí pro vnitřní kanalizaci ČSN ISO 3633.</t>
  </si>
  <si>
    <t>13,5</t>
  </si>
  <si>
    <t>721200002RA0</t>
  </si>
  <si>
    <t>Kanalizace z trub PVC vnitřní, D 110x2,2 mm</t>
  </si>
  <si>
    <t>7,5</t>
  </si>
  <si>
    <t>721200000RA0</t>
  </si>
  <si>
    <t>Kanalizace vnitřní připojovací, PP, D 40x1,8 mm</t>
  </si>
  <si>
    <t>721200007RA0</t>
  </si>
  <si>
    <t>Kanalizace vnitřní připojovací, PP, D 70x1,8 mm</t>
  </si>
  <si>
    <t>722181212RT5</t>
  </si>
  <si>
    <t>Izolace vodovodního potrubí návleková z trubic z pěnového polyetylenu, tloušťka stěny 9 mm, d 15 mm</t>
  </si>
  <si>
    <t>722181212RT7</t>
  </si>
  <si>
    <t>Izolace vodovodního potrubí návleková z trubic z pěnového polyetylenu, tloušťka stěny 9 mm, d 22 mm</t>
  </si>
  <si>
    <t>31</t>
  </si>
  <si>
    <t>722181212RT9</t>
  </si>
  <si>
    <t>Izolace vodovodního potrubí návleková z trubic z pěnového polyetylenu, tloušťka stěny 9 mm, d 28 mm</t>
  </si>
  <si>
    <t>23,3</t>
  </si>
  <si>
    <t>722181214RT5</t>
  </si>
  <si>
    <t>Izolace vodovodního potrubí návleková z trubic z pěnového polyetylenu, tloušťka stěny 20 mm, d 15 mm</t>
  </si>
  <si>
    <t>722181214RT7</t>
  </si>
  <si>
    <t>Izolace vodovodního potrubí návleková z trubic z pěnového polyetylenu, tloušťka stěny 20 mm, d 22 mm</t>
  </si>
  <si>
    <t>23,5</t>
  </si>
  <si>
    <t>722181214RT9</t>
  </si>
  <si>
    <t>Izolace vodovodního potrubí návleková z trubic z pěnového polyetylenu, tloušťka stěny 20 mm, d 28 mm</t>
  </si>
  <si>
    <t>10,5</t>
  </si>
  <si>
    <t>722221113R99</t>
  </si>
  <si>
    <t>D + M  kulový kohout s vypouštěním DN25 napojení pod stropem</t>
  </si>
  <si>
    <t>722254201RTX</t>
  </si>
  <si>
    <t>D + M hydrant nástěnný s tvarově stálou hadicí 30m DN 19 dle ČSN EN 671-1 k montáži do zdiva</t>
  </si>
  <si>
    <t>722300011RAL</t>
  </si>
  <si>
    <t>trubky a tvarovky s hliníkovou vložkou DN20</t>
  </si>
  <si>
    <t>722300021RAL</t>
  </si>
  <si>
    <t>trubky a tvarovky s hliníkovou vložkou DN15</t>
  </si>
  <si>
    <t>722300022RAL</t>
  </si>
  <si>
    <t>trubky a tvarovky s hliníkovou vložkou DN25</t>
  </si>
  <si>
    <t>722300011RA0</t>
  </si>
  <si>
    <t>Vodovod z trub nových typů trouby z polypropylénu, tlaková řada PN 20, D 20 mm</t>
  </si>
  <si>
    <t>potrubí, podíl nákladů na armatury, tlaková zkouška, proplach a dezinfekce.</t>
  </si>
  <si>
    <t>722300021RAA</t>
  </si>
  <si>
    <t>trouby z polypropylénu, tlaková řada PN 20, D 16 mm</t>
  </si>
  <si>
    <t>722300022RAA</t>
  </si>
  <si>
    <t>trouby z polypropylénu, tlaková řada PN 20, D 25 mm</t>
  </si>
  <si>
    <t>725814106R00</t>
  </si>
  <si>
    <t>Ventil  rohový, mosazný, s filtrem, bez matky, DN 15 x DN 15, včetně dodávky materiálu</t>
  </si>
  <si>
    <t>12</t>
  </si>
  <si>
    <t>7251001</t>
  </si>
  <si>
    <t>D + M závěs na tyčku ve sprše dle místnosti</t>
  </si>
  <si>
    <t>Vodorovná hydroizolace 1 m2, osazení podlahové vpusti se sifonem, vyvedení a upevnění vodovodní výpustky, osazení sprchové baterie. S dodávkou materiálu.</t>
  </si>
  <si>
    <t>7251002</t>
  </si>
  <si>
    <t>D + M závěs na tyčku dl. 2M ve sprše</t>
  </si>
  <si>
    <t>7251003</t>
  </si>
  <si>
    <t>D + M umyvadlo keramické 55 x 43 x 19cm, chromovaný sifon, chromovaná zátka</t>
  </si>
  <si>
    <t xml:space="preserve">vč. baterie páková stojánková chromová, umyvadlová : </t>
  </si>
  <si>
    <t>7251004</t>
  </si>
  <si>
    <t>D + M urinál, automatický splachovač se zdrojem napětí</t>
  </si>
  <si>
    <t xml:space="preserve">vč. : </t>
  </si>
  <si>
    <t xml:space="preserve">tlakový splachovač pro pisoár  dle návrhu zař. předmětů s elektrickým ovládáním, chromový  : </t>
  </si>
  <si>
    <t>7251005</t>
  </si>
  <si>
    <t>D + M WC závěsné včetně předstěnové konstrukce, dvoutlačítkové splachování , splachovací nádržky</t>
  </si>
  <si>
    <t>7251006</t>
  </si>
  <si>
    <t>D + M výlevka nerezovvčetně předstěnové konstrukce, dvoutlačítkové splachování , splachovací nádržky</t>
  </si>
  <si>
    <t xml:space="preserve">baterié páková, nástěnná s prodlouženým raménkem pro výlevku , chromová : </t>
  </si>
  <si>
    <t>7251007</t>
  </si>
  <si>
    <t>D + M kuchyňský nerezový dřez 550/500 + odkapávač, plastový sifon</t>
  </si>
  <si>
    <t xml:space="preserve">baterie dřezová, páková, stojánková, chromová : </t>
  </si>
  <si>
    <t>725100004RAX</t>
  </si>
  <si>
    <t>Sprchová vanička keranická 900/900, podlahová vpust</t>
  </si>
  <si>
    <t xml:space="preserve">baterie páková, nástěnná sprchová, chromová s tyčí  : </t>
  </si>
  <si>
    <t>762088116R00</t>
  </si>
  <si>
    <t>Zvláštní výkony zakrývání rozpracovaných tesařských konstrukcí těžkou plachtou na ochranu před srážkovou vodou, včetně odstranění 15 x 20 m</t>
  </si>
  <si>
    <t>Zakrývání rozpracovaných tesařských konstrukcí těžkou plachtou na ochranu před srážkovou vodou.</t>
  </si>
  <si>
    <t xml:space="preserve">ZAKRÝVÁNÍ STŘECH  POZOR POPIS – DENNÍ ZAKRÝVÁNÍ, ODKRÝVÁNÍ STŘECH TAK ABY NEDOŠLO K POŠKOZENÍ INTERIÉRU, VČETNĚ DODVÁKY PLACHET  : </t>
  </si>
  <si>
    <t>762341210R00</t>
  </si>
  <si>
    <t xml:space="preserve">Montáž bednění střech rovných o sklonu do 60° z prken hrubých na sraz tloušťky do 32 mm včetně vyřezání otvorů ,  </t>
  </si>
  <si>
    <t>762395000R00</t>
  </si>
  <si>
    <t>Spojovací a ochranné prostředky svory, prkna, hřebíky, pásová ocel, vruty, impregnace</t>
  </si>
  <si>
    <t>713,93*0,025*1,15</t>
  </si>
  <si>
    <t xml:space="preserve">krov - výměna prvků : </t>
  </si>
  <si>
    <t>11,03+2,63+3,28</t>
  </si>
  <si>
    <t>0,69</t>
  </si>
  <si>
    <t>762811210R00</t>
  </si>
  <si>
    <t>Záklop stropů montáž_x000D_
 z hrubých prken, vrchního na sraz, spáry zakryty lepenkovými pásy nebo lištami</t>
  </si>
  <si>
    <t>762895000R00</t>
  </si>
  <si>
    <t>Spojovací a ochranné prostředky hřebíky, svory, impregnace</t>
  </si>
  <si>
    <t>70,0*0,025*1,15</t>
  </si>
  <si>
    <t>763611231R00</t>
  </si>
  <si>
    <t>Montáž bednění střech, z desek tl. nad 18 mm, na sraz, šroubováním</t>
  </si>
  <si>
    <t>800-763</t>
  </si>
  <si>
    <t>vč. dodávky a montáže spojovacího materiálu</t>
  </si>
  <si>
    <t xml:space="preserve">bednění hřebene : </t>
  </si>
  <si>
    <t>0,5*48,5</t>
  </si>
  <si>
    <t>763614132R00</t>
  </si>
  <si>
    <t>Montáž podlahy, z desek tl. do 18 mm, na P+D, šroubováním, bez dodávky desky</t>
  </si>
  <si>
    <t>2*368</t>
  </si>
  <si>
    <t>762_001</t>
  </si>
  <si>
    <t>KROV - ošetření stávajících prvků krovu, bráno pohledovou plochou střech</t>
  </si>
  <si>
    <t>76206224</t>
  </si>
  <si>
    <t>KROV - kompletní výměna prvků – včetně demontáže a likvidace původních + dodávka a montáž nových, 124do224 cm2</t>
  </si>
  <si>
    <t xml:space="preserve">m3    </t>
  </si>
  <si>
    <t>11,03</t>
  </si>
  <si>
    <t>76206224V</t>
  </si>
  <si>
    <t>KROV - D + M ZESÍLENÍ VAZNIC PŘÍLOŽKAMI, 124do224 cm2</t>
  </si>
  <si>
    <t>76206241R00</t>
  </si>
  <si>
    <t>Kontrola stavu střešního žlabu</t>
  </si>
  <si>
    <t>19,685</t>
  </si>
  <si>
    <t>76206241R99</t>
  </si>
  <si>
    <t>Kontrola stavu střešního žlabu - předpokládaný objem měněného řeziva</t>
  </si>
  <si>
    <t>19,685*0,025</t>
  </si>
  <si>
    <t>76206288</t>
  </si>
  <si>
    <t>KROV - kompletní výměna prvků – včetně demontáže a likvidace původních + dodávka a montáž nových, 224 do 288cm2</t>
  </si>
  <si>
    <t>2,63</t>
  </si>
  <si>
    <t>76206450</t>
  </si>
  <si>
    <t>KROV - kompletní výměna prvků – včetně demontáže a likvidace původních + dodávka a montáž nových, 288 do 450cm2</t>
  </si>
  <si>
    <t>3,28</t>
  </si>
  <si>
    <t>762085151R09</t>
  </si>
  <si>
    <t>Hoblování řeziva</t>
  </si>
  <si>
    <t xml:space="preserve">HOBLOVÁNÍ NOVÝCH MĚNĚNÝCH PRVKŮ VIDITELNÝCH : </t>
  </si>
  <si>
    <t>2,0</t>
  </si>
  <si>
    <t>762342206RT8</t>
  </si>
  <si>
    <t>na vruty, s těsnicí páskou, včetně dodávky latí 6/6 cm</t>
  </si>
  <si>
    <t>762811899R00</t>
  </si>
  <si>
    <t>Demontáž a zpětná montáž záklopů z hrubých prken tl. do 3,2 cm, impregnace, ošetření proti dřevokazným hpubám a hmyzu</t>
  </si>
  <si>
    <t>369,0-70,0</t>
  </si>
  <si>
    <t>18,0</t>
  </si>
  <si>
    <t>762997111R00</t>
  </si>
  <si>
    <t>Přebroušení dřevovlákvitých desek</t>
  </si>
  <si>
    <t>368</t>
  </si>
  <si>
    <t>196501_001</t>
  </si>
  <si>
    <t>Řezivo- prkna</t>
  </si>
  <si>
    <t>60726121R</t>
  </si>
  <si>
    <t>deska dřevoštěpková třívrstvá pro prostředí vlhké; strana broušená; hrana pero/drážka; tl = 18,0 mm</t>
  </si>
  <si>
    <t>2*368*1,15</t>
  </si>
  <si>
    <t>60726123R</t>
  </si>
  <si>
    <t>deska dřevoštěpková třívrstvá pro prostředí vlhké; strana broušená; hrana pero/drážka; tl = 25,0 mm</t>
  </si>
  <si>
    <t>0,5*48,5*1,15</t>
  </si>
  <si>
    <t>998762203R00</t>
  </si>
  <si>
    <t>Přesun hmot pro konstrukce tesařské v objektech výšky do 24 m</t>
  </si>
  <si>
    <t>764200024RA0</t>
  </si>
  <si>
    <t>D + M střešní  krytina falcovaný lakovaný plech</t>
  </si>
  <si>
    <t>Konstrukce krovu stojaté stolice, bednění, lepenka A 330/H, krytina z lakovaného plechu, hřeben, obložení podhledu říms obkladem pero-drážka, lazurovací nátěr říms.</t>
  </si>
  <si>
    <t>K_01</t>
  </si>
  <si>
    <t>D + M Sestava oplechování svislé části skrytého žlabu, kompletně dle výpisu klempířských výrobků</t>
  </si>
  <si>
    <t>K_02</t>
  </si>
  <si>
    <t>D + M Oplechování hlavní římsy lakovaným FeZn plechem r.š. 1020mm, kompletně dle výpisu klempířských výrobků</t>
  </si>
  <si>
    <t>K_03</t>
  </si>
  <si>
    <t>D + M Sestava oplechování vodorovné části skrytého žlabu, kompletně dle výpisu klempířských výrobků</t>
  </si>
  <si>
    <t>K_04</t>
  </si>
  <si>
    <t>D + M Sestava oplechování zaatikového žlabu, kompletně dle výpisu klempířských výrobků</t>
  </si>
  <si>
    <t>K_05</t>
  </si>
  <si>
    <t>D + M Nástřešní žlab se zadní římsou včetně háků, napojení, ukončení, nap.í do svodů ad. tr.š.900mm, kompletně dle výpisu klempířských výrobků</t>
  </si>
  <si>
    <t>K_06</t>
  </si>
  <si>
    <t>D + M Oplechování větraného hřebene, lakovaný FeZn plech, včetně zatahovacích plechů r.š. 660mm, kompletně dle výpisu klempířských výrobků</t>
  </si>
  <si>
    <t>K_07</t>
  </si>
  <si>
    <t>D + M Oplechování střešní atiky, FeZn plech lakovaný, r.š. 630mm, kompletně dle výpisu klempířských výrobků</t>
  </si>
  <si>
    <t>K_08</t>
  </si>
  <si>
    <t>D + M lemování prostupů 100-250mm systémové FeZn plech, kompletně dle výpisu klempířských výrobků</t>
  </si>
  <si>
    <t>K_09</t>
  </si>
  <si>
    <t>D + M Systémový sněhový zachytávač na střešní falcovanou krytinu - tyč, kompletně dle výpisu klempířských výrobků</t>
  </si>
  <si>
    <t>K_10</t>
  </si>
  <si>
    <t>D + M Systémový záchytný systém na střešní falcovanou krytinu - tyč, kompletně dle výpisu klempířských výrobků</t>
  </si>
  <si>
    <t>K_11</t>
  </si>
  <si>
    <t>D + M Systémová hliníková okapová větrací mřížka v. 60mm, kompletně dle výpisu klempířských výrobků</t>
  </si>
  <si>
    <t>K_12</t>
  </si>
  <si>
    <t>D + M Oplechování komínových hlav a komínových desek, kompletně dle výpisu klempířských výrobků</t>
  </si>
  <si>
    <t>998764203R00</t>
  </si>
  <si>
    <t>Přesun hmot pro konstrukce klempířské v objektech výšky do 24 m</t>
  </si>
  <si>
    <t>800-764</t>
  </si>
  <si>
    <t>765799313RO9</t>
  </si>
  <si>
    <t>Fólie parotěsné, difúzní a vodotěsné Fólie podstřešní difuzní na bednění, s přelepením spojů</t>
  </si>
  <si>
    <t>Dodávka a montáž fólie, spojovací pásky včetně spojovacích prostředků.</t>
  </si>
  <si>
    <t>998765203R00</t>
  </si>
  <si>
    <t>Přesun hmot pro krytiny tvrdé v objektech výšky do 24 m</t>
  </si>
  <si>
    <t>T/01</t>
  </si>
  <si>
    <t>D + M Ochrana stěn - dubové hoblované prkno 21/140mm, kompletně dle Truhlářské prvky</t>
  </si>
  <si>
    <t>Ochrana stěn - dubové hoblované prkno 21/140mm</t>
  </si>
  <si>
    <t>hraněné, lakované odstínu S1502-B50G</t>
  </si>
  <si>
    <t>Požadavek na vysokou pohledovost prvku</t>
  </si>
  <si>
    <t>Skryté kotvení pruty do stěn</t>
  </si>
  <si>
    <t>T/02</t>
  </si>
  <si>
    <t>D + M dřevěné dubové madlo průměru 42 mm, kompletně dle Truhlářské prvky</t>
  </si>
  <si>
    <t>dřevěné dubové madlo průměru 42 mm</t>
  </si>
  <si>
    <t>nerezový kulatý držák madla bez krycí rozety</t>
  </si>
  <si>
    <t>pro uchycení na stěnu</t>
  </si>
  <si>
    <t>T/03</t>
  </si>
  <si>
    <t>D + M Sestava kuchyňské linky dl. 1800mm, kompletně dle Truhlářské prvky</t>
  </si>
  <si>
    <t>998766203R00</t>
  </si>
  <si>
    <t>Přesun hmot pro konstrukce truhlářské v objektech výšky do 24 m</t>
  </si>
  <si>
    <t>Os/1</t>
  </si>
  <si>
    <t>D + M Dálkově ovládané bílé bezúdržbové střešní okno 780/1180, kompletně dle Okna</t>
  </si>
  <si>
    <t>Os/2</t>
  </si>
  <si>
    <t>Os/3</t>
  </si>
  <si>
    <t>D + M Bílé bezúdržbové střešní okno ovládané manuálně 780/1180, kompletně dle Okna</t>
  </si>
  <si>
    <t>Os/4</t>
  </si>
  <si>
    <t>Výlez</t>
  </si>
  <si>
    <t>D + M STREŠNÍ VÝLEZ BEZÚDRŽBOVÝ, kompletně dle Okna</t>
  </si>
  <si>
    <t>D/01</t>
  </si>
  <si>
    <t>D + M Interiérové dřevěné dveře záruběň kování 600/1970 - EI30 DP3 S200, kompletně dle Dveře</t>
  </si>
  <si>
    <t>D/02</t>
  </si>
  <si>
    <t>D/03</t>
  </si>
  <si>
    <t>D/04</t>
  </si>
  <si>
    <t>D + M Interiérové dřevěné dveře atyp kř 1000/2020 + světlík 590/2020 - EW15 C2 DP3, kompletně dle Dveře</t>
  </si>
  <si>
    <t>D/05</t>
  </si>
  <si>
    <t>D + M Vnitřní hliníkové dveře 2kř 1570/2020 - EI30 C2 DP3 S200 + samozavírač, kompletně dle Dveře</t>
  </si>
  <si>
    <t>D/06</t>
  </si>
  <si>
    <t>D + M Vnitřní hliníkové dveře EW30 C2, kompletně dle Dveře</t>
  </si>
  <si>
    <t>D/07</t>
  </si>
  <si>
    <t>D + M Interiérové dřevěné dveře záruběň kování 800/1970, kompletně dle Dveře</t>
  </si>
  <si>
    <t>D/08</t>
  </si>
  <si>
    <t>D + M Interiérové dřevěné dveře záruběň kování 700/1970, kompletně dle Dveře</t>
  </si>
  <si>
    <t>D/09</t>
  </si>
  <si>
    <t>D + M Interiérové dřevěné dveře záruběň kování 600/1970, kompletně dle Dveře</t>
  </si>
  <si>
    <t>D/11.1</t>
  </si>
  <si>
    <t>D + M Vnitřní plechové dveře atyp plné, požární provedení EW15 C2 DP3 - 750/2020, kompletně dle Dveře</t>
  </si>
  <si>
    <t>D/11.2</t>
  </si>
  <si>
    <t>D + M Vnitřní plechové dveře atyp plné, požární provedení EW15 C2 DP3 - 650/900, kompletně dle Dveře</t>
  </si>
  <si>
    <t>771575118RU6</t>
  </si>
  <si>
    <t>Montáž podlah vnitřních z dlaždic keramických 600 x 600 mm, režných nebo glazovaných, hladkých, kladených do flexibilního tmele</t>
  </si>
  <si>
    <t>800-771</t>
  </si>
  <si>
    <t>771101210RTX</t>
  </si>
  <si>
    <t>Penetrace podkladu pod dlažby, vč. dodávky penetrace</t>
  </si>
  <si>
    <t>59762600</t>
  </si>
  <si>
    <t>Keramická dlažba  protiskluzná  600/600</t>
  </si>
  <si>
    <t>27,52*1,15</t>
  </si>
  <si>
    <t>998771203R00</t>
  </si>
  <si>
    <t>Přesun hmot pro podlahy z dlaždic v objektech výšky do 24 m</t>
  </si>
  <si>
    <t>776520010RAD</t>
  </si>
  <si>
    <t>Podlahy povlakové Podlaha povlaková VINYL, soklík</t>
  </si>
  <si>
    <t>RTS 16/ I</t>
  </si>
  <si>
    <t>lepení a dodávka podlahoviny z PVC, bez podkladu. Svaření podlahoviny. Dodávka a lepení podlahových soklíků z měkčeného PVC. Pastování a vyleštění podlah.</t>
  </si>
  <si>
    <t>776101121R99</t>
  </si>
  <si>
    <t>Provedení penetrace podkladu pod.povlak.podlahy, vč. dodávky penetrace</t>
  </si>
  <si>
    <t>4,43*2</t>
  </si>
  <si>
    <t>776520010RAS</t>
  </si>
  <si>
    <t>Podlaha povlaková na schodišti VINYL, rohové lišty</t>
  </si>
  <si>
    <t>776542021R00</t>
  </si>
  <si>
    <t>Podložka pěnový polyetylén, tloušťky 2,0 mm</t>
  </si>
  <si>
    <t>998776203R00</t>
  </si>
  <si>
    <t>Přesun hmot pro podlahy povlakové v objektech výšky do 24 m</t>
  </si>
  <si>
    <t>vodorovně do 50 m</t>
  </si>
  <si>
    <t>771445014R00</t>
  </si>
  <si>
    <t>Montáž soklíků z dlaždic hutných a polohutných na výšku 100 mm, soklíků vodorovných, do flexibilního tmele</t>
  </si>
  <si>
    <t>21,9</t>
  </si>
  <si>
    <t>771479001R00</t>
  </si>
  <si>
    <t>Řezání dlaždic pro soklíky</t>
  </si>
  <si>
    <t>771578011R00</t>
  </si>
  <si>
    <t>Montáž podlah vnitřních z dlaždic keramických Zvláštní úpravy spár spára podlaha-stěna silikonem</t>
  </si>
  <si>
    <t>118,58*0,33</t>
  </si>
  <si>
    <t>781415016RU2</t>
  </si>
  <si>
    <t>Montáž obkladů vnitřních z obkládaček pórovinových  , nad 200 x 250 mm , lepených do flexibilního tmele</t>
  </si>
  <si>
    <t>42,65+75,93</t>
  </si>
  <si>
    <t>781491001RT1</t>
  </si>
  <si>
    <t>Lišty k obkladům bez dodávky materiálu</t>
  </si>
  <si>
    <t>118,53*0,33</t>
  </si>
  <si>
    <t>633471715R00</t>
  </si>
  <si>
    <t>D + M  adhézní můstek</t>
  </si>
  <si>
    <t>118,53</t>
  </si>
  <si>
    <t>5976010XX</t>
  </si>
  <si>
    <t>Lišta pro obklady - parametry viz PD</t>
  </si>
  <si>
    <t>118,53*0,33*1,15</t>
  </si>
  <si>
    <t>597813565AA</t>
  </si>
  <si>
    <t>OBKLADY KERAMICKÉ  30/60   - parametry viz PD, 30/60 BÉŽOVÁ</t>
  </si>
  <si>
    <t>75,93*1,15</t>
  </si>
  <si>
    <t xml:space="preserve">sokl : </t>
  </si>
  <si>
    <t>21,9/100*10*1,15</t>
  </si>
  <si>
    <t>597813565AB</t>
  </si>
  <si>
    <t>OBKLADY KERAMICKÉ  30/60   - parametry viz PD, 30/60 SVĚTLE BÉŽOVÁ</t>
  </si>
  <si>
    <t>42,65*1,15</t>
  </si>
  <si>
    <t>998781203R00</t>
  </si>
  <si>
    <t>Přesun hmot pro obklady keramické v objektech výšky do 24 m</t>
  </si>
  <si>
    <t>783201811R99</t>
  </si>
  <si>
    <t>Odstranění nátěrů z tesařských konstrukcí broušením</t>
  </si>
  <si>
    <t xml:space="preserve">BROUŠENÍ PŮVODNÍCH NÁTĚRŮ  : </t>
  </si>
  <si>
    <t>784402801R00</t>
  </si>
  <si>
    <t>Odstranění maleb oškrabáním, v místnostech do 3,8 m</t>
  </si>
  <si>
    <t>800-784</t>
  </si>
  <si>
    <t xml:space="preserve">otvory neodečteny !!! : </t>
  </si>
  <si>
    <t>151,67*0,5</t>
  </si>
  <si>
    <t>784450020RA0</t>
  </si>
  <si>
    <t>Malby z malířských směsí disperzní, penetrace jednonásobná, malba dvojnásobná, bílá</t>
  </si>
  <si>
    <t xml:space="preserve">MALBY BÍLÉ STĚNY  : </t>
  </si>
  <si>
    <t>1196,354</t>
  </si>
  <si>
    <t xml:space="preserve">MALBY BÍLÉ STROPY  : </t>
  </si>
  <si>
    <t>835,53</t>
  </si>
  <si>
    <t xml:space="preserve">nová výmalba soc. ve 3NP bílá : </t>
  </si>
  <si>
    <t>140</t>
  </si>
  <si>
    <t>784450021RA0</t>
  </si>
  <si>
    <t>Malby z malířských směsí disperzní, penetrace jednonásobná, malba dvojnásobná, v barvě</t>
  </si>
  <si>
    <t xml:space="preserve">MALBY BAREVNÉ OTĚRUVZDORNÉ NA STĚNU POD MADLO  : </t>
  </si>
  <si>
    <t>33,21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</si>
  <si>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</si>
  <si>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</si>
  <si>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</si>
  <si>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</si>
  <si>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</si>
  <si>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</si>
  <si>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</si>
  <si>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</si>
  <si>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</si>
  <si>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</si>
  <si>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</si>
  <si>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22,69,70,71,72,73,74,75,79,80,81,82,83,84,85,86,87,88,89,90,91,92,93,95,96,98,112,113,114,166,168, : </t>
  </si>
  <si>
    <t xml:space="preserve">169,174, : </t>
  </si>
  <si>
    <t>Součet: : 270,40787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</si>
  <si>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</si>
  <si>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</si>
  <si>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</si>
  <si>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</si>
  <si>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Součet: : 473,21376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</si>
  <si>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</si>
  <si>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</si>
  <si>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</si>
  <si>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</si>
  <si>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</si>
  <si>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1622,44719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</si>
  <si>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</si>
  <si>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</si>
  <si>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</si>
  <si>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</si>
  <si>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</si>
  <si>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1352,03933</t>
  </si>
  <si>
    <t>979990107R00</t>
  </si>
  <si>
    <t>Poplatek za skládku směs betonu,cihel a dřeva, skupina 17 09 04 z Katalogu odpadů</t>
  </si>
  <si>
    <t>Součet: : 186,58143</t>
  </si>
  <si>
    <t>979990201R00</t>
  </si>
  <si>
    <t>Poplatek za skládku azbestocementové výrobky, skupina 17 06 05 z Katalogu odpadů</t>
  </si>
  <si>
    <t>Součet: : 83,82644</t>
  </si>
  <si>
    <t>celistvý podhled s požární odolností EI 30min. Zdola i shora ze SDK desek tl. 1*15mm požárních a minerální izolací tl. min. 60mm s minimální objemovou hmotností 55kg/m3.</t>
  </si>
  <si>
    <t>210010002</t>
  </si>
  <si>
    <t>trubka oheb.el.inst. typ 23 R=16mm (PO)</t>
  </si>
  <si>
    <t>210010003</t>
  </si>
  <si>
    <t>trubka oheb.el.inst. typ 23 R=23mm (PO)</t>
  </si>
  <si>
    <t>210010301</t>
  </si>
  <si>
    <t>krab.přístrojová (1901; KP 68; KZ 3) bez zapojení</t>
  </si>
  <si>
    <t>ks</t>
  </si>
  <si>
    <t>210010321</t>
  </si>
  <si>
    <t>krab.odboč.s víčkem.svor.(1903;KR 68) kruh.vč.zap.</t>
  </si>
  <si>
    <t>210010322</t>
  </si>
  <si>
    <t>krab.odbočná s víčkem;svor.(KR 97) kruh. vč.zapoj.</t>
  </si>
  <si>
    <t>210010323</t>
  </si>
  <si>
    <t>krab.odboč.s víčkem;svor.(KR 125) čtverc. vč.zap.</t>
  </si>
  <si>
    <t>210010502</t>
  </si>
  <si>
    <t>osazení lustr.svorky do 3x4 vč.zapoj.</t>
  </si>
  <si>
    <t>210010521</t>
  </si>
  <si>
    <t>odvíčkování nebo zavíčko. víčko na závit</t>
  </si>
  <si>
    <t>210010522</t>
  </si>
  <si>
    <t>odvíčkování nebo zavíčko. víčko na šrouby</t>
  </si>
  <si>
    <t>210010623V</t>
  </si>
  <si>
    <t>osazení bezšroubové  vícenásobné svorky</t>
  </si>
  <si>
    <t>210020652</t>
  </si>
  <si>
    <t>nosné konstr. pro zařízení o váze do 10 kg</t>
  </si>
  <si>
    <t>210020922</t>
  </si>
  <si>
    <t>protipožár.ucpávka průchod stěnou tl. 30cm</t>
  </si>
  <si>
    <t>210020953</t>
  </si>
  <si>
    <t>výstr.a označ.tab.pro koupelny</t>
  </si>
  <si>
    <t>210100001</t>
  </si>
  <si>
    <t>ukonč.vod.v rozv.vč.zap.a konc.do 2.5mm2</t>
  </si>
  <si>
    <t>210100002</t>
  </si>
  <si>
    <t>ukonč.vod.v rozv.vč.zap.a konc.do 6mm2</t>
  </si>
  <si>
    <t>210100003</t>
  </si>
  <si>
    <t>ukonč.vod.v rozv.vč.zap.a konc.do 16mm2</t>
  </si>
  <si>
    <t>210100258</t>
  </si>
  <si>
    <t>ukonč.kab.smršt.zákl.do 5x4 mm2</t>
  </si>
  <si>
    <t>210100259</t>
  </si>
  <si>
    <t>ukonč.kab.smršt.zákl.do 5x10 mm2</t>
  </si>
  <si>
    <t>210110001</t>
  </si>
  <si>
    <t>spín.nást.prost.obyč. 1-pólový - řazení 1</t>
  </si>
  <si>
    <t>210110003</t>
  </si>
  <si>
    <t>sériový přepínač - řazení 5 nást.prost.obyč.</t>
  </si>
  <si>
    <t>210110004</t>
  </si>
  <si>
    <t>střídavý přepínač - řazení 6 nást.prost.obyč.</t>
  </si>
  <si>
    <t>210111012</t>
  </si>
  <si>
    <t>zás.polozap./zapuštěné 10/16A 250V 2P+Z průb.mont.</t>
  </si>
  <si>
    <t>210111022</t>
  </si>
  <si>
    <t>zás.v krabici pr.vlhké 10/16A 250V 2P+Z průb.mont.</t>
  </si>
  <si>
    <t>210140463</t>
  </si>
  <si>
    <t>tlačítkový domovní ovl. s orient. doutnavkou</t>
  </si>
  <si>
    <t>210190002</t>
  </si>
  <si>
    <t>mont.oceloplech.rozvodnic do 50kg</t>
  </si>
  <si>
    <t>210190003</t>
  </si>
  <si>
    <t>mont.oceloplech.rozvodnic do 100kg</t>
  </si>
  <si>
    <t>210190004</t>
  </si>
  <si>
    <t>mont.oceloplech.rozvodnic do 150kg</t>
  </si>
  <si>
    <t>210201101V</t>
  </si>
  <si>
    <t>Montáž svítidel  dle specifikace v knize svítidel</t>
  </si>
  <si>
    <t>210220101</t>
  </si>
  <si>
    <t>svodové vodiče FeZn do R=10mm;Al o10mm;Cu R=8mm</t>
  </si>
  <si>
    <t>210220201</t>
  </si>
  <si>
    <t>jímací tyč do 3m délky vč.upevnění</t>
  </si>
  <si>
    <t>210220301</t>
  </si>
  <si>
    <t>svorky hromosvodové do 2 šroubu (SS;SR 03)</t>
  </si>
  <si>
    <t>210220302</t>
  </si>
  <si>
    <t>svorky hromosv.nad 2 šrouby(ST;SJ;SK;SZ;SR01;02)</t>
  </si>
  <si>
    <t>210220431</t>
  </si>
  <si>
    <t>tvarováni mont.dílu-jímače;ochran.trubky;úhelníky</t>
  </si>
  <si>
    <t>210800645</t>
  </si>
  <si>
    <t>CYA 4 mm2 zelenožlutý (PU)</t>
  </si>
  <si>
    <t>210800646</t>
  </si>
  <si>
    <t>CYA 6 mm2 zelenožlutý (PU)</t>
  </si>
  <si>
    <t>210800647</t>
  </si>
  <si>
    <t>CYA 10 mm2 zelenožlutý (PU)</t>
  </si>
  <si>
    <t>210810045</t>
  </si>
  <si>
    <t>1-CXKH-R-J 3x 1,5 B2s1d0 750V (PU)</t>
  </si>
  <si>
    <t>210810046</t>
  </si>
  <si>
    <t>1-CXKH-R-J 3x 2,5 B2s1d0 750V (PU)</t>
  </si>
  <si>
    <t>210810055</t>
  </si>
  <si>
    <t>1-CXKH-R-J 5x 1,5 B2s1d0 750V (PU)</t>
  </si>
  <si>
    <t>210810057</t>
  </si>
  <si>
    <t>1-CXKH-R-J 5x4 B2s1d0 750V (PU)</t>
  </si>
  <si>
    <t>210950101</t>
  </si>
  <si>
    <t>označovací štítek na kabel(navíc proti ČSN)</t>
  </si>
  <si>
    <t>210950201</t>
  </si>
  <si>
    <t>přípl. za zatahování kab. při váze kab. do 0.75kg</t>
  </si>
  <si>
    <t>211010002</t>
  </si>
  <si>
    <t>osazení hmoždinky do cihlového zdiva HM 8</t>
  </si>
  <si>
    <t>215995910V</t>
  </si>
  <si>
    <t>Montáž ventilátoru + relé CS</t>
  </si>
  <si>
    <t>215995912V</t>
  </si>
  <si>
    <t>Zapojení pohonu  střešního okna</t>
  </si>
  <si>
    <t>215995923V</t>
  </si>
  <si>
    <t>Montáž patch panelu 19", 1U, 24xRJ 45 cat 6</t>
  </si>
  <si>
    <t>210111321V</t>
  </si>
  <si>
    <t>Datová zásuvka  1xRJ45 cat. 6</t>
  </si>
  <si>
    <t>R-položka</t>
  </si>
  <si>
    <t>POL12_0</t>
  </si>
  <si>
    <t>Popis  metalických segmentů</t>
  </si>
  <si>
    <t>Datová dvojzásuvka  2xRJ45 cat. 6</t>
  </si>
  <si>
    <t>POL3_0</t>
  </si>
  <si>
    <t>210111322V</t>
  </si>
  <si>
    <t>Zásuvka TV + SAT</t>
  </si>
  <si>
    <t>210810900V</t>
  </si>
  <si>
    <t>Kabel pro EZS - instalační sběrnice</t>
  </si>
  <si>
    <t>210810904V</t>
  </si>
  <si>
    <t>Kabel UTP cat. 6</t>
  </si>
  <si>
    <t>210810905V</t>
  </si>
  <si>
    <t>Koaxiální  kabel</t>
  </si>
  <si>
    <t>215011366V</t>
  </si>
  <si>
    <t>krab.rozvodka do 4mm2</t>
  </si>
  <si>
    <t>215202117V</t>
  </si>
  <si>
    <t>Svítidlo LED , přisazené, stropní, závěsné</t>
  </si>
  <si>
    <t>Sběrnicový kombinovaný detektor kouře a teploty (EZS)</t>
  </si>
  <si>
    <t>10</t>
  </si>
  <si>
    <t>Montáž systémmu ochrany  okapů a úžlabů , oživení a nastení systému, 3x topný kabel, čidlo vlhkosti, a teploty</t>
  </si>
  <si>
    <t>Komplet</t>
  </si>
  <si>
    <t>01</t>
  </si>
  <si>
    <t>Rozvodnice RSM 401</t>
  </si>
  <si>
    <t>02</t>
  </si>
  <si>
    <t>Rozváděč- R- vyhřívání žlabů</t>
  </si>
  <si>
    <t>03</t>
  </si>
  <si>
    <t>Přepěťové ochany 1</t>
  </si>
  <si>
    <t>04</t>
  </si>
  <si>
    <t>Topný kabel 1850W/92,4m - okapový žlab</t>
  </si>
  <si>
    <t>05</t>
  </si>
  <si>
    <t>Topný kabel 1580W/79m - okapový žlab</t>
  </si>
  <si>
    <t>06</t>
  </si>
  <si>
    <t>Fixace kabelu ve svodech, úžlabích, atyp okapech-20m (lanko+distančí úchyty)</t>
  </si>
  <si>
    <t>07</t>
  </si>
  <si>
    <t>Titanzinek - fixace kabelu v úžlabích, balení obsahuje 25 ks</t>
  </si>
  <si>
    <t>balení</t>
  </si>
  <si>
    <t>08</t>
  </si>
  <si>
    <t>Senzor  je určen ke snímání vlhkosti (voda, sníh, led). V místě aplikace se obvykle umisťuje do, nejnižšího místa střešního okapu/žlabu, mezi topné vodiče. Délka připojovacího kabelu čidla je 10 m</t>
  </si>
  <si>
    <t>(prodloužení možné vodičem průřezu 4x 1 mm2 tak, aby odpor celého přívodu byl do 10 ohm).</t>
  </si>
  <si>
    <t>09</t>
  </si>
  <si>
    <t>Senzor teploty vzduchu do vnějšího prostředí (nástěnný, bez vlastního přívodu)</t>
  </si>
  <si>
    <t>Oživení, naprogramování systému EZS -  tepotní a kouřová čidla</t>
  </si>
  <si>
    <t>Mněření datových zásuvek vč. vystavení protokolu</t>
  </si>
  <si>
    <t>Pol__0142</t>
  </si>
  <si>
    <t>Úklid pracoviště</t>
  </si>
  <si>
    <t>hod.</t>
  </si>
  <si>
    <t>Pol__0143</t>
  </si>
  <si>
    <t>Zhotovení projektové dokumentace zaměření skut prov.</t>
  </si>
  <si>
    <t>Pol__0144</t>
  </si>
  <si>
    <t>Účat ved montéra při revizi</t>
  </si>
  <si>
    <t>Pol__0145</t>
  </si>
  <si>
    <t>Demontáž stávajích rozvodů v prostoru podkroví a vstupní chodby</t>
  </si>
  <si>
    <t>Pol__0146</t>
  </si>
  <si>
    <t>Elektromontáže  práce  oneosazené v C21m</t>
  </si>
  <si>
    <t>Pol__0147</t>
  </si>
  <si>
    <t>Bourací a zednické práce</t>
  </si>
  <si>
    <t>Pol__0148</t>
  </si>
  <si>
    <t>Přepojení rozvodů EZS v podkroví demotáž a zpětná montáž rozvodů a přístrojů EZS</t>
  </si>
  <si>
    <t>Pol__0149</t>
  </si>
  <si>
    <t>Napojení na stávající rozvody</t>
  </si>
  <si>
    <t>Pol__0150</t>
  </si>
  <si>
    <t>Koordinace s ostatními profesemi</t>
  </si>
  <si>
    <t>Pol__0151</t>
  </si>
  <si>
    <t>Zabezpečení pracoviště</t>
  </si>
  <si>
    <t>Pol__0152</t>
  </si>
  <si>
    <t>Úprava  rozvodnice DT 3</t>
  </si>
  <si>
    <t>Pol__0153</t>
  </si>
  <si>
    <t>Spolupráce s dodavatelem  při zapojování  a zkouškách</t>
  </si>
  <si>
    <t>00303</t>
  </si>
  <si>
    <t>krabice KR 68 - montáž do sádrokartonu, bezhalogenová</t>
  </si>
  <si>
    <t>11595</t>
  </si>
  <si>
    <t>Kabelový svazkový držák kabelů</t>
  </si>
  <si>
    <t>34636</t>
  </si>
  <si>
    <t>Přepínač sériový č.5 10 AX, 250 V AC  upevnění šrouby, bezšroubové svorky, kryt, rámeček  barva bílá</t>
  </si>
  <si>
    <t>11603</t>
  </si>
  <si>
    <t>00201</t>
  </si>
  <si>
    <t>trubka ohebná instal. PVC 2320 R=16mm, bezhalogenová</t>
  </si>
  <si>
    <t>00202</t>
  </si>
  <si>
    <t>trubka ohebná instal. PVC 2325 R=23mm, bezhalogenová</t>
  </si>
  <si>
    <t>00305</t>
  </si>
  <si>
    <t>krabice KR 97, do sádrokartonu, bezhalogenová</t>
  </si>
  <si>
    <t>00308</t>
  </si>
  <si>
    <t>krabice KR 125/1</t>
  </si>
  <si>
    <t>00368</t>
  </si>
  <si>
    <t>svorka lustrová 3x4mm2 6311-07</t>
  </si>
  <si>
    <t>00766</t>
  </si>
  <si>
    <t>Zásuvka dvojnásobná s ochrannými kolíky, s clonkami, s natočenou dutinou, bezšroubové svorky IP 40,, 16 A, 250 V AC, 2x(2P+PE) upevnění šrouby, barva bílá</t>
  </si>
  <si>
    <t>00768</t>
  </si>
  <si>
    <t>Zásuvka jednonásobná IP 44, AQVA s ochranným kolíkem, s clonkami, s víčkem 16 A, 250 V AC Upevnění, šrouby nebo drápky. Šroubové svorky (pro vodiče 1,5-2,5 mm?). Řazení: 2P+PE vč. krabice - montáž</t>
  </si>
  <si>
    <t>podomítku</t>
  </si>
  <si>
    <t>01255</t>
  </si>
  <si>
    <t>Svítidlo P - specifikace dle knihy svítidel</t>
  </si>
  <si>
    <t>01411</t>
  </si>
  <si>
    <t>jímací tyč JP 30</t>
  </si>
  <si>
    <t>01427</t>
  </si>
  <si>
    <t>svorka SO k připojení okapových žlabů</t>
  </si>
  <si>
    <t>01473</t>
  </si>
  <si>
    <t>připojovací svorka SS spojovací pro lana</t>
  </si>
  <si>
    <t>02803</t>
  </si>
  <si>
    <t>CY  1.5mm2 černý</t>
  </si>
  <si>
    <t>02960</t>
  </si>
  <si>
    <t>1-CXKH-R-J 5x 1,5 B2s1d0</t>
  </si>
  <si>
    <t>02962</t>
  </si>
  <si>
    <t>1-CXKH-R-J 5x4mm2 B2s1d0</t>
  </si>
  <si>
    <t>04135</t>
  </si>
  <si>
    <t>protipožár.ucpávka průchodu stěnou tl. 15-50cm</t>
  </si>
  <si>
    <t>05151</t>
  </si>
  <si>
    <t>hmoždinka HM8</t>
  </si>
  <si>
    <t>06012</t>
  </si>
  <si>
    <t>výstraž.tab.pro koupelny</t>
  </si>
  <si>
    <t>11511</t>
  </si>
  <si>
    <t>Ventilátorové relé CS  zpožděný doběh</t>
  </si>
  <si>
    <t>11519</t>
  </si>
  <si>
    <t>patch panel 19", 1U, 24xRJ 45 cat 6</t>
  </si>
  <si>
    <t>11520</t>
  </si>
  <si>
    <t>Led pásek v AL. profilu vč. napájecího zdroje</t>
  </si>
  <si>
    <t>11521</t>
  </si>
  <si>
    <t>11572</t>
  </si>
  <si>
    <t>Krabice přístrojová KP 68 , monáž do sádrokatonu  bezhalogenová</t>
  </si>
  <si>
    <t>11600</t>
  </si>
  <si>
    <t>Bezšroubová pružinová svorka  3-5násobná  1,5-2,5mm2</t>
  </si>
  <si>
    <t>11601</t>
  </si>
  <si>
    <t>krab.rozvodka do 4mm2-bezhalogenová</t>
  </si>
  <si>
    <t>11607</t>
  </si>
  <si>
    <t>Koaxiálí kabel</t>
  </si>
  <si>
    <t>11608</t>
  </si>
  <si>
    <t>Zásuvka TV+ SAT</t>
  </si>
  <si>
    <t>11635</t>
  </si>
  <si>
    <t>Svítidlo A1 - specifikace dle knihy svítidel</t>
  </si>
  <si>
    <t>11636</t>
  </si>
  <si>
    <t>Svítidlo A2 - specifikace dle knihy svítidel</t>
  </si>
  <si>
    <t>11637</t>
  </si>
  <si>
    <t>Svítidlo B1 - specifikace dle knihy svítidel</t>
  </si>
  <si>
    <t>km</t>
  </si>
  <si>
    <t>11638</t>
  </si>
  <si>
    <t>Svítidlo B2 - specifikace dle knihy svítidel</t>
  </si>
  <si>
    <t>11639</t>
  </si>
  <si>
    <t>Svítidlo B3 - specifikace dle knihy svítidel</t>
  </si>
  <si>
    <t>11640</t>
  </si>
  <si>
    <t>Svítidlo C - specifikace dle knihy svítidel</t>
  </si>
  <si>
    <t>11641</t>
  </si>
  <si>
    <t>Svítidlo N - specifikace dle knihy svítidel</t>
  </si>
  <si>
    <t>11642</t>
  </si>
  <si>
    <t>Svítidlo N1 - specifikace dle knihy svítidel</t>
  </si>
  <si>
    <t>11643</t>
  </si>
  <si>
    <t>Svítidlo N2 - specifikace dle knihy svítidel</t>
  </si>
  <si>
    <t>15057</t>
  </si>
  <si>
    <t>Zásuvka dvojnásobná s ochrannými kolíky, s clonkami, s natočenou dutinou, s ochranou před přepětím,, bezšroubové svorky IP 40, 16 A, 250 V AC, 2x(2P+PE) upevnění šrouby, barva bílá se štítkem DATA</t>
  </si>
  <si>
    <t>33826</t>
  </si>
  <si>
    <t>CYA   4mm2 zelenožlutý</t>
  </si>
  <si>
    <t>33836</t>
  </si>
  <si>
    <t>CYA   6mm2 zelenožlutý</t>
  </si>
  <si>
    <t>33846</t>
  </si>
  <si>
    <t>CYA  10mm2 zelenožlutý</t>
  </si>
  <si>
    <t>33914</t>
  </si>
  <si>
    <t>1-CXKH-R-J 3x 1,5 B2s1d0</t>
  </si>
  <si>
    <t>33918</t>
  </si>
  <si>
    <t>1-CXKH-R-J 3x 2,5 B2s1d0</t>
  </si>
  <si>
    <t>34628</t>
  </si>
  <si>
    <t>Spínač jednopólový č.1 10 AX, 250 V AC,  upevnění šrouby, bezšroubové svorky, kryt, rámeček  barva, bílá</t>
  </si>
  <si>
    <t>34640</t>
  </si>
  <si>
    <t>Přepínače střídavý č. 6  10 AX, 250 V, upevnění šrouby,  bezšroubové svorky, kryt, rámeček  barva, bílá</t>
  </si>
  <si>
    <t>34676</t>
  </si>
  <si>
    <t>Přístroj ovládače zapínacího, se svorkou N 10 A, 250 V AC Upevnění šrouby, Bezšroubové svorky (pro, vodiče 1-2,5 mm2) + Doutnavka / LED Řazení: 1/0, 1/0So, 1/0S  barva bílá</t>
  </si>
  <si>
    <t>45376</t>
  </si>
  <si>
    <t>45378</t>
  </si>
  <si>
    <t>320410003</t>
  </si>
  <si>
    <t>Celk.prohl.el.zar.a vyhot.rev.zpr.do 500.tis.mont.</t>
  </si>
  <si>
    <t>objem</t>
  </si>
  <si>
    <t>320410004</t>
  </si>
  <si>
    <t>Celk.prohl.za kazdych 250.tis.mont.nad 500.tis.</t>
  </si>
  <si>
    <t>320410005</t>
  </si>
  <si>
    <t>Kontrola rozvaděče nn 1 pole do hmotnosti 200 kg</t>
  </si>
  <si>
    <t>320410010</t>
  </si>
  <si>
    <t>Izolační zkouška silových kabelů nn do 4x25mm2</t>
  </si>
  <si>
    <t>kabel</t>
  </si>
  <si>
    <t>320410016</t>
  </si>
  <si>
    <t>Měření odporu nulových smyček 1-3 fáz.vedení</t>
  </si>
  <si>
    <t>okruh</t>
  </si>
  <si>
    <t>320410018</t>
  </si>
  <si>
    <t>Měření zemního odporu pro 1 zemnič</t>
  </si>
  <si>
    <t>zemnič</t>
  </si>
  <si>
    <t>99.1</t>
  </si>
  <si>
    <t>Podružný materiál</t>
  </si>
  <si>
    <t>99.2</t>
  </si>
  <si>
    <t>Přesun dodávek</t>
  </si>
  <si>
    <t>99.3</t>
  </si>
  <si>
    <t>Doprava  dodávek</t>
  </si>
  <si>
    <t>99.4</t>
  </si>
  <si>
    <t>Materiály - prořez</t>
  </si>
  <si>
    <t>Pol__0035</t>
  </si>
  <si>
    <t>22-060060-S0</t>
  </si>
  <si>
    <t>Pol__0036</t>
  </si>
  <si>
    <t>22-060070-S0</t>
  </si>
  <si>
    <t>Pol__0037</t>
  </si>
  <si>
    <t>22-060080-S0</t>
  </si>
  <si>
    <t>Pol__0038</t>
  </si>
  <si>
    <t>22-060100-S0</t>
  </si>
  <si>
    <t>Pol__0039</t>
  </si>
  <si>
    <t>22-060120-S0</t>
  </si>
  <si>
    <t>Pol__0040</t>
  </si>
  <si>
    <t>22-060140-S0</t>
  </si>
  <si>
    <t>Pol__0041</t>
  </si>
  <si>
    <t>22-090040-S0</t>
  </si>
  <si>
    <t>Pol__0042</t>
  </si>
  <si>
    <t>22-090060-S0</t>
  </si>
  <si>
    <t>Pol__0043</t>
  </si>
  <si>
    <t>konzola stěnová dvojitá MB, H=600, Z-U524, s pojistkou proti nadzvednutí</t>
  </si>
  <si>
    <t>sada</t>
  </si>
  <si>
    <t>Pol__0044</t>
  </si>
  <si>
    <t>připojovací šroubení pro otopná tělesa s integrovanou ventilovou vložkou, přímé, DN 15</t>
  </si>
  <si>
    <t>Pol__0045</t>
  </si>
  <si>
    <t>připojovací šroubení pro otopná tělesa s integrovanou ventilovou vložkou, rohové, DN 15</t>
  </si>
  <si>
    <t>Pol__0046</t>
  </si>
  <si>
    <t>svěrné šroubení pro vícevrstvé plastové trubky 16X2</t>
  </si>
  <si>
    <t>Pol__0047</t>
  </si>
  <si>
    <t>termostatická hlavice</t>
  </si>
  <si>
    <t>Pol__0048</t>
  </si>
  <si>
    <t>příplatek za zhotovení přípojek těles DN 15</t>
  </si>
  <si>
    <t>Pol__0049</t>
  </si>
  <si>
    <t>nastavení radiátorových armatur</t>
  </si>
  <si>
    <t>kpl</t>
  </si>
  <si>
    <t>Pol__0050</t>
  </si>
  <si>
    <t>trubka Alpex 16x2, včetně fitinek, včetně přirážky na prořez 10%</t>
  </si>
  <si>
    <t>Pol__0051</t>
  </si>
  <si>
    <t>trubka Alpex 20x2, včetně fitinek, včetně přirážky na prořez 10%</t>
  </si>
  <si>
    <t>Pol__0052</t>
  </si>
  <si>
    <t>trubka Alpex 26x3, včetně fitinek, včetně přirážky na prořez 10%</t>
  </si>
  <si>
    <t>Pol__0053</t>
  </si>
  <si>
    <t>trubka Alpex 32x3, včetně fitinek, včetně přirážky na prořez 10%</t>
  </si>
  <si>
    <t>Pol__0054</t>
  </si>
  <si>
    <t>Krycí rozeta na potrubí k radiátorům, průměr 16 mm</t>
  </si>
  <si>
    <t>Pol__0055</t>
  </si>
  <si>
    <t>montážní a upevňovací systém potrubí</t>
  </si>
  <si>
    <t>Pol__0056</t>
  </si>
  <si>
    <t>izolační trubice PE 18x13</t>
  </si>
  <si>
    <t>Pol__0057</t>
  </si>
  <si>
    <t>izolační trubice PE 20x13</t>
  </si>
  <si>
    <t>Pol__0058</t>
  </si>
  <si>
    <t>izolační trubice PE 28x20</t>
  </si>
  <si>
    <t>Pol__0059</t>
  </si>
  <si>
    <t>izolační trubice PE 32x20</t>
  </si>
  <si>
    <t>Pol__0060</t>
  </si>
  <si>
    <t>desková ocelová tělesa typ Radik , včetně armatur</t>
  </si>
  <si>
    <t>Pol__0061</t>
  </si>
  <si>
    <t>Rozvody UT, Cu trubka v lištách</t>
  </si>
  <si>
    <t>Pol__0062</t>
  </si>
  <si>
    <t>doprava a přesun hmot</t>
  </si>
  <si>
    <t>POL1_9</t>
  </si>
  <si>
    <t>Pol__0063</t>
  </si>
  <si>
    <t>vypuštění větve podkroví (350 dm3)</t>
  </si>
  <si>
    <t>Pol__0064</t>
  </si>
  <si>
    <t>proplach a  napuštění soustavy (cca 350dm3)</t>
  </si>
  <si>
    <t>Pol__0065</t>
  </si>
  <si>
    <t>Topná a tlaková zkouška</t>
  </si>
  <si>
    <t>hod</t>
  </si>
  <si>
    <t>Pol__0066</t>
  </si>
  <si>
    <t>prostupy a drážky</t>
  </si>
  <si>
    <t>Pol__0067</t>
  </si>
  <si>
    <t>dodávka a montáž výdřev do SDK konstrukce pro uchycení konzol těles</t>
  </si>
  <si>
    <t>Pol__0068</t>
  </si>
  <si>
    <t>dokumentace skutečného provedení</t>
  </si>
  <si>
    <t>2.01</t>
  </si>
  <si>
    <t>Diagonální ventilátor v tichém provedení, tříotáčkový</t>
  </si>
  <si>
    <t>soub</t>
  </si>
  <si>
    <t>2.01.1</t>
  </si>
  <si>
    <t>2.02</t>
  </si>
  <si>
    <t>2.02.1</t>
  </si>
  <si>
    <t>2.03</t>
  </si>
  <si>
    <t>Výfukový oblouk vč. síta, d=160, 150°</t>
  </si>
  <si>
    <t>2.03.1</t>
  </si>
  <si>
    <t>2.04</t>
  </si>
  <si>
    <t>Výfukový oblouk vč. síta, d=200, 150°</t>
  </si>
  <si>
    <t>2.04.1</t>
  </si>
  <si>
    <t>2.05</t>
  </si>
  <si>
    <t>Vyústka na kruhové potrubí jednořadá 625x75 s regulací</t>
  </si>
  <si>
    <t>2.05.1</t>
  </si>
  <si>
    <t>2.06</t>
  </si>
  <si>
    <t>Vyústka na kruhové potrubí jednořadá 425x75 s regulací</t>
  </si>
  <si>
    <t>2.06.1</t>
  </si>
  <si>
    <t>2.07</t>
  </si>
  <si>
    <t>Vyústka na kruhové potrubí jednořadá 325x75 s regulací</t>
  </si>
  <si>
    <t>2.07.1</t>
  </si>
  <si>
    <t>2.08</t>
  </si>
  <si>
    <t>Talířový ventil odvodní d=125, kovový</t>
  </si>
  <si>
    <t>2.08.1</t>
  </si>
  <si>
    <t>2.50.1</t>
  </si>
  <si>
    <t>Kruhové potrubí s pozinkovaného plechu - odvodní do d=200 vč. 40 %tvar</t>
  </si>
  <si>
    <t>2.50.2</t>
  </si>
  <si>
    <t>Kruhové potrubí s pozinkovaného plechu - odvodní do d=160 vč. 20 %tvar</t>
  </si>
  <si>
    <t>2.50.3</t>
  </si>
  <si>
    <t>Kruhové potrubí s pozinkovaného plechu - odvodní do d=125 vč. 30 %tvar</t>
  </si>
  <si>
    <t>2.50.4</t>
  </si>
  <si>
    <t>VZT_03.1</t>
  </si>
  <si>
    <t>Materiál pro zhotovení závěsů na montáži</t>
  </si>
  <si>
    <t>kg</t>
  </si>
  <si>
    <t>VZT_03.2</t>
  </si>
  <si>
    <t>Zhotovení  závěsů</t>
  </si>
  <si>
    <t>VZT_03.3</t>
  </si>
  <si>
    <t>Montáž  závěsů</t>
  </si>
  <si>
    <t>VZT_03.4</t>
  </si>
  <si>
    <t>Spojovací materiál</t>
  </si>
  <si>
    <t>VZT_03.5</t>
  </si>
  <si>
    <t>Těsnící materiál</t>
  </si>
  <si>
    <t>VZT_04.1</t>
  </si>
  <si>
    <t>Náklady na úpravu a přizpůsobení vzducho -</t>
  </si>
  <si>
    <t>VZT_04.2</t>
  </si>
  <si>
    <t>Doprava</t>
  </si>
  <si>
    <t>VZT_04.3</t>
  </si>
  <si>
    <t>Komplexní zkoušky</t>
  </si>
  <si>
    <t>VZT_04.4</t>
  </si>
  <si>
    <t>Kompletační činnost</t>
  </si>
  <si>
    <t>3,3*(3,34+1,2+1,9+1,9+5,66)+2,3*(1,035+1,305+0,45+1,645+1,69) -0,7*1,97*3</t>
  </si>
  <si>
    <t>113,161</t>
  </si>
  <si>
    <t>48,434</t>
  </si>
  <si>
    <t>155,4125</t>
  </si>
  <si>
    <t>53,6</t>
  </si>
  <si>
    <t>44,96</t>
  </si>
  <si>
    <t>383,58</t>
  </si>
  <si>
    <t>Ostění střešního okna - úprava SDK podkroví</t>
  </si>
  <si>
    <t>3,04*28</t>
  </si>
  <si>
    <t>157,26</t>
  </si>
  <si>
    <t>13,26</t>
  </si>
  <si>
    <t>56,1505</t>
  </si>
  <si>
    <t>22,29</t>
  </si>
  <si>
    <t>31,44</t>
  </si>
  <si>
    <t>33,96</t>
  </si>
  <si>
    <t>267,7</t>
  </si>
  <si>
    <t>28,38</t>
  </si>
  <si>
    <t>1870</t>
  </si>
  <si>
    <t>1870*3</t>
  </si>
  <si>
    <t>522,5</t>
  </si>
  <si>
    <t>68,25</t>
  </si>
  <si>
    <t>68,25*3</t>
  </si>
  <si>
    <t>60,0</t>
  </si>
  <si>
    <t>28,58</t>
  </si>
  <si>
    <t>522,5*2</t>
  </si>
  <si>
    <t>58,92</t>
  </si>
  <si>
    <t>83,34</t>
  </si>
  <si>
    <t>25,1*0,05</t>
  </si>
  <si>
    <t>9,8+25,1</t>
  </si>
  <si>
    <t xml:space="preserve">900/1970 : </t>
  </si>
  <si>
    <t>12*0,8*2,0</t>
  </si>
  <si>
    <t>7*0,7*2,0</t>
  </si>
  <si>
    <t>0,9*2,0</t>
  </si>
  <si>
    <t>573,45</t>
  </si>
  <si>
    <t>725130811R00</t>
  </si>
  <si>
    <t>Demontáž pisoárových stání pisoárové nádrže + 1 stání</t>
  </si>
  <si>
    <t>725330820R00</t>
  </si>
  <si>
    <t>Demontáž výlevek diturvitových</t>
  </si>
  <si>
    <t>bez výtokových armatur a bez nádrže a splachovacího potrubí,</t>
  </si>
  <si>
    <t>64,0</t>
  </si>
  <si>
    <t>425,62</t>
  </si>
  <si>
    <t>54</t>
  </si>
  <si>
    <t>25,1</t>
  </si>
  <si>
    <t>39</t>
  </si>
  <si>
    <t>14</t>
  </si>
  <si>
    <t>125,53</t>
  </si>
  <si>
    <t>112,0</t>
  </si>
  <si>
    <t xml:space="preserve">2,3,4,5,6,7,9,10,11,12,13,14,15,16,17,18,19,23,24,26,27,28,29,30,31,32,33,34,35,36,38,39,40,41,43, : </t>
  </si>
  <si>
    <t xml:space="preserve">44,46,49,50,54,55,66,67,68,74,91,92,107,108, : </t>
  </si>
  <si>
    <t>Součet: : 112,68481</t>
  </si>
  <si>
    <t>(41,23+85,82)/100*30</t>
  </si>
  <si>
    <t>428,54</t>
  </si>
  <si>
    <t>428,54-44,96</t>
  </si>
  <si>
    <t>576,32</t>
  </si>
  <si>
    <t>7131929_01</t>
  </si>
  <si>
    <t>D + M DOPLNĚNÍ VATY 100MM</t>
  </si>
  <si>
    <t>147,78</t>
  </si>
  <si>
    <t>7131929_02</t>
  </si>
  <si>
    <t>D + M OPRAVA PODHLEDU – OSTĚNÍ OKEN</t>
  </si>
  <si>
    <t>36,48</t>
  </si>
  <si>
    <t>7131929_03</t>
  </si>
  <si>
    <t>D + M OPRAVA PAROTĚSNÉ IZOLACE</t>
  </si>
  <si>
    <t>44,96*1,02</t>
  </si>
  <si>
    <t>428,54*1,02</t>
  </si>
  <si>
    <t>383,57*1,02</t>
  </si>
  <si>
    <t>12,8</t>
  </si>
  <si>
    <t>15,3</t>
  </si>
  <si>
    <t>32</t>
  </si>
  <si>
    <t>25,6</t>
  </si>
  <si>
    <t>24</t>
  </si>
  <si>
    <t>10,3</t>
  </si>
  <si>
    <t>576,32*0,025*1,15</t>
  </si>
  <si>
    <t>8,32+1,98+2,48</t>
  </si>
  <si>
    <t>0,45</t>
  </si>
  <si>
    <t>762526811R00</t>
  </si>
  <si>
    <t>Demontáž podlah bez polštářů , z desek dřevotřískovýh, překližkových, sololitových , tloušťky do 20 mm</t>
  </si>
  <si>
    <t>9,8</t>
  </si>
  <si>
    <t>64,0*0,025*1,15</t>
  </si>
  <si>
    <t>0,5*37,5</t>
  </si>
  <si>
    <t>2*267,7</t>
  </si>
  <si>
    <t>8,32</t>
  </si>
  <si>
    <t>19,68</t>
  </si>
  <si>
    <t>19,68*0,025</t>
  </si>
  <si>
    <t>1,98</t>
  </si>
  <si>
    <t>2,48</t>
  </si>
  <si>
    <t>Montáž kontralatí na vruty, s těsnicí páskou, včetně dodávky latí 6/6 cm</t>
  </si>
  <si>
    <t>575</t>
  </si>
  <si>
    <t>2*267,7*1,15</t>
  </si>
  <si>
    <t>0,5*37,5*1,15</t>
  </si>
  <si>
    <t>D/10</t>
  </si>
  <si>
    <t>D + M Interiérové dřevěné dveře posuvné pro zastínění prostoru sprch,, kompletně dle Dveře</t>
  </si>
  <si>
    <t>28,38*1,15</t>
  </si>
  <si>
    <t>231,91</t>
  </si>
  <si>
    <t>19,49</t>
  </si>
  <si>
    <t>127,05*0,33</t>
  </si>
  <si>
    <t>41,23+85,82</t>
  </si>
  <si>
    <t>127,05</t>
  </si>
  <si>
    <t>127,05*0,33*1,15</t>
  </si>
  <si>
    <t>85,82*1,15</t>
  </si>
  <si>
    <t>19,49/100*10*1,15</t>
  </si>
  <si>
    <t>41,23*1,15</t>
  </si>
  <si>
    <t>157,26*0,5</t>
  </si>
  <si>
    <t>1007,024</t>
  </si>
  <si>
    <t>656,25</t>
  </si>
  <si>
    <t xml:space="preserve">22,66,67,68,69,70,74,75,76,77,78,79,80,81,82,83,84,85,86,87,88,89,90,91,92,94,107,108,109,158,164, : </t>
  </si>
  <si>
    <t xml:space="preserve">166,167,172, : </t>
  </si>
  <si>
    <t>Součet: : 182,67327</t>
  </si>
  <si>
    <t>Součet: : 319,67822</t>
  </si>
  <si>
    <t>Součet: : 1096,03960</t>
  </si>
  <si>
    <t>Součet: : 913,36633</t>
  </si>
  <si>
    <t>Součet: : 127,87129</t>
  </si>
  <si>
    <t>Součet: : 54,80198</t>
  </si>
  <si>
    <t>Rozvodnice RSM 402</t>
  </si>
  <si>
    <t>Přepěťové ochany 2</t>
  </si>
  <si>
    <t>krab.rozvodka do 4mm2 - bezhalogenová</t>
  </si>
  <si>
    <t>Pol__0129</t>
  </si>
  <si>
    <t>Pol__0130</t>
  </si>
  <si>
    <t>Pol__0131</t>
  </si>
  <si>
    <t>Pol__0132</t>
  </si>
  <si>
    <t>Pol__0133</t>
  </si>
  <si>
    <t>Pol__0134</t>
  </si>
  <si>
    <t>Pol__0135</t>
  </si>
  <si>
    <t>Pol__0136</t>
  </si>
  <si>
    <t>Pol__0137</t>
  </si>
  <si>
    <t>Pol__0138</t>
  </si>
  <si>
    <t>Pol__0139</t>
  </si>
  <si>
    <t>Úprava  rozvodnice DT 4</t>
  </si>
  <si>
    <t>Pol__0140</t>
  </si>
  <si>
    <t>Pol__0002</t>
  </si>
  <si>
    <t>Pol__0003</t>
  </si>
  <si>
    <t>Pol__0004</t>
  </si>
  <si>
    <t>Pol__0005</t>
  </si>
  <si>
    <t>Pol__0006</t>
  </si>
  <si>
    <t>Pol__0007</t>
  </si>
  <si>
    <t>Pol__0008</t>
  </si>
  <si>
    <t>Pol__0009</t>
  </si>
  <si>
    <t>Pol__0016</t>
  </si>
  <si>
    <t>Pol__0017</t>
  </si>
  <si>
    <t>Pol__0018</t>
  </si>
  <si>
    <t>Pol__0019</t>
  </si>
  <si>
    <t>Pol__0020</t>
  </si>
  <si>
    <t>Pol__0021</t>
  </si>
  <si>
    <t>Pol__0022</t>
  </si>
  <si>
    <t>Pol__0023</t>
  </si>
  <si>
    <t>Pol__0024</t>
  </si>
  <si>
    <t>Pol__0025</t>
  </si>
  <si>
    <t>Pol__0026</t>
  </si>
  <si>
    <t>Pol__0027</t>
  </si>
  <si>
    <t>Pol__0011</t>
  </si>
  <si>
    <t>Pol__0012</t>
  </si>
  <si>
    <t>Pol__0013</t>
  </si>
  <si>
    <t>Pol__0014</t>
  </si>
  <si>
    <t>Pol__0015</t>
  </si>
  <si>
    <t>Pol__0010</t>
  </si>
  <si>
    <t>Pol__0028</t>
  </si>
  <si>
    <t>Pol__0029</t>
  </si>
  <si>
    <t>Pol__0031</t>
  </si>
  <si>
    <t>Pol__0032</t>
  </si>
  <si>
    <t>Pol__0033</t>
  </si>
  <si>
    <t>Pol__0034</t>
  </si>
  <si>
    <t>Pol__0030</t>
  </si>
  <si>
    <t>1.01</t>
  </si>
  <si>
    <t>1.01.1</t>
  </si>
  <si>
    <t>1.02</t>
  </si>
  <si>
    <t>1.02.1</t>
  </si>
  <si>
    <t>1.03</t>
  </si>
  <si>
    <t>1.03.1</t>
  </si>
  <si>
    <t>1.04</t>
  </si>
  <si>
    <t>1.04.1</t>
  </si>
  <si>
    <t>1.05</t>
  </si>
  <si>
    <t>1.05.1</t>
  </si>
  <si>
    <t>1.06</t>
  </si>
  <si>
    <t>1.06.1</t>
  </si>
  <si>
    <t>1.07</t>
  </si>
  <si>
    <t>1.07.1</t>
  </si>
  <si>
    <t>1.08</t>
  </si>
  <si>
    <t>1.08.1</t>
  </si>
  <si>
    <t>1.50.1</t>
  </si>
  <si>
    <t>Kruhové potrubí s pozinkovaného plechu - odvodní  do d=200 vč. 40 %tvar</t>
  </si>
  <si>
    <t>1.50.2</t>
  </si>
  <si>
    <t>1.50.3</t>
  </si>
  <si>
    <t>1.50.4</t>
  </si>
  <si>
    <t>VZT_02.1</t>
  </si>
  <si>
    <t>VZT_02.2</t>
  </si>
  <si>
    <t>VZT_02.3</t>
  </si>
  <si>
    <t>VZT_02.4</t>
  </si>
  <si>
    <t>VZT_02.5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</si>
</sst>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0" xfId="0" applyNumberFormat="1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31"/>
  <sheetViews>
    <sheetView showGridLines="0" topLeftCell="B20" zoomScaleNormal="100" zoomScaleSheetLayoutView="75" workbookViewId="0">
      <selection activeCell="E18" sqref="E18:F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6" t="s">
        <v>39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">
      <c r="A2" s="2"/>
      <c r="B2" s="76" t="s">
        <v>22</v>
      </c>
      <c r="C2" s="77"/>
      <c r="D2" s="78" t="s">
        <v>41</v>
      </c>
      <c r="E2" s="195" t="s">
        <v>42</v>
      </c>
      <c r="F2" s="196"/>
      <c r="G2" s="196"/>
      <c r="H2" s="196"/>
      <c r="I2" s="196"/>
      <c r="J2" s="197"/>
      <c r="O2" s="1"/>
    </row>
    <row r="3" spans="1:15" ht="27" hidden="1" customHeight="1" x14ac:dyDescent="0.2">
      <c r="A3" s="2"/>
      <c r="B3" s="79"/>
      <c r="C3" s="77"/>
      <c r="D3" s="80"/>
      <c r="E3" s="198"/>
      <c r="F3" s="199"/>
      <c r="G3" s="199"/>
      <c r="H3" s="199"/>
      <c r="I3" s="199"/>
      <c r="J3" s="200"/>
    </row>
    <row r="4" spans="1:15" ht="23.25" customHeight="1" x14ac:dyDescent="0.2">
      <c r="A4" s="2"/>
      <c r="B4" s="81"/>
      <c r="C4" s="82"/>
      <c r="D4" s="83"/>
      <c r="E4" s="208"/>
      <c r="F4" s="208"/>
      <c r="G4" s="208"/>
      <c r="H4" s="208"/>
      <c r="I4" s="208"/>
      <c r="J4" s="209"/>
    </row>
    <row r="5" spans="1:15" ht="24" customHeight="1" x14ac:dyDescent="0.2">
      <c r="A5" s="2"/>
      <c r="B5" s="31" t="s">
        <v>40</v>
      </c>
      <c r="D5" s="212"/>
      <c r="E5" s="213"/>
      <c r="F5" s="213"/>
      <c r="G5" s="213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14"/>
      <c r="E6" s="215"/>
      <c r="F6" s="215"/>
      <c r="G6" s="215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2"/>
      <c r="E11" s="202"/>
      <c r="F11" s="202"/>
      <c r="G11" s="202"/>
      <c r="H11" s="18" t="s">
        <v>38</v>
      </c>
      <c r="I11" s="85"/>
      <c r="J11" s="8"/>
    </row>
    <row r="12" spans="1:15" ht="15.75" customHeight="1" x14ac:dyDescent="0.2">
      <c r="A12" s="2"/>
      <c r="B12" s="28"/>
      <c r="C12" s="55"/>
      <c r="D12" s="207"/>
      <c r="E12" s="207"/>
      <c r="F12" s="207"/>
      <c r="G12" s="207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0"/>
      <c r="F13" s="211"/>
      <c r="G13" s="21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1"/>
      <c r="F15" s="201"/>
      <c r="G15" s="203"/>
      <c r="H15" s="203"/>
      <c r="I15" s="203" t="s">
        <v>29</v>
      </c>
      <c r="J15" s="204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192"/>
      <c r="F16" s="193"/>
      <c r="G16" s="192"/>
      <c r="H16" s="193"/>
      <c r="I16" s="192">
        <f>SUMIF(F73:F127,A16,I73:I127)+SUMIF(F73:F127,"PSU",I73:I127)</f>
        <v>0</v>
      </c>
      <c r="J16" s="194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192"/>
      <c r="F17" s="193"/>
      <c r="G17" s="192"/>
      <c r="H17" s="193"/>
      <c r="I17" s="192">
        <f>SUMIF(F73:F127,A17,I73:I127)</f>
        <v>0</v>
      </c>
      <c r="J17" s="194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192"/>
      <c r="F18" s="193"/>
      <c r="G18" s="192"/>
      <c r="H18" s="193"/>
      <c r="I18" s="192">
        <f>SUMIF(F73:F127,A18,I73:I127)</f>
        <v>0</v>
      </c>
      <c r="J18" s="194"/>
    </row>
    <row r="19" spans="1:10" ht="23.25" customHeight="1" x14ac:dyDescent="0.2">
      <c r="A19" s="138" t="s">
        <v>172</v>
      </c>
      <c r="B19" s="38" t="s">
        <v>27</v>
      </c>
      <c r="C19" s="62"/>
      <c r="D19" s="63"/>
      <c r="E19" s="192"/>
      <c r="F19" s="193"/>
      <c r="G19" s="192"/>
      <c r="H19" s="193"/>
      <c r="I19" s="192">
        <f>SUMIF(F73:F127,A19,I73:I127)</f>
        <v>0</v>
      </c>
      <c r="J19" s="194"/>
    </row>
    <row r="20" spans="1:10" ht="23.25" customHeight="1" x14ac:dyDescent="0.2">
      <c r="A20" s="138" t="s">
        <v>173</v>
      </c>
      <c r="B20" s="38" t="s">
        <v>28</v>
      </c>
      <c r="C20" s="62"/>
      <c r="D20" s="63"/>
      <c r="E20" s="192"/>
      <c r="F20" s="193"/>
      <c r="G20" s="192"/>
      <c r="H20" s="193"/>
      <c r="I20" s="192">
        <f>SUMIF(F73:F127,A20,I73:I127)</f>
        <v>0</v>
      </c>
      <c r="J20" s="194"/>
    </row>
    <row r="21" spans="1:10" ht="23.25" customHeight="1" x14ac:dyDescent="0.2">
      <c r="A21" s="2"/>
      <c r="B21" s="48" t="s">
        <v>29</v>
      </c>
      <c r="C21" s="64"/>
      <c r="D21" s="65"/>
      <c r="E21" s="205"/>
      <c r="F21" s="206"/>
      <c r="G21" s="205"/>
      <c r="H21" s="206"/>
      <c r="I21" s="205">
        <f>SUM(I16:J20)</f>
        <v>0</v>
      </c>
      <c r="J21" s="22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1">
        <f>ZakladDPHSniVypocet</f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9">
        <f>IF(A24&gt;50, ROUNDUP(A23, 0), ROUNDDOWN(A23, 0))</f>
        <v>0</v>
      </c>
      <c r="H24" s="220"/>
      <c r="I24" s="22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1">
        <f>ZakladDPHZaklVypocet</f>
        <v>0</v>
      </c>
      <c r="H25" s="222"/>
      <c r="I25" s="22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89">
        <f>IF(A26&gt;50, ROUNDUP(A25, 0), ROUNDDOWN(A25, 0))</f>
        <v>0</v>
      </c>
      <c r="H26" s="190"/>
      <c r="I26" s="19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1">
        <f>CenaCelkem-(ZakladDPHSni+DPHSni+ZakladDPHZakl+DPHZakl)</f>
        <v>0</v>
      </c>
      <c r="H27" s="191"/>
      <c r="I27" s="19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25">
        <f>ZakladDPHSniVypocet+ZakladDPHZaklVypocet</f>
        <v>0</v>
      </c>
      <c r="H28" s="225"/>
      <c r="I28" s="22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4">
        <f>IF(A29&gt;50, ROUNDUP(A27, 0), ROUNDDOWN(A27, 0))</f>
        <v>0</v>
      </c>
      <c r="H29" s="224"/>
      <c r="I29" s="224"/>
      <c r="J29" s="119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230"/>
      <c r="D39" s="230"/>
      <c r="E39" s="230"/>
      <c r="F39" s="99">
        <f>'SO 01 00 Pol'!AE39+'SO 01 D.1.1 Pol'!AE1209+'SO 01 D.1.4.2 Pol'!AE331+'SO 01 D.1.4.3 Pol'!AE83+'SO 01 D.1.4.4 Pol'!AE70+'SO 02 00 Pol'!AE39+'SO 02 D.1.1 Pol'!AE1189+'SO 02 D.1.4.2 Pol'!AE304+'SO 02 D.1.4.3 Pol'!AE81+'SO 02 D.1.4.4 Pol'!AE70</f>
        <v>0</v>
      </c>
      <c r="G39" s="100">
        <f>'SO 01 00 Pol'!AF39+'SO 01 D.1.1 Pol'!AF1209+'SO 01 D.1.4.2 Pol'!AF331+'SO 01 D.1.4.3 Pol'!AF83+'SO 01 D.1.4.4 Pol'!AF70+'SO 02 00 Pol'!AF39+'SO 02 D.1.1 Pol'!AF1189+'SO 02 D.1.4.2 Pol'!AF304+'SO 02 D.1.4.3 Pol'!AF81+'SO 02 D.1.4.4 Pol'!AF70</f>
        <v>0</v>
      </c>
      <c r="H39" s="101">
        <f t="shared" ref="H39:H52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31" t="s">
        <v>44</v>
      </c>
      <c r="D40" s="231"/>
      <c r="E40" s="231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45</v>
      </c>
      <c r="C41" s="231" t="s">
        <v>46</v>
      </c>
      <c r="D41" s="231"/>
      <c r="E41" s="231"/>
      <c r="F41" s="104">
        <f>'SO 01 00 Pol'!AE39+'SO 01 D.1.1 Pol'!AE1209+'SO 01 D.1.4.2 Pol'!AE331+'SO 01 D.1.4.3 Pol'!AE83+'SO 01 D.1.4.4 Pol'!AE70</f>
        <v>0</v>
      </c>
      <c r="G41" s="105">
        <f>'SO 01 00 Pol'!AF39+'SO 01 D.1.1 Pol'!AF1209+'SO 01 D.1.4.2 Pol'!AF331+'SO 01 D.1.4.3 Pol'!AF83+'SO 01 D.1.4.4 Pol'!AF70</f>
        <v>0</v>
      </c>
      <c r="H41" s="105">
        <f t="shared" si="1"/>
        <v>0</v>
      </c>
      <c r="I41" s="105">
        <f t="shared" ref="I41:I52" si="2">F41+G41+H41</f>
        <v>0</v>
      </c>
      <c r="J41" s="106" t="str">
        <f t="shared" ref="J41:J52" si="3">IF(CenaCelkemVypocet=0,"",I41/CenaCelkemVypocet*100)</f>
        <v/>
      </c>
    </row>
    <row r="42" spans="1:10" ht="25.5" customHeight="1" x14ac:dyDescent="0.2">
      <c r="A42" s="88">
        <v>3</v>
      </c>
      <c r="B42" s="107" t="s">
        <v>47</v>
      </c>
      <c r="C42" s="230" t="s">
        <v>48</v>
      </c>
      <c r="D42" s="230"/>
      <c r="E42" s="230"/>
      <c r="F42" s="108">
        <f>'SO 01 00 Pol'!AE39</f>
        <v>0</v>
      </c>
      <c r="G42" s="101">
        <f>'SO 01 00 Pol'!AF39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49</v>
      </c>
      <c r="C43" s="230" t="s">
        <v>50</v>
      </c>
      <c r="D43" s="230"/>
      <c r="E43" s="230"/>
      <c r="F43" s="108">
        <f>'SO 01 D.1.1 Pol'!AE1209</f>
        <v>0</v>
      </c>
      <c r="G43" s="101">
        <f>'SO 01 D.1.1 Pol'!AF1209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51</v>
      </c>
      <c r="C44" s="230" t="s">
        <v>52</v>
      </c>
      <c r="D44" s="230"/>
      <c r="E44" s="230"/>
      <c r="F44" s="108">
        <f>'SO 01 D.1.4.2 Pol'!AE331</f>
        <v>0</v>
      </c>
      <c r="G44" s="101">
        <f>'SO 01 D.1.4.2 Pol'!AF331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53</v>
      </c>
      <c r="C45" s="230" t="s">
        <v>54</v>
      </c>
      <c r="D45" s="230"/>
      <c r="E45" s="230"/>
      <c r="F45" s="108">
        <f>'SO 01 D.1.4.3 Pol'!AE83</f>
        <v>0</v>
      </c>
      <c r="G45" s="101">
        <f>'SO 01 D.1.4.3 Pol'!AF83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55</v>
      </c>
      <c r="C46" s="230" t="s">
        <v>56</v>
      </c>
      <c r="D46" s="230"/>
      <c r="E46" s="230"/>
      <c r="F46" s="108">
        <f>'SO 01 D.1.4.4 Pol'!AE70</f>
        <v>0</v>
      </c>
      <c r="G46" s="101">
        <f>'SO 01 D.1.4.4 Pol'!AF70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57</v>
      </c>
      <c r="C47" s="231" t="s">
        <v>58</v>
      </c>
      <c r="D47" s="231"/>
      <c r="E47" s="231"/>
      <c r="F47" s="104">
        <f>'SO 02 00 Pol'!AE39+'SO 02 D.1.1 Pol'!AE1189+'SO 02 D.1.4.2 Pol'!AE304+'SO 02 D.1.4.3 Pol'!AE81+'SO 02 D.1.4.4 Pol'!AE70</f>
        <v>0</v>
      </c>
      <c r="G47" s="105">
        <f>'SO 02 00 Pol'!AF39+'SO 02 D.1.1 Pol'!AF1189+'SO 02 D.1.4.2 Pol'!AF304+'SO 02 D.1.4.3 Pol'!AF81+'SO 02 D.1.4.4 Pol'!AF70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47</v>
      </c>
      <c r="C48" s="230" t="s">
        <v>48</v>
      </c>
      <c r="D48" s="230"/>
      <c r="E48" s="230"/>
      <c r="F48" s="108">
        <f>'SO 02 00 Pol'!AE39</f>
        <v>0</v>
      </c>
      <c r="G48" s="101">
        <f>'SO 02 00 Pol'!AF39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49</v>
      </c>
      <c r="C49" s="230" t="s">
        <v>50</v>
      </c>
      <c r="D49" s="230"/>
      <c r="E49" s="230"/>
      <c r="F49" s="108">
        <f>'SO 02 D.1.1 Pol'!AE1189</f>
        <v>0</v>
      </c>
      <c r="G49" s="101">
        <f>'SO 02 D.1.1 Pol'!AF1189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51</v>
      </c>
      <c r="C50" s="230" t="s">
        <v>52</v>
      </c>
      <c r="D50" s="230"/>
      <c r="E50" s="230"/>
      <c r="F50" s="108">
        <f>'SO 02 D.1.4.2 Pol'!AE304</f>
        <v>0</v>
      </c>
      <c r="G50" s="101">
        <f>'SO 02 D.1.4.2 Pol'!AF304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3</v>
      </c>
      <c r="B51" s="107" t="s">
        <v>53</v>
      </c>
      <c r="C51" s="230" t="s">
        <v>54</v>
      </c>
      <c r="D51" s="230"/>
      <c r="E51" s="230"/>
      <c r="F51" s="108">
        <f>'SO 02 D.1.4.3 Pol'!AE81</f>
        <v>0</v>
      </c>
      <c r="G51" s="101">
        <f>'SO 02 D.1.4.3 Pol'!AF81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>
        <v>3</v>
      </c>
      <c r="B52" s="107" t="s">
        <v>55</v>
      </c>
      <c r="C52" s="230" t="s">
        <v>56</v>
      </c>
      <c r="D52" s="230"/>
      <c r="E52" s="230"/>
      <c r="F52" s="108">
        <f>'SO 02 D.1.4.4 Pol'!AE70</f>
        <v>0</v>
      </c>
      <c r="G52" s="101">
        <f>'SO 02 D.1.4.4 Pol'!AF70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/>
      <c r="B53" s="234" t="s">
        <v>59</v>
      </c>
      <c r="C53" s="235"/>
      <c r="D53" s="235"/>
      <c r="E53" s="236"/>
      <c r="F53" s="109">
        <f>SUMIF(A39:A52,"=1",F39:F52)</f>
        <v>0</v>
      </c>
      <c r="G53" s="110">
        <f>SUMIF(A39:A52,"=1",G39:G52)</f>
        <v>0</v>
      </c>
      <c r="H53" s="110">
        <f>SUMIF(A39:A52,"=1",H39:H52)</f>
        <v>0</v>
      </c>
      <c r="I53" s="110">
        <f>SUMIF(A39:A52,"=1",I39:I52)</f>
        <v>0</v>
      </c>
      <c r="J53" s="111">
        <f>SUMIF(A39:A52,"=1",J39:J52)</f>
        <v>0</v>
      </c>
    </row>
    <row r="55" spans="1:10" x14ac:dyDescent="0.2">
      <c r="A55" t="s">
        <v>61</v>
      </c>
      <c r="B55" t="s">
        <v>62</v>
      </c>
    </row>
    <row r="56" spans="1:10" x14ac:dyDescent="0.2">
      <c r="A56" t="s">
        <v>63</v>
      </c>
      <c r="B56" t="s">
        <v>64</v>
      </c>
    </row>
    <row r="57" spans="1:10" x14ac:dyDescent="0.2">
      <c r="A57" t="s">
        <v>65</v>
      </c>
      <c r="B57" t="s">
        <v>66</v>
      </c>
    </row>
    <row r="58" spans="1:10" x14ac:dyDescent="0.2">
      <c r="A58" t="s">
        <v>65</v>
      </c>
      <c r="B58" t="s">
        <v>67</v>
      </c>
    </row>
    <row r="59" spans="1:10" x14ac:dyDescent="0.2">
      <c r="A59" t="s">
        <v>65</v>
      </c>
      <c r="B59" t="s">
        <v>68</v>
      </c>
    </row>
    <row r="60" spans="1:10" x14ac:dyDescent="0.2">
      <c r="A60" t="s">
        <v>65</v>
      </c>
      <c r="B60" t="s">
        <v>69</v>
      </c>
    </row>
    <row r="61" spans="1:10" x14ac:dyDescent="0.2">
      <c r="A61" t="s">
        <v>65</v>
      </c>
      <c r="B61" t="s">
        <v>70</v>
      </c>
    </row>
    <row r="62" spans="1:10" x14ac:dyDescent="0.2">
      <c r="A62" t="s">
        <v>63</v>
      </c>
      <c r="B62" t="s">
        <v>71</v>
      </c>
    </row>
    <row r="63" spans="1:10" x14ac:dyDescent="0.2">
      <c r="A63" t="s">
        <v>65</v>
      </c>
      <c r="B63" t="s">
        <v>66</v>
      </c>
    </row>
    <row r="64" spans="1:10" x14ac:dyDescent="0.2">
      <c r="A64" t="s">
        <v>65</v>
      </c>
      <c r="B64" t="s">
        <v>67</v>
      </c>
    </row>
    <row r="65" spans="1:10" x14ac:dyDescent="0.2">
      <c r="A65" t="s">
        <v>65</v>
      </c>
      <c r="B65" t="s">
        <v>68</v>
      </c>
    </row>
    <row r="66" spans="1:10" x14ac:dyDescent="0.2">
      <c r="A66" t="s">
        <v>65</v>
      </c>
      <c r="B66" t="s">
        <v>69</v>
      </c>
    </row>
    <row r="67" spans="1:10" x14ac:dyDescent="0.2">
      <c r="A67" t="s">
        <v>65</v>
      </c>
      <c r="B67" t="s">
        <v>70</v>
      </c>
    </row>
    <row r="70" spans="1:10" ht="15.75" x14ac:dyDescent="0.25">
      <c r="B70" s="120" t="s">
        <v>72</v>
      </c>
    </row>
    <row r="72" spans="1:10" ht="25.5" customHeight="1" x14ac:dyDescent="0.2">
      <c r="A72" s="122"/>
      <c r="B72" s="125" t="s">
        <v>17</v>
      </c>
      <c r="C72" s="125" t="s">
        <v>5</v>
      </c>
      <c r="D72" s="126"/>
      <c r="E72" s="126"/>
      <c r="F72" s="127" t="s">
        <v>73</v>
      </c>
      <c r="G72" s="127"/>
      <c r="H72" s="127"/>
      <c r="I72" s="127" t="s">
        <v>29</v>
      </c>
      <c r="J72" s="127" t="s">
        <v>0</v>
      </c>
    </row>
    <row r="73" spans="1:10" ht="36.75" customHeight="1" x14ac:dyDescent="0.2">
      <c r="A73" s="123"/>
      <c r="B73" s="128" t="s">
        <v>74</v>
      </c>
      <c r="C73" s="232" t="s">
        <v>75</v>
      </c>
      <c r="D73" s="233"/>
      <c r="E73" s="233"/>
      <c r="F73" s="134" t="s">
        <v>24</v>
      </c>
      <c r="G73" s="135"/>
      <c r="H73" s="135"/>
      <c r="I73" s="135">
        <f>'SO 01 D.1.4.3 Pol'!G8</f>
        <v>0</v>
      </c>
      <c r="J73" s="132" t="str">
        <f>IF(I128=0,"",I73/I128*100)</f>
        <v/>
      </c>
    </row>
    <row r="74" spans="1:10" ht="36.75" customHeight="1" x14ac:dyDescent="0.2">
      <c r="A74" s="123"/>
      <c r="B74" s="128" t="s">
        <v>76</v>
      </c>
      <c r="C74" s="232" t="s">
        <v>77</v>
      </c>
      <c r="D74" s="233"/>
      <c r="E74" s="233"/>
      <c r="F74" s="134" t="s">
        <v>24</v>
      </c>
      <c r="G74" s="135"/>
      <c r="H74" s="135"/>
      <c r="I74" s="135">
        <f>'SO 01 D.1.4.3 Pol'!G40</f>
        <v>0</v>
      </c>
      <c r="J74" s="132" t="str">
        <f>IF(I128=0,"",I74/I128*100)</f>
        <v/>
      </c>
    </row>
    <row r="75" spans="1:10" ht="36.75" customHeight="1" x14ac:dyDescent="0.2">
      <c r="A75" s="123"/>
      <c r="B75" s="128" t="s">
        <v>78</v>
      </c>
      <c r="C75" s="232" t="s">
        <v>79</v>
      </c>
      <c r="D75" s="233"/>
      <c r="E75" s="233"/>
      <c r="F75" s="134" t="s">
        <v>24</v>
      </c>
      <c r="G75" s="135"/>
      <c r="H75" s="135"/>
      <c r="I75" s="135">
        <f>'SO 01 D.1.4.3 Pol'!G53</f>
        <v>0</v>
      </c>
      <c r="J75" s="132" t="str">
        <f>IF(I128=0,"",I75/I128*100)</f>
        <v/>
      </c>
    </row>
    <row r="76" spans="1:10" ht="36.75" customHeight="1" x14ac:dyDescent="0.2">
      <c r="A76" s="123"/>
      <c r="B76" s="128" t="s">
        <v>80</v>
      </c>
      <c r="C76" s="232" t="s">
        <v>81</v>
      </c>
      <c r="D76" s="233"/>
      <c r="E76" s="233"/>
      <c r="F76" s="134" t="s">
        <v>24</v>
      </c>
      <c r="G76" s="135"/>
      <c r="H76" s="135"/>
      <c r="I76" s="135">
        <f>'SO 01 D.1.4.3 Pol'!G62</f>
        <v>0</v>
      </c>
      <c r="J76" s="132" t="str">
        <f>IF(I128=0,"",I76/I128*100)</f>
        <v/>
      </c>
    </row>
    <row r="77" spans="1:10" ht="36.75" customHeight="1" x14ac:dyDescent="0.2">
      <c r="A77" s="123"/>
      <c r="B77" s="128" t="s">
        <v>82</v>
      </c>
      <c r="C77" s="232" t="s">
        <v>75</v>
      </c>
      <c r="D77" s="233"/>
      <c r="E77" s="233"/>
      <c r="F77" s="134" t="s">
        <v>24</v>
      </c>
      <c r="G77" s="135"/>
      <c r="H77" s="135"/>
      <c r="I77" s="135">
        <f>'SO 02 D.1.4.3 Pol'!G8</f>
        <v>0</v>
      </c>
      <c r="J77" s="132" t="str">
        <f>IF(I128=0,"",I77/I128*100)</f>
        <v/>
      </c>
    </row>
    <row r="78" spans="1:10" ht="36.75" customHeight="1" x14ac:dyDescent="0.2">
      <c r="A78" s="123"/>
      <c r="B78" s="128" t="s">
        <v>83</v>
      </c>
      <c r="C78" s="232" t="s">
        <v>77</v>
      </c>
      <c r="D78" s="233"/>
      <c r="E78" s="233"/>
      <c r="F78" s="134" t="s">
        <v>24</v>
      </c>
      <c r="G78" s="135"/>
      <c r="H78" s="135"/>
      <c r="I78" s="135">
        <f>'SO 02 D.1.4.3 Pol'!G25</f>
        <v>0</v>
      </c>
      <c r="J78" s="132" t="str">
        <f>IF(I128=0,"",I78/I128*100)</f>
        <v/>
      </c>
    </row>
    <row r="79" spans="1:10" ht="36.75" customHeight="1" x14ac:dyDescent="0.2">
      <c r="A79" s="123"/>
      <c r="B79" s="128" t="s">
        <v>84</v>
      </c>
      <c r="C79" s="232" t="s">
        <v>79</v>
      </c>
      <c r="D79" s="233"/>
      <c r="E79" s="233"/>
      <c r="F79" s="134" t="s">
        <v>24</v>
      </c>
      <c r="G79" s="135"/>
      <c r="H79" s="135"/>
      <c r="I79" s="135">
        <f>'SO 02 D.1.4.3 Pol'!G38</f>
        <v>0</v>
      </c>
      <c r="J79" s="132" t="str">
        <f>IF(I128=0,"",I79/I128*100)</f>
        <v/>
      </c>
    </row>
    <row r="80" spans="1:10" ht="36.75" customHeight="1" x14ac:dyDescent="0.2">
      <c r="A80" s="123"/>
      <c r="B80" s="128" t="s">
        <v>85</v>
      </c>
      <c r="C80" s="232" t="s">
        <v>81</v>
      </c>
      <c r="D80" s="233"/>
      <c r="E80" s="233"/>
      <c r="F80" s="134" t="s">
        <v>24</v>
      </c>
      <c r="G80" s="135"/>
      <c r="H80" s="135"/>
      <c r="I80" s="135">
        <f>'SO 02 D.1.4.3 Pol'!G47</f>
        <v>0</v>
      </c>
      <c r="J80" s="132" t="str">
        <f>IF(I128=0,"",I80/I128*100)</f>
        <v/>
      </c>
    </row>
    <row r="81" spans="1:10" ht="36.75" customHeight="1" x14ac:dyDescent="0.2">
      <c r="A81" s="123"/>
      <c r="B81" s="128" t="s">
        <v>47</v>
      </c>
      <c r="C81" s="232" t="s">
        <v>86</v>
      </c>
      <c r="D81" s="233"/>
      <c r="E81" s="233"/>
      <c r="F81" s="134" t="s">
        <v>24</v>
      </c>
      <c r="G81" s="135"/>
      <c r="H81" s="135"/>
      <c r="I81" s="135">
        <f>'SO 01 D.1.1 Pol'!G8+'SO 02 D.1.1 Pol'!G8</f>
        <v>0</v>
      </c>
      <c r="J81" s="132" t="str">
        <f>IF(I128=0,"",I81/I128*100)</f>
        <v/>
      </c>
    </row>
    <row r="82" spans="1:10" ht="36.75" customHeight="1" x14ac:dyDescent="0.2">
      <c r="A82" s="123"/>
      <c r="B82" s="128" t="s">
        <v>87</v>
      </c>
      <c r="C82" s="232" t="s">
        <v>88</v>
      </c>
      <c r="D82" s="233"/>
      <c r="E82" s="233"/>
      <c r="F82" s="134" t="s">
        <v>24</v>
      </c>
      <c r="G82" s="135"/>
      <c r="H82" s="135"/>
      <c r="I82" s="135">
        <f>'SO 01 D.1.1 Pol'!G27+'SO 02 D.1.1 Pol'!G27</f>
        <v>0</v>
      </c>
      <c r="J82" s="132" t="str">
        <f>IF(I128=0,"",I82/I128*100)</f>
        <v/>
      </c>
    </row>
    <row r="83" spans="1:10" ht="36.75" customHeight="1" x14ac:dyDescent="0.2">
      <c r="A83" s="123"/>
      <c r="B83" s="128" t="s">
        <v>89</v>
      </c>
      <c r="C83" s="232" t="s">
        <v>90</v>
      </c>
      <c r="D83" s="233"/>
      <c r="E83" s="233"/>
      <c r="F83" s="134" t="s">
        <v>24</v>
      </c>
      <c r="G83" s="135"/>
      <c r="H83" s="135"/>
      <c r="I83" s="135">
        <f>'SO 01 D.1.1 Pol'!G69+'SO 02 D.1.1 Pol'!G64</f>
        <v>0</v>
      </c>
      <c r="J83" s="132" t="str">
        <f>IF(I128=0,"",I83/I128*100)</f>
        <v/>
      </c>
    </row>
    <row r="84" spans="1:10" ht="36.75" customHeight="1" x14ac:dyDescent="0.2">
      <c r="A84" s="123"/>
      <c r="B84" s="128" t="s">
        <v>91</v>
      </c>
      <c r="C84" s="232" t="s">
        <v>92</v>
      </c>
      <c r="D84" s="233"/>
      <c r="E84" s="233"/>
      <c r="F84" s="134" t="s">
        <v>24</v>
      </c>
      <c r="G84" s="135"/>
      <c r="H84" s="135"/>
      <c r="I84" s="135">
        <f>'SO 01 D.1.1 Pol'!G130+'SO 02 D.1.1 Pol'!G130</f>
        <v>0</v>
      </c>
      <c r="J84" s="132" t="str">
        <f>IF(I128=0,"",I84/I128*100)</f>
        <v/>
      </c>
    </row>
    <row r="85" spans="1:10" ht="36.75" customHeight="1" x14ac:dyDescent="0.2">
      <c r="A85" s="123"/>
      <c r="B85" s="128" t="s">
        <v>93</v>
      </c>
      <c r="C85" s="232" t="s">
        <v>94</v>
      </c>
      <c r="D85" s="233"/>
      <c r="E85" s="233"/>
      <c r="F85" s="134" t="s">
        <v>24</v>
      </c>
      <c r="G85" s="135"/>
      <c r="H85" s="135"/>
      <c r="I85" s="135">
        <f>'SO 01 D.1.1 Pol'!G152+'SO 02 D.1.1 Pol'!G152</f>
        <v>0</v>
      </c>
      <c r="J85" s="132" t="str">
        <f>IF(I128=0,"",I85/I128*100)</f>
        <v/>
      </c>
    </row>
    <row r="86" spans="1:10" ht="36.75" customHeight="1" x14ac:dyDescent="0.2">
      <c r="A86" s="123"/>
      <c r="B86" s="128" t="s">
        <v>95</v>
      </c>
      <c r="C86" s="232" t="s">
        <v>96</v>
      </c>
      <c r="D86" s="233"/>
      <c r="E86" s="233"/>
      <c r="F86" s="134" t="s">
        <v>24</v>
      </c>
      <c r="G86" s="135"/>
      <c r="H86" s="135"/>
      <c r="I86" s="135">
        <f>'SO 01 D.1.1 Pol'!G182+'SO 02 D.1.1 Pol'!G181</f>
        <v>0</v>
      </c>
      <c r="J86" s="132" t="str">
        <f>IF(I128=0,"",I86/I128*100)</f>
        <v/>
      </c>
    </row>
    <row r="87" spans="1:10" ht="36.75" customHeight="1" x14ac:dyDescent="0.2">
      <c r="A87" s="123"/>
      <c r="B87" s="128" t="s">
        <v>97</v>
      </c>
      <c r="C87" s="232" t="s">
        <v>98</v>
      </c>
      <c r="D87" s="233"/>
      <c r="E87" s="233"/>
      <c r="F87" s="134" t="s">
        <v>24</v>
      </c>
      <c r="G87" s="135"/>
      <c r="H87" s="135"/>
      <c r="I87" s="135">
        <f>'SO 01 D.1.1 Pol'!G240+'SO 02 D.1.1 Pol'!G239</f>
        <v>0</v>
      </c>
      <c r="J87" s="132" t="str">
        <f>IF(I128=0,"",I87/I128*100)</f>
        <v/>
      </c>
    </row>
    <row r="88" spans="1:10" ht="36.75" customHeight="1" x14ac:dyDescent="0.2">
      <c r="A88" s="123"/>
      <c r="B88" s="128" t="s">
        <v>99</v>
      </c>
      <c r="C88" s="232" t="s">
        <v>100</v>
      </c>
      <c r="D88" s="233"/>
      <c r="E88" s="233"/>
      <c r="F88" s="134" t="s">
        <v>24</v>
      </c>
      <c r="G88" s="135"/>
      <c r="H88" s="135"/>
      <c r="I88" s="135">
        <f>'SO 01 D.1.1 Pol'!G253+'SO 02 D.1.1 Pol'!G252</f>
        <v>0</v>
      </c>
      <c r="J88" s="132" t="str">
        <f>IF(I128=0,"",I88/I128*100)</f>
        <v/>
      </c>
    </row>
    <row r="89" spans="1:10" ht="36.75" customHeight="1" x14ac:dyDescent="0.2">
      <c r="A89" s="123"/>
      <c r="B89" s="128" t="s">
        <v>101</v>
      </c>
      <c r="C89" s="232" t="s">
        <v>102</v>
      </c>
      <c r="D89" s="233"/>
      <c r="E89" s="233"/>
      <c r="F89" s="134" t="s">
        <v>24</v>
      </c>
      <c r="G89" s="135"/>
      <c r="H89" s="135"/>
      <c r="I89" s="135">
        <f>'SO 01 D.1.1 Pol'!G259+'SO 02 D.1.1 Pol'!G258</f>
        <v>0</v>
      </c>
      <c r="J89" s="132" t="str">
        <f>IF(I128=0,"",I89/I128*100)</f>
        <v/>
      </c>
    </row>
    <row r="90" spans="1:10" ht="36.75" customHeight="1" x14ac:dyDescent="0.2">
      <c r="A90" s="123"/>
      <c r="B90" s="128" t="s">
        <v>103</v>
      </c>
      <c r="C90" s="232" t="s">
        <v>104</v>
      </c>
      <c r="D90" s="233"/>
      <c r="E90" s="233"/>
      <c r="F90" s="134" t="s">
        <v>24</v>
      </c>
      <c r="G90" s="135"/>
      <c r="H90" s="135"/>
      <c r="I90" s="135">
        <f>'SO 01 D.1.1 Pol'!G317+'SO 02 D.1.1 Pol'!G314</f>
        <v>0</v>
      </c>
      <c r="J90" s="132" t="str">
        <f>IF(I128=0,"",I90/I128*100)</f>
        <v/>
      </c>
    </row>
    <row r="91" spans="1:10" ht="36.75" customHeight="1" x14ac:dyDescent="0.2">
      <c r="A91" s="123"/>
      <c r="B91" s="128" t="s">
        <v>105</v>
      </c>
      <c r="C91" s="232" t="s">
        <v>106</v>
      </c>
      <c r="D91" s="233"/>
      <c r="E91" s="233"/>
      <c r="F91" s="134" t="s">
        <v>24</v>
      </c>
      <c r="G91" s="135"/>
      <c r="H91" s="135"/>
      <c r="I91" s="135">
        <f>'SO 01 D.1.1 Pol'!G374+'SO 02 D.1.1 Pol'!G363</f>
        <v>0</v>
      </c>
      <c r="J91" s="132" t="str">
        <f>IF(I128=0,"",I91/I128*100)</f>
        <v/>
      </c>
    </row>
    <row r="92" spans="1:10" ht="36.75" customHeight="1" x14ac:dyDescent="0.2">
      <c r="A92" s="123"/>
      <c r="B92" s="128" t="s">
        <v>107</v>
      </c>
      <c r="C92" s="232" t="s">
        <v>108</v>
      </c>
      <c r="D92" s="233"/>
      <c r="E92" s="233"/>
      <c r="F92" s="134" t="s">
        <v>24</v>
      </c>
      <c r="G92" s="135"/>
      <c r="H92" s="135"/>
      <c r="I92" s="135">
        <f>'SO 01 D.1.1 Pol'!G600+'SO 02 D.1.1 Pol'!G575</f>
        <v>0</v>
      </c>
      <c r="J92" s="132" t="str">
        <f>IF(I128=0,"",I92/I128*100)</f>
        <v/>
      </c>
    </row>
    <row r="93" spans="1:10" ht="36.75" customHeight="1" x14ac:dyDescent="0.2">
      <c r="A93" s="123"/>
      <c r="B93" s="128" t="s">
        <v>109</v>
      </c>
      <c r="C93" s="232" t="s">
        <v>110</v>
      </c>
      <c r="D93" s="233"/>
      <c r="E93" s="233"/>
      <c r="F93" s="134" t="s">
        <v>24</v>
      </c>
      <c r="G93" s="135"/>
      <c r="H93" s="135"/>
      <c r="I93" s="135">
        <f>'SO 01 D.1.1 Pol'!G613+'SO 02 D.1.1 Pol'!G588</f>
        <v>0</v>
      </c>
      <c r="J93" s="132" t="str">
        <f>IF(I128=0,"",I93/I128*100)</f>
        <v/>
      </c>
    </row>
    <row r="94" spans="1:10" ht="36.75" customHeight="1" x14ac:dyDescent="0.2">
      <c r="A94" s="123"/>
      <c r="B94" s="128" t="s">
        <v>111</v>
      </c>
      <c r="C94" s="232" t="s">
        <v>112</v>
      </c>
      <c r="D94" s="233"/>
      <c r="E94" s="233"/>
      <c r="F94" s="134" t="s">
        <v>24</v>
      </c>
      <c r="G94" s="135"/>
      <c r="H94" s="135"/>
      <c r="I94" s="135">
        <f>'SO 01 D.1.1 Pol'!G621+'SO 02 D.1.1 Pol'!G596</f>
        <v>0</v>
      </c>
      <c r="J94" s="132" t="str">
        <f>IF(I128=0,"",I94/I128*100)</f>
        <v/>
      </c>
    </row>
    <row r="95" spans="1:10" ht="36.75" customHeight="1" x14ac:dyDescent="0.2">
      <c r="A95" s="123"/>
      <c r="B95" s="128" t="s">
        <v>113</v>
      </c>
      <c r="C95" s="232" t="s">
        <v>114</v>
      </c>
      <c r="D95" s="233"/>
      <c r="E95" s="233"/>
      <c r="F95" s="134" t="s">
        <v>24</v>
      </c>
      <c r="G95" s="135"/>
      <c r="H95" s="135"/>
      <c r="I95" s="135">
        <f>'SO 02 D.1.4.2 Pol'!G8</f>
        <v>0</v>
      </c>
      <c r="J95" s="132" t="str">
        <f>IF(I128=0,"",I95/I128*100)</f>
        <v/>
      </c>
    </row>
    <row r="96" spans="1:10" ht="36.75" customHeight="1" x14ac:dyDescent="0.2">
      <c r="A96" s="123"/>
      <c r="B96" s="128" t="s">
        <v>115</v>
      </c>
      <c r="C96" s="232" t="s">
        <v>116</v>
      </c>
      <c r="D96" s="233"/>
      <c r="E96" s="233"/>
      <c r="F96" s="134" t="s">
        <v>24</v>
      </c>
      <c r="G96" s="135"/>
      <c r="H96" s="135"/>
      <c r="I96" s="135">
        <f>'SO 02 D.1.4.4 Pol'!G8</f>
        <v>0</v>
      </c>
      <c r="J96" s="132" t="str">
        <f>IF(I128=0,"",I96/I128*100)</f>
        <v/>
      </c>
    </row>
    <row r="97" spans="1:10" ht="36.75" customHeight="1" x14ac:dyDescent="0.2">
      <c r="A97" s="123"/>
      <c r="B97" s="128" t="s">
        <v>117</v>
      </c>
      <c r="C97" s="232" t="s">
        <v>118</v>
      </c>
      <c r="D97" s="233"/>
      <c r="E97" s="233"/>
      <c r="F97" s="134" t="s">
        <v>24</v>
      </c>
      <c r="G97" s="135"/>
      <c r="H97" s="135"/>
      <c r="I97" s="135">
        <f>'SO 02 D.1.4.4 Pol'!G49</f>
        <v>0</v>
      </c>
      <c r="J97" s="132" t="str">
        <f>IF(I128=0,"",I97/I128*100)</f>
        <v/>
      </c>
    </row>
    <row r="98" spans="1:10" ht="36.75" customHeight="1" x14ac:dyDescent="0.2">
      <c r="A98" s="123"/>
      <c r="B98" s="128" t="s">
        <v>117</v>
      </c>
      <c r="C98" s="232" t="s">
        <v>119</v>
      </c>
      <c r="D98" s="233"/>
      <c r="E98" s="233"/>
      <c r="F98" s="134" t="s">
        <v>24</v>
      </c>
      <c r="G98" s="135"/>
      <c r="H98" s="135"/>
      <c r="I98" s="135">
        <f>'SO 01 D.1.4.4 Pol'!G8</f>
        <v>0</v>
      </c>
      <c r="J98" s="132" t="str">
        <f>IF(I128=0,"",I98/I128*100)</f>
        <v/>
      </c>
    </row>
    <row r="99" spans="1:10" ht="36.75" customHeight="1" x14ac:dyDescent="0.2">
      <c r="A99" s="123"/>
      <c r="B99" s="128" t="s">
        <v>120</v>
      </c>
      <c r="C99" s="232" t="s">
        <v>121</v>
      </c>
      <c r="D99" s="233"/>
      <c r="E99" s="233"/>
      <c r="F99" s="134" t="s">
        <v>24</v>
      </c>
      <c r="G99" s="135"/>
      <c r="H99" s="135"/>
      <c r="I99" s="135">
        <f>'SO 02 D.1.4.4 Pol'!G60</f>
        <v>0</v>
      </c>
      <c r="J99" s="132" t="str">
        <f>IF(I128=0,"",I99/I128*100)</f>
        <v/>
      </c>
    </row>
    <row r="100" spans="1:10" ht="36.75" customHeight="1" x14ac:dyDescent="0.2">
      <c r="A100" s="123"/>
      <c r="B100" s="128" t="s">
        <v>120</v>
      </c>
      <c r="C100" s="232" t="s">
        <v>118</v>
      </c>
      <c r="D100" s="233"/>
      <c r="E100" s="233"/>
      <c r="F100" s="134" t="s">
        <v>24</v>
      </c>
      <c r="G100" s="135"/>
      <c r="H100" s="135"/>
      <c r="I100" s="135">
        <f>'SO 01 D.1.4.4 Pol'!G49</f>
        <v>0</v>
      </c>
      <c r="J100" s="132" t="str">
        <f>IF(I128=0,"",I100/I128*100)</f>
        <v/>
      </c>
    </row>
    <row r="101" spans="1:10" ht="36.75" customHeight="1" x14ac:dyDescent="0.2">
      <c r="A101" s="123"/>
      <c r="B101" s="128" t="s">
        <v>122</v>
      </c>
      <c r="C101" s="232" t="s">
        <v>121</v>
      </c>
      <c r="D101" s="233"/>
      <c r="E101" s="233"/>
      <c r="F101" s="134" t="s">
        <v>24</v>
      </c>
      <c r="G101" s="135"/>
      <c r="H101" s="135"/>
      <c r="I101" s="135">
        <f>'SO 01 D.1.4.4 Pol'!G60</f>
        <v>0</v>
      </c>
      <c r="J101" s="132" t="str">
        <f>IF(I128=0,"",I101/I128*100)</f>
        <v/>
      </c>
    </row>
    <row r="102" spans="1:10" ht="36.75" customHeight="1" x14ac:dyDescent="0.2">
      <c r="A102" s="123"/>
      <c r="B102" s="128" t="s">
        <v>123</v>
      </c>
      <c r="C102" s="232" t="s">
        <v>124</v>
      </c>
      <c r="D102" s="233"/>
      <c r="E102" s="233"/>
      <c r="F102" s="134" t="s">
        <v>25</v>
      </c>
      <c r="G102" s="135"/>
      <c r="H102" s="135"/>
      <c r="I102" s="135">
        <f>'SO 01 D.1.1 Pol'!G632+'SO 02 D.1.1 Pol'!G607</f>
        <v>0</v>
      </c>
      <c r="J102" s="132" t="str">
        <f>IF(I128=0,"",I102/I128*100)</f>
        <v/>
      </c>
    </row>
    <row r="103" spans="1:10" ht="36.75" customHeight="1" x14ac:dyDescent="0.2">
      <c r="A103" s="123"/>
      <c r="B103" s="128" t="s">
        <v>125</v>
      </c>
      <c r="C103" s="232" t="s">
        <v>126</v>
      </c>
      <c r="D103" s="233"/>
      <c r="E103" s="233"/>
      <c r="F103" s="134" t="s">
        <v>25</v>
      </c>
      <c r="G103" s="135"/>
      <c r="H103" s="135"/>
      <c r="I103" s="135">
        <f>'SO 01 D.1.1 Pol'!G639+'SO 02 D.1.1 Pol'!G614</f>
        <v>0</v>
      </c>
      <c r="J103" s="132" t="str">
        <f>IF(I128=0,"",I103/I128*100)</f>
        <v/>
      </c>
    </row>
    <row r="104" spans="1:10" ht="36.75" customHeight="1" x14ac:dyDescent="0.2">
      <c r="A104" s="123"/>
      <c r="B104" s="128" t="s">
        <v>127</v>
      </c>
      <c r="C104" s="232" t="s">
        <v>128</v>
      </c>
      <c r="D104" s="233"/>
      <c r="E104" s="233"/>
      <c r="F104" s="134" t="s">
        <v>25</v>
      </c>
      <c r="G104" s="135"/>
      <c r="H104" s="135"/>
      <c r="I104" s="135">
        <f>'SO 01 D.1.1 Pol'!G685+'SO 02 D.1.1 Pol'!G672</f>
        <v>0</v>
      </c>
      <c r="J104" s="132" t="str">
        <f>IF(I128=0,"",I104/I128*100)</f>
        <v/>
      </c>
    </row>
    <row r="105" spans="1:10" ht="36.75" customHeight="1" x14ac:dyDescent="0.2">
      <c r="A105" s="123"/>
      <c r="B105" s="128" t="s">
        <v>129</v>
      </c>
      <c r="C105" s="232" t="s">
        <v>130</v>
      </c>
      <c r="D105" s="233"/>
      <c r="E105" s="233"/>
      <c r="F105" s="134" t="s">
        <v>25</v>
      </c>
      <c r="G105" s="135"/>
      <c r="H105" s="135"/>
      <c r="I105" s="135">
        <f>'SO 01 D.1.1 Pol'!G714+'SO 02 D.1.1 Pol'!G701</f>
        <v>0</v>
      </c>
      <c r="J105" s="132" t="str">
        <f>IF(I128=0,"",I105/I128*100)</f>
        <v/>
      </c>
    </row>
    <row r="106" spans="1:10" ht="36.75" customHeight="1" x14ac:dyDescent="0.2">
      <c r="A106" s="123"/>
      <c r="B106" s="128" t="s">
        <v>131</v>
      </c>
      <c r="C106" s="232" t="s">
        <v>132</v>
      </c>
      <c r="D106" s="233"/>
      <c r="E106" s="233"/>
      <c r="F106" s="134" t="s">
        <v>25</v>
      </c>
      <c r="G106" s="135"/>
      <c r="H106" s="135"/>
      <c r="I106" s="135">
        <f>'SO 01 D.1.1 Pol'!G778+'SO 02 D.1.1 Pol'!G765</f>
        <v>0</v>
      </c>
      <c r="J106" s="132" t="str">
        <f>IF(I128=0,"",I106/I128*100)</f>
        <v/>
      </c>
    </row>
    <row r="107" spans="1:10" ht="36.75" customHeight="1" x14ac:dyDescent="0.2">
      <c r="A107" s="123"/>
      <c r="B107" s="128" t="s">
        <v>133</v>
      </c>
      <c r="C107" s="232" t="s">
        <v>134</v>
      </c>
      <c r="D107" s="233"/>
      <c r="E107" s="233"/>
      <c r="F107" s="134" t="s">
        <v>25</v>
      </c>
      <c r="G107" s="135"/>
      <c r="H107" s="135"/>
      <c r="I107" s="135">
        <f>'SO 01 D.1.4.3 Pol'!G27+'SO 02 D.1.4.3 Pol'!G52</f>
        <v>0</v>
      </c>
      <c r="J107" s="132" t="str">
        <f>IF(I128=0,"",I107/I128*100)</f>
        <v/>
      </c>
    </row>
    <row r="108" spans="1:10" ht="36.75" customHeight="1" x14ac:dyDescent="0.2">
      <c r="A108" s="123"/>
      <c r="B108" s="128" t="s">
        <v>135</v>
      </c>
      <c r="C108" s="232" t="s">
        <v>136</v>
      </c>
      <c r="D108" s="233"/>
      <c r="E108" s="233"/>
      <c r="F108" s="134" t="s">
        <v>25</v>
      </c>
      <c r="G108" s="135"/>
      <c r="H108" s="135"/>
      <c r="I108" s="135">
        <f>'SO 01 D.1.1 Pol'!G832+'SO 02 D.1.1 Pol'!G814</f>
        <v>0</v>
      </c>
      <c r="J108" s="132" t="str">
        <f>IF(I128=0,"",I108/I128*100)</f>
        <v/>
      </c>
    </row>
    <row r="109" spans="1:10" ht="36.75" customHeight="1" x14ac:dyDescent="0.2">
      <c r="A109" s="123"/>
      <c r="B109" s="128" t="s">
        <v>137</v>
      </c>
      <c r="C109" s="232" t="s">
        <v>138</v>
      </c>
      <c r="D109" s="233"/>
      <c r="E109" s="233"/>
      <c r="F109" s="134" t="s">
        <v>25</v>
      </c>
      <c r="G109" s="135"/>
      <c r="H109" s="135"/>
      <c r="I109" s="135">
        <f>'SO 01 D.1.1 Pol'!G937+'SO 02 D.1.1 Pol'!G923</f>
        <v>0</v>
      </c>
      <c r="J109" s="132" t="str">
        <f>IF(I128=0,"",I109/I128*100)</f>
        <v/>
      </c>
    </row>
    <row r="110" spans="1:10" ht="36.75" customHeight="1" x14ac:dyDescent="0.2">
      <c r="A110" s="123"/>
      <c r="B110" s="128" t="s">
        <v>139</v>
      </c>
      <c r="C110" s="232" t="s">
        <v>140</v>
      </c>
      <c r="D110" s="233"/>
      <c r="E110" s="233"/>
      <c r="F110" s="134" t="s">
        <v>25</v>
      </c>
      <c r="G110" s="135"/>
      <c r="H110" s="135"/>
      <c r="I110" s="135">
        <f>'SO 01 D.1.1 Pol'!G970+'SO 02 D.1.1 Pol'!G956</f>
        <v>0</v>
      </c>
      <c r="J110" s="132" t="str">
        <f>IF(I128=0,"",I110/I128*100)</f>
        <v/>
      </c>
    </row>
    <row r="111" spans="1:10" ht="36.75" customHeight="1" x14ac:dyDescent="0.2">
      <c r="A111" s="123"/>
      <c r="B111" s="128" t="s">
        <v>141</v>
      </c>
      <c r="C111" s="232" t="s">
        <v>142</v>
      </c>
      <c r="D111" s="233"/>
      <c r="E111" s="233"/>
      <c r="F111" s="134" t="s">
        <v>25</v>
      </c>
      <c r="G111" s="135"/>
      <c r="H111" s="135"/>
      <c r="I111" s="135">
        <f>'SO 01 D.1.1 Pol'!G979+'SO 02 D.1.1 Pol'!G965</f>
        <v>0</v>
      </c>
      <c r="J111" s="132" t="str">
        <f>IF(I128=0,"",I111/I128*100)</f>
        <v/>
      </c>
    </row>
    <row r="112" spans="1:10" ht="36.75" customHeight="1" x14ac:dyDescent="0.2">
      <c r="A112" s="123"/>
      <c r="B112" s="128" t="s">
        <v>143</v>
      </c>
      <c r="C112" s="232" t="s">
        <v>144</v>
      </c>
      <c r="D112" s="233"/>
      <c r="E112" s="233"/>
      <c r="F112" s="134" t="s">
        <v>25</v>
      </c>
      <c r="G112" s="135"/>
      <c r="H112" s="135"/>
      <c r="I112" s="135">
        <f>'SO 01 D.1.1 Pol'!G996+'SO 02 D.1.1 Pol'!G982</f>
        <v>0</v>
      </c>
      <c r="J112" s="132" t="str">
        <f>IF(I128=0,"",I112/I128*100)</f>
        <v/>
      </c>
    </row>
    <row r="113" spans="1:10" ht="36.75" customHeight="1" x14ac:dyDescent="0.2">
      <c r="A113" s="123"/>
      <c r="B113" s="128" t="s">
        <v>145</v>
      </c>
      <c r="C113" s="232" t="s">
        <v>146</v>
      </c>
      <c r="D113" s="233"/>
      <c r="E113" s="233"/>
      <c r="F113" s="134" t="s">
        <v>25</v>
      </c>
      <c r="G113" s="135"/>
      <c r="H113" s="135"/>
      <c r="I113" s="135">
        <f>'SO 01 D.1.1 Pol'!G1007+'SO 02 D.1.1 Pol'!G989</f>
        <v>0</v>
      </c>
      <c r="J113" s="132" t="str">
        <f>IF(I128=0,"",I113/I128*100)</f>
        <v/>
      </c>
    </row>
    <row r="114" spans="1:10" ht="36.75" customHeight="1" x14ac:dyDescent="0.2">
      <c r="A114" s="123"/>
      <c r="B114" s="128" t="s">
        <v>147</v>
      </c>
      <c r="C114" s="232" t="s">
        <v>148</v>
      </c>
      <c r="D114" s="233"/>
      <c r="E114" s="233"/>
      <c r="F114" s="134" t="s">
        <v>25</v>
      </c>
      <c r="G114" s="135"/>
      <c r="H114" s="135"/>
      <c r="I114" s="135">
        <f>'SO 01 D.1.1 Pol'!G1030+'SO 02 D.1.1 Pol'!G1010</f>
        <v>0</v>
      </c>
      <c r="J114" s="132" t="str">
        <f>IF(I128=0,"",I114/I128*100)</f>
        <v/>
      </c>
    </row>
    <row r="115" spans="1:10" ht="36.75" customHeight="1" x14ac:dyDescent="0.2">
      <c r="A115" s="123"/>
      <c r="B115" s="128" t="s">
        <v>149</v>
      </c>
      <c r="C115" s="232" t="s">
        <v>150</v>
      </c>
      <c r="D115" s="233"/>
      <c r="E115" s="233"/>
      <c r="F115" s="134" t="s">
        <v>25</v>
      </c>
      <c r="G115" s="135"/>
      <c r="H115" s="135"/>
      <c r="I115" s="135">
        <f>'SO 01 D.1.1 Pol'!G1046+'SO 02 D.1.1 Pol'!G1026</f>
        <v>0</v>
      </c>
      <c r="J115" s="132" t="str">
        <f>IF(I128=0,"",I115/I128*100)</f>
        <v/>
      </c>
    </row>
    <row r="116" spans="1:10" ht="36.75" customHeight="1" x14ac:dyDescent="0.2">
      <c r="A116" s="123"/>
      <c r="B116" s="128" t="s">
        <v>151</v>
      </c>
      <c r="C116" s="232" t="s">
        <v>152</v>
      </c>
      <c r="D116" s="233"/>
      <c r="E116" s="233"/>
      <c r="F116" s="134" t="s">
        <v>25</v>
      </c>
      <c r="G116" s="135"/>
      <c r="H116" s="135"/>
      <c r="I116" s="135">
        <f>'SO 01 D.1.1 Pol'!G1074+'SO 02 D.1.1 Pol'!G1054</f>
        <v>0</v>
      </c>
      <c r="J116" s="132" t="str">
        <f>IF(I128=0,"",I116/I128*100)</f>
        <v/>
      </c>
    </row>
    <row r="117" spans="1:10" ht="36.75" customHeight="1" x14ac:dyDescent="0.2">
      <c r="A117" s="123"/>
      <c r="B117" s="128" t="s">
        <v>153</v>
      </c>
      <c r="C117" s="232" t="s">
        <v>154</v>
      </c>
      <c r="D117" s="233"/>
      <c r="E117" s="233"/>
      <c r="F117" s="134" t="s">
        <v>25</v>
      </c>
      <c r="G117" s="135"/>
      <c r="H117" s="135"/>
      <c r="I117" s="135">
        <f>'SO 01 D.1.1 Pol'!G1116+'SO 02 D.1.1 Pol'!G1096</f>
        <v>0</v>
      </c>
      <c r="J117" s="132" t="str">
        <f>IF(I128=0,"",I117/I128*100)</f>
        <v/>
      </c>
    </row>
    <row r="118" spans="1:10" ht="36.75" customHeight="1" x14ac:dyDescent="0.2">
      <c r="A118" s="123"/>
      <c r="B118" s="128" t="s">
        <v>155</v>
      </c>
      <c r="C118" s="232" t="s">
        <v>156</v>
      </c>
      <c r="D118" s="233"/>
      <c r="E118" s="233"/>
      <c r="F118" s="134" t="s">
        <v>25</v>
      </c>
      <c r="G118" s="135"/>
      <c r="H118" s="135"/>
      <c r="I118" s="135">
        <f>'SO 01 D.1.1 Pol'!G1122+'SO 02 D.1.1 Pol'!G1102</f>
        <v>0</v>
      </c>
      <c r="J118" s="132" t="str">
        <f>IF(I128=0,"",I118/I128*100)</f>
        <v/>
      </c>
    </row>
    <row r="119" spans="1:10" ht="36.75" customHeight="1" x14ac:dyDescent="0.2">
      <c r="A119" s="123"/>
      <c r="B119" s="128" t="s">
        <v>157</v>
      </c>
      <c r="C119" s="232" t="s">
        <v>158</v>
      </c>
      <c r="D119" s="233"/>
      <c r="E119" s="233"/>
      <c r="F119" s="134" t="s">
        <v>26</v>
      </c>
      <c r="G119" s="135"/>
      <c r="H119" s="135"/>
      <c r="I119" s="135">
        <f>'SO 01 D.1.4.2 Pol'!G8+'SO 02 D.1.4.2 Pol'!G23</f>
        <v>0</v>
      </c>
      <c r="J119" s="132" t="str">
        <f>IF(I128=0,"",I119/I128*100)</f>
        <v/>
      </c>
    </row>
    <row r="120" spans="1:10" ht="36.75" customHeight="1" x14ac:dyDescent="0.2">
      <c r="A120" s="123"/>
      <c r="B120" s="128" t="s">
        <v>159</v>
      </c>
      <c r="C120" s="232" t="s">
        <v>160</v>
      </c>
      <c r="D120" s="233"/>
      <c r="E120" s="233"/>
      <c r="F120" s="134" t="s">
        <v>26</v>
      </c>
      <c r="G120" s="135"/>
      <c r="H120" s="135"/>
      <c r="I120" s="135">
        <f>'SO 01 D.1.4.2 Pol'!G151+'SO 02 D.1.4.2 Pol'!G152</f>
        <v>0</v>
      </c>
      <c r="J120" s="132" t="str">
        <f>IF(I128=0,"",I120/I128*100)</f>
        <v/>
      </c>
    </row>
    <row r="121" spans="1:10" ht="36.75" customHeight="1" x14ac:dyDescent="0.2">
      <c r="A121" s="123"/>
      <c r="B121" s="128" t="s">
        <v>161</v>
      </c>
      <c r="C121" s="232" t="s">
        <v>162</v>
      </c>
      <c r="D121" s="233"/>
      <c r="E121" s="233"/>
      <c r="F121" s="134" t="s">
        <v>26</v>
      </c>
      <c r="G121" s="135"/>
      <c r="H121" s="135"/>
      <c r="I121" s="135">
        <f>'SO 01 D.1.4.2 Pol'!G177+'SO 02 D.1.4.2 Pol'!G269</f>
        <v>0</v>
      </c>
      <c r="J121" s="132" t="str">
        <f>IF(I128=0,"",I121/I128*100)</f>
        <v/>
      </c>
    </row>
    <row r="122" spans="1:10" ht="36.75" customHeight="1" x14ac:dyDescent="0.2">
      <c r="A122" s="123"/>
      <c r="B122" s="128" t="s">
        <v>163</v>
      </c>
      <c r="C122" s="232" t="s">
        <v>164</v>
      </c>
      <c r="D122" s="233"/>
      <c r="E122" s="233"/>
      <c r="F122" s="134" t="s">
        <v>26</v>
      </c>
      <c r="G122" s="135"/>
      <c r="H122" s="135"/>
      <c r="I122" s="135">
        <f>'SO 01 D.1.4.2 Pol'!G202</f>
        <v>0</v>
      </c>
      <c r="J122" s="132" t="str">
        <f>IF(I128=0,"",I122/I128*100)</f>
        <v/>
      </c>
    </row>
    <row r="123" spans="1:10" ht="36.75" customHeight="1" x14ac:dyDescent="0.2">
      <c r="A123" s="123"/>
      <c r="B123" s="128" t="s">
        <v>165</v>
      </c>
      <c r="C123" s="232" t="s">
        <v>166</v>
      </c>
      <c r="D123" s="233"/>
      <c r="E123" s="233"/>
      <c r="F123" s="134" t="s">
        <v>26</v>
      </c>
      <c r="G123" s="135"/>
      <c r="H123" s="135"/>
      <c r="I123" s="135">
        <f>'SO 01 D.1.4.2 Pol'!G306</f>
        <v>0</v>
      </c>
      <c r="J123" s="132" t="str">
        <f>IF(I128=0,"",I123/I128*100)</f>
        <v/>
      </c>
    </row>
    <row r="124" spans="1:10" ht="36.75" customHeight="1" x14ac:dyDescent="0.2">
      <c r="A124" s="123"/>
      <c r="B124" s="128" t="s">
        <v>167</v>
      </c>
      <c r="C124" s="232" t="s">
        <v>168</v>
      </c>
      <c r="D124" s="233"/>
      <c r="E124" s="233"/>
      <c r="F124" s="134" t="s">
        <v>26</v>
      </c>
      <c r="G124" s="135"/>
      <c r="H124" s="135"/>
      <c r="I124" s="135">
        <f>'SO 01 D.1.4.2 Pol'!G321+'SO 02 D.1.4.2 Pol'!G294</f>
        <v>0</v>
      </c>
      <c r="J124" s="132" t="str">
        <f>IF(I128=0,"",I124/I128*100)</f>
        <v/>
      </c>
    </row>
    <row r="125" spans="1:10" ht="36.75" customHeight="1" x14ac:dyDescent="0.2">
      <c r="A125" s="123"/>
      <c r="B125" s="128" t="s">
        <v>169</v>
      </c>
      <c r="C125" s="232" t="s">
        <v>170</v>
      </c>
      <c r="D125" s="233"/>
      <c r="E125" s="233"/>
      <c r="F125" s="134" t="s">
        <v>171</v>
      </c>
      <c r="G125" s="135"/>
      <c r="H125" s="135"/>
      <c r="I125" s="135">
        <f>'SO 01 D.1.1 Pol'!G1146+'SO 02 D.1.1 Pol'!G1126</f>
        <v>0</v>
      </c>
      <c r="J125" s="132" t="str">
        <f>IF(I128=0,"",I125/I128*100)</f>
        <v/>
      </c>
    </row>
    <row r="126" spans="1:10" ht="36.75" customHeight="1" x14ac:dyDescent="0.2">
      <c r="A126" s="123"/>
      <c r="B126" s="128" t="s">
        <v>172</v>
      </c>
      <c r="C126" s="232" t="s">
        <v>27</v>
      </c>
      <c r="D126" s="233"/>
      <c r="E126" s="233"/>
      <c r="F126" s="134" t="s">
        <v>172</v>
      </c>
      <c r="G126" s="135"/>
      <c r="H126" s="135"/>
      <c r="I126" s="135">
        <f>'SO 01 00 Pol'!G8+'SO 02 00 Pol'!G8</f>
        <v>0</v>
      </c>
      <c r="J126" s="132" t="str">
        <f>IF(I128=0,"",I126/I128*100)</f>
        <v/>
      </c>
    </row>
    <row r="127" spans="1:10" ht="36.75" customHeight="1" x14ac:dyDescent="0.2">
      <c r="A127" s="123"/>
      <c r="B127" s="128" t="s">
        <v>173</v>
      </c>
      <c r="C127" s="232" t="s">
        <v>28</v>
      </c>
      <c r="D127" s="233"/>
      <c r="E127" s="233"/>
      <c r="F127" s="134" t="s">
        <v>173</v>
      </c>
      <c r="G127" s="135"/>
      <c r="H127" s="135"/>
      <c r="I127" s="135">
        <f>'SO 01 00 Pol'!G18+'SO 01 D.1.4.3 Pol'!G67+'SO 02 00 Pol'!G18+'SO 02 D.1.4.3 Pol'!G65</f>
        <v>0</v>
      </c>
      <c r="J127" s="132" t="str">
        <f>IF(I128=0,"",I127/I128*100)</f>
        <v/>
      </c>
    </row>
    <row r="128" spans="1:10" ht="25.5" customHeight="1" x14ac:dyDescent="0.2">
      <c r="A128" s="124"/>
      <c r="B128" s="129" t="s">
        <v>1</v>
      </c>
      <c r="C128" s="130"/>
      <c r="D128" s="131"/>
      <c r="E128" s="131"/>
      <c r="F128" s="136"/>
      <c r="G128" s="137"/>
      <c r="H128" s="137"/>
      <c r="I128" s="137">
        <f>SUM(I73:I127)</f>
        <v>0</v>
      </c>
      <c r="J128" s="133">
        <f>SUM(J73:J127)</f>
        <v>0</v>
      </c>
    </row>
    <row r="129" spans="6:10" x14ac:dyDescent="0.2">
      <c r="F129" s="86"/>
      <c r="G129" s="86"/>
      <c r="H129" s="86"/>
      <c r="I129" s="86"/>
      <c r="J129" s="87"/>
    </row>
    <row r="130" spans="6:10" x14ac:dyDescent="0.2">
      <c r="F130" s="86"/>
      <c r="G130" s="86"/>
      <c r="H130" s="86"/>
      <c r="I130" s="86"/>
      <c r="J130" s="87"/>
    </row>
    <row r="131" spans="6:10" x14ac:dyDescent="0.2">
      <c r="F131" s="86"/>
      <c r="G131" s="86"/>
      <c r="H131" s="86"/>
      <c r="I131" s="86"/>
      <c r="J131" s="87"/>
    </row>
  </sheetData>
  <sheetProtection algorithmName="SHA-512" hashValue="/IoAL0BjCkB0zcxI5oUlm9lBN7V3hYJ/2+I1hlyYobGScWWOsN8a6+Jd8Y0em3m8hEbgG/TU0eK4W4ZVZt5GOQ==" saltValue="ImXO+AhbI3EYwDukZyt7G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1">
    <mergeCell ref="C123:E123"/>
    <mergeCell ref="C124:E124"/>
    <mergeCell ref="C125:E125"/>
    <mergeCell ref="C126:E126"/>
    <mergeCell ref="C127:E127"/>
    <mergeCell ref="C118:E118"/>
    <mergeCell ref="C119:E119"/>
    <mergeCell ref="C120:E120"/>
    <mergeCell ref="C121:E121"/>
    <mergeCell ref="C122:E122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7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8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9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sheetProtection password="9FA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12" sqref="F1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174</v>
      </c>
      <c r="B1" s="243"/>
      <c r="C1" s="243"/>
      <c r="D1" s="243"/>
      <c r="E1" s="243"/>
      <c r="F1" s="243"/>
      <c r="G1" s="243"/>
      <c r="AG1" t="s">
        <v>175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176</v>
      </c>
    </row>
    <row r="3" spans="1:60" ht="24.95" customHeight="1" x14ac:dyDescent="0.2">
      <c r="A3" s="139" t="s">
        <v>8</v>
      </c>
      <c r="B3" s="49" t="s">
        <v>45</v>
      </c>
      <c r="C3" s="244" t="s">
        <v>46</v>
      </c>
      <c r="D3" s="245"/>
      <c r="E3" s="245"/>
      <c r="F3" s="245"/>
      <c r="G3" s="246"/>
      <c r="AC3" s="121" t="s">
        <v>176</v>
      </c>
      <c r="AG3" t="s">
        <v>177</v>
      </c>
    </row>
    <row r="4" spans="1:60" ht="24.95" customHeight="1" x14ac:dyDescent="0.2">
      <c r="A4" s="140" t="s">
        <v>9</v>
      </c>
      <c r="B4" s="141" t="s">
        <v>47</v>
      </c>
      <c r="C4" s="247" t="s">
        <v>48</v>
      </c>
      <c r="D4" s="248"/>
      <c r="E4" s="248"/>
      <c r="F4" s="248"/>
      <c r="G4" s="249"/>
      <c r="AG4" t="s">
        <v>178</v>
      </c>
    </row>
    <row r="5" spans="1:60" x14ac:dyDescent="0.2">
      <c r="D5" s="10"/>
    </row>
    <row r="6" spans="1:60" ht="38.25" x14ac:dyDescent="0.2">
      <c r="A6" s="143" t="s">
        <v>179</v>
      </c>
      <c r="B6" s="145" t="s">
        <v>180</v>
      </c>
      <c r="C6" s="145" t="s">
        <v>181</v>
      </c>
      <c r="D6" s="144" t="s">
        <v>182</v>
      </c>
      <c r="E6" s="143" t="s">
        <v>183</v>
      </c>
      <c r="F6" s="142" t="s">
        <v>184</v>
      </c>
      <c r="G6" s="143" t="s">
        <v>29</v>
      </c>
      <c r="H6" s="146" t="s">
        <v>30</v>
      </c>
      <c r="I6" s="146" t="s">
        <v>185</v>
      </c>
      <c r="J6" s="146" t="s">
        <v>31</v>
      </c>
      <c r="K6" s="146" t="s">
        <v>186</v>
      </c>
      <c r="L6" s="146" t="s">
        <v>187</v>
      </c>
      <c r="M6" s="146" t="s">
        <v>188</v>
      </c>
      <c r="N6" s="146" t="s">
        <v>189</v>
      </c>
      <c r="O6" s="146" t="s">
        <v>190</v>
      </c>
      <c r="P6" s="146" t="s">
        <v>191</v>
      </c>
      <c r="Q6" s="146" t="s">
        <v>192</v>
      </c>
      <c r="R6" s="146" t="s">
        <v>193</v>
      </c>
      <c r="S6" s="146" t="s">
        <v>194</v>
      </c>
      <c r="T6" s="146" t="s">
        <v>195</v>
      </c>
      <c r="U6" s="146" t="s">
        <v>196</v>
      </c>
      <c r="V6" s="146" t="s">
        <v>197</v>
      </c>
      <c r="W6" s="146" t="s">
        <v>198</v>
      </c>
      <c r="X6" s="146" t="s">
        <v>199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200</v>
      </c>
      <c r="B8" s="164" t="s">
        <v>172</v>
      </c>
      <c r="C8" s="179" t="s">
        <v>27</v>
      </c>
      <c r="D8" s="165"/>
      <c r="E8" s="166"/>
      <c r="F8" s="167"/>
      <c r="G8" s="167">
        <f>SUMIF(AG9:AG17,"&lt;&gt;NOR",G9:G17)</f>
        <v>0</v>
      </c>
      <c r="H8" s="167"/>
      <c r="I8" s="167">
        <f>SUM(I9:I17)</f>
        <v>0</v>
      </c>
      <c r="J8" s="167"/>
      <c r="K8" s="167">
        <f>SUM(K9:K17)</f>
        <v>0</v>
      </c>
      <c r="L8" s="167"/>
      <c r="M8" s="167">
        <f>SUM(M9:M17)</f>
        <v>0</v>
      </c>
      <c r="N8" s="166"/>
      <c r="O8" s="166">
        <f>SUM(O9:O17)</f>
        <v>0</v>
      </c>
      <c r="P8" s="166"/>
      <c r="Q8" s="166">
        <f>SUM(Q9:Q17)</f>
        <v>0</v>
      </c>
      <c r="R8" s="167"/>
      <c r="S8" s="167"/>
      <c r="T8" s="168"/>
      <c r="U8" s="162"/>
      <c r="V8" s="162">
        <f>SUM(V9:V17)</f>
        <v>0</v>
      </c>
      <c r="W8" s="162"/>
      <c r="X8" s="162"/>
      <c r="AG8" t="s">
        <v>201</v>
      </c>
    </row>
    <row r="9" spans="1:60" outlineLevel="1" x14ac:dyDescent="0.2">
      <c r="A9" s="169">
        <v>1</v>
      </c>
      <c r="B9" s="170" t="s">
        <v>202</v>
      </c>
      <c r="C9" s="180" t="s">
        <v>203</v>
      </c>
      <c r="D9" s="171" t="s">
        <v>204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205</v>
      </c>
      <c r="T9" s="175" t="s">
        <v>206</v>
      </c>
      <c r="U9" s="158">
        <v>0</v>
      </c>
      <c r="V9" s="158">
        <f>ROUND(E9*U9,2)</f>
        <v>0</v>
      </c>
      <c r="W9" s="158"/>
      <c r="X9" s="158" t="s">
        <v>207</v>
      </c>
      <c r="Y9" s="147"/>
      <c r="Z9" s="147"/>
      <c r="AA9" s="147"/>
      <c r="AB9" s="147"/>
      <c r="AC9" s="147"/>
      <c r="AD9" s="147"/>
      <c r="AE9" s="147"/>
      <c r="AF9" s="147"/>
      <c r="AG9" s="147" t="s">
        <v>208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50" t="s">
        <v>209</v>
      </c>
      <c r="D10" s="251"/>
      <c r="E10" s="251"/>
      <c r="F10" s="251"/>
      <c r="G10" s="251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210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6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1"/>
      <c r="D11" s="242"/>
      <c r="E11" s="242"/>
      <c r="F11" s="242"/>
      <c r="G11" s="242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9">
        <v>2</v>
      </c>
      <c r="B12" s="170" t="s">
        <v>212</v>
      </c>
      <c r="C12" s="180" t="s">
        <v>213</v>
      </c>
      <c r="D12" s="171" t="s">
        <v>204</v>
      </c>
      <c r="E12" s="172">
        <v>1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/>
      <c r="S12" s="174" t="s">
        <v>205</v>
      </c>
      <c r="T12" s="175" t="s">
        <v>206</v>
      </c>
      <c r="U12" s="158">
        <v>0</v>
      </c>
      <c r="V12" s="158">
        <f>ROUND(E12*U12,2)</f>
        <v>0</v>
      </c>
      <c r="W12" s="158"/>
      <c r="X12" s="158" t="s">
        <v>207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208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250" t="s">
        <v>214</v>
      </c>
      <c r="D13" s="251"/>
      <c r="E13" s="251"/>
      <c r="F13" s="251"/>
      <c r="G13" s="251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210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6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1"/>
      <c r="D14" s="242"/>
      <c r="E14" s="242"/>
      <c r="F14" s="242"/>
      <c r="G14" s="24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3</v>
      </c>
      <c r="B15" s="170" t="s">
        <v>215</v>
      </c>
      <c r="C15" s="180" t="s">
        <v>216</v>
      </c>
      <c r="D15" s="171" t="s">
        <v>204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205</v>
      </c>
      <c r="T15" s="175" t="s">
        <v>206</v>
      </c>
      <c r="U15" s="158">
        <v>0</v>
      </c>
      <c r="V15" s="158">
        <f>ROUND(E15*U15,2)</f>
        <v>0</v>
      </c>
      <c r="W15" s="158"/>
      <c r="X15" s="158" t="s">
        <v>207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50" t="s">
        <v>217</v>
      </c>
      <c r="D16" s="251"/>
      <c r="E16" s="251"/>
      <c r="F16" s="251"/>
      <c r="G16" s="251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210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6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1"/>
      <c r="D17" s="242"/>
      <c r="E17" s="242"/>
      <c r="F17" s="242"/>
      <c r="G17" s="242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3" t="s">
        <v>200</v>
      </c>
      <c r="B18" s="164" t="s">
        <v>173</v>
      </c>
      <c r="C18" s="179" t="s">
        <v>28</v>
      </c>
      <c r="D18" s="165"/>
      <c r="E18" s="166"/>
      <c r="F18" s="167"/>
      <c r="G18" s="167">
        <f>SUMIF(AG19:AG37,"&lt;&gt;NOR",G19:G37)</f>
        <v>0</v>
      </c>
      <c r="H18" s="167"/>
      <c r="I18" s="167">
        <f>SUM(I19:I37)</f>
        <v>0</v>
      </c>
      <c r="J18" s="167"/>
      <c r="K18" s="167">
        <f>SUM(K19:K37)</f>
        <v>0</v>
      </c>
      <c r="L18" s="167"/>
      <c r="M18" s="167">
        <f>SUM(M19:M37)</f>
        <v>0</v>
      </c>
      <c r="N18" s="166"/>
      <c r="O18" s="166">
        <f>SUM(O19:O37)</f>
        <v>0</v>
      </c>
      <c r="P18" s="166"/>
      <c r="Q18" s="166">
        <f>SUM(Q19:Q37)</f>
        <v>0</v>
      </c>
      <c r="R18" s="167"/>
      <c r="S18" s="167"/>
      <c r="T18" s="168"/>
      <c r="U18" s="162"/>
      <c r="V18" s="162">
        <f>SUM(V19:V37)</f>
        <v>0</v>
      </c>
      <c r="W18" s="162"/>
      <c r="X18" s="162"/>
      <c r="AG18" t="s">
        <v>201</v>
      </c>
    </row>
    <row r="19" spans="1:60" outlineLevel="1" x14ac:dyDescent="0.2">
      <c r="A19" s="169">
        <v>4</v>
      </c>
      <c r="B19" s="170" t="s">
        <v>218</v>
      </c>
      <c r="C19" s="180" t="s">
        <v>219</v>
      </c>
      <c r="D19" s="171" t="s">
        <v>220</v>
      </c>
      <c r="E19" s="172">
        <v>1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205</v>
      </c>
      <c r="T19" s="175" t="s">
        <v>206</v>
      </c>
      <c r="U19" s="158">
        <v>0</v>
      </c>
      <c r="V19" s="158">
        <f>ROUND(E19*U19,2)</f>
        <v>0</v>
      </c>
      <c r="W19" s="158"/>
      <c r="X19" s="158" t="s">
        <v>207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54"/>
      <c r="B20" s="155"/>
      <c r="C20" s="250" t="s">
        <v>221</v>
      </c>
      <c r="D20" s="251"/>
      <c r="E20" s="251"/>
      <c r="F20" s="251"/>
      <c r="G20" s="251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210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6" t="str">
        <f>C20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1"/>
      <c r="D21" s="242"/>
      <c r="E21" s="242"/>
      <c r="F21" s="242"/>
      <c r="G21" s="242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9">
        <v>5</v>
      </c>
      <c r="B22" s="170" t="s">
        <v>222</v>
      </c>
      <c r="C22" s="180" t="s">
        <v>223</v>
      </c>
      <c r="D22" s="171" t="s">
        <v>204</v>
      </c>
      <c r="E22" s="172">
        <v>1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4"/>
      <c r="S22" s="174" t="s">
        <v>205</v>
      </c>
      <c r="T22" s="175" t="s">
        <v>206</v>
      </c>
      <c r="U22" s="158">
        <v>0</v>
      </c>
      <c r="V22" s="158">
        <f>ROUND(E22*U22,2)</f>
        <v>0</v>
      </c>
      <c r="W22" s="158"/>
      <c r="X22" s="158" t="s">
        <v>207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208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250" t="s">
        <v>224</v>
      </c>
      <c r="D23" s="251"/>
      <c r="E23" s="251"/>
      <c r="F23" s="251"/>
      <c r="G23" s="251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210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6" t="str">
        <f>C23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1" t="s">
        <v>225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226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1" t="s">
        <v>227</v>
      </c>
      <c r="D25" s="160"/>
      <c r="E25" s="161">
        <v>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226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1"/>
      <c r="D26" s="242"/>
      <c r="E26" s="242"/>
      <c r="F26" s="242"/>
      <c r="G26" s="24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9">
        <v>6</v>
      </c>
      <c r="B27" s="170" t="s">
        <v>228</v>
      </c>
      <c r="C27" s="180" t="s">
        <v>229</v>
      </c>
      <c r="D27" s="171" t="s">
        <v>204</v>
      </c>
      <c r="E27" s="172">
        <v>1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4"/>
      <c r="S27" s="174" t="s">
        <v>205</v>
      </c>
      <c r="T27" s="175" t="s">
        <v>206</v>
      </c>
      <c r="U27" s="158">
        <v>0</v>
      </c>
      <c r="V27" s="158">
        <f>ROUND(E27*U27,2)</f>
        <v>0</v>
      </c>
      <c r="W27" s="158"/>
      <c r="X27" s="158" t="s">
        <v>207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208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250" t="s">
        <v>230</v>
      </c>
      <c r="D28" s="251"/>
      <c r="E28" s="251"/>
      <c r="F28" s="251"/>
      <c r="G28" s="251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210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6" t="str">
        <f>C28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1"/>
      <c r="D29" s="242"/>
      <c r="E29" s="242"/>
      <c r="F29" s="242"/>
      <c r="G29" s="242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7</v>
      </c>
      <c r="B30" s="170" t="s">
        <v>231</v>
      </c>
      <c r="C30" s="180" t="s">
        <v>232</v>
      </c>
      <c r="D30" s="171" t="s">
        <v>204</v>
      </c>
      <c r="E30" s="172">
        <v>1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/>
      <c r="S30" s="174" t="s">
        <v>205</v>
      </c>
      <c r="T30" s="175" t="s">
        <v>206</v>
      </c>
      <c r="U30" s="158">
        <v>0</v>
      </c>
      <c r="V30" s="158">
        <f>ROUND(E30*U30,2)</f>
        <v>0</v>
      </c>
      <c r="W30" s="158"/>
      <c r="X30" s="158" t="s">
        <v>207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208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45" outlineLevel="1" x14ac:dyDescent="0.2">
      <c r="A31" s="154"/>
      <c r="B31" s="155"/>
      <c r="C31" s="250" t="s">
        <v>233</v>
      </c>
      <c r="D31" s="251"/>
      <c r="E31" s="251"/>
      <c r="F31" s="251"/>
      <c r="G31" s="251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210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6" t="str">
        <f>C31</f>
        <v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1"/>
      <c r="D32" s="242"/>
      <c r="E32" s="242"/>
      <c r="F32" s="242"/>
      <c r="G32" s="242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8</v>
      </c>
      <c r="B33" s="170" t="s">
        <v>234</v>
      </c>
      <c r="C33" s="180" t="s">
        <v>235</v>
      </c>
      <c r="D33" s="171" t="s">
        <v>204</v>
      </c>
      <c r="E33" s="172">
        <v>1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4"/>
      <c r="S33" s="174" t="s">
        <v>205</v>
      </c>
      <c r="T33" s="175" t="s">
        <v>206</v>
      </c>
      <c r="U33" s="158">
        <v>0</v>
      </c>
      <c r="V33" s="158">
        <f>ROUND(E33*U33,2)</f>
        <v>0</v>
      </c>
      <c r="W33" s="158"/>
      <c r="X33" s="158" t="s">
        <v>207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208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0" t="s">
        <v>236</v>
      </c>
      <c r="D34" s="251"/>
      <c r="E34" s="251"/>
      <c r="F34" s="251"/>
      <c r="G34" s="251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210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6" t="str">
        <f>C34</f>
        <v>Náklady na vyhotovení dokumentace skutečného provedení stavby a její předání objednateli v požadované formě a požadovaném počtu.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1"/>
      <c r="D35" s="242"/>
      <c r="E35" s="242"/>
      <c r="F35" s="242"/>
      <c r="G35" s="242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69">
        <v>9</v>
      </c>
      <c r="B36" s="170" t="s">
        <v>237</v>
      </c>
      <c r="C36" s="180" t="s">
        <v>238</v>
      </c>
      <c r="D36" s="171" t="s">
        <v>204</v>
      </c>
      <c r="E36" s="172">
        <v>1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4"/>
      <c r="S36" s="174" t="s">
        <v>239</v>
      </c>
      <c r="T36" s="175" t="s">
        <v>206</v>
      </c>
      <c r="U36" s="158">
        <v>0</v>
      </c>
      <c r="V36" s="158">
        <f>ROUND(E36*U36,2)</f>
        <v>0</v>
      </c>
      <c r="W36" s="158"/>
      <c r="X36" s="158" t="s">
        <v>207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208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2"/>
      <c r="D37" s="253"/>
      <c r="E37" s="253"/>
      <c r="F37" s="253"/>
      <c r="G37" s="253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3"/>
      <c r="B38" s="4"/>
      <c r="C38" s="182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187</v>
      </c>
    </row>
    <row r="39" spans="1:60" x14ac:dyDescent="0.2">
      <c r="A39" s="150"/>
      <c r="B39" s="151" t="s">
        <v>29</v>
      </c>
      <c r="C39" s="183"/>
      <c r="D39" s="152"/>
      <c r="E39" s="153"/>
      <c r="F39" s="153"/>
      <c r="G39" s="178">
        <f>G8+G18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240</v>
      </c>
    </row>
    <row r="40" spans="1:60" x14ac:dyDescent="0.2">
      <c r="C40" s="184"/>
      <c r="D40" s="10"/>
      <c r="AG40" t="s">
        <v>241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FA1" sheet="1"/>
  <mergeCells count="21">
    <mergeCell ref="C34:G34"/>
    <mergeCell ref="C35:G35"/>
    <mergeCell ref="C37:G37"/>
    <mergeCell ref="C23:G23"/>
    <mergeCell ref="C26:G26"/>
    <mergeCell ref="C28:G28"/>
    <mergeCell ref="C29:G29"/>
    <mergeCell ref="C31:G31"/>
    <mergeCell ref="C32:G32"/>
    <mergeCell ref="C21:G21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174</v>
      </c>
      <c r="B1" s="243"/>
      <c r="C1" s="243"/>
      <c r="D1" s="243"/>
      <c r="E1" s="243"/>
      <c r="F1" s="243"/>
      <c r="G1" s="243"/>
      <c r="AG1" t="s">
        <v>175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176</v>
      </c>
    </row>
    <row r="3" spans="1:60" ht="24.95" customHeight="1" x14ac:dyDescent="0.2">
      <c r="A3" s="139" t="s">
        <v>8</v>
      </c>
      <c r="B3" s="49" t="s">
        <v>45</v>
      </c>
      <c r="C3" s="244" t="s">
        <v>46</v>
      </c>
      <c r="D3" s="245"/>
      <c r="E3" s="245"/>
      <c r="F3" s="245"/>
      <c r="G3" s="246"/>
      <c r="AC3" s="121" t="s">
        <v>176</v>
      </c>
      <c r="AG3" t="s">
        <v>177</v>
      </c>
    </row>
    <row r="4" spans="1:60" ht="24.95" customHeight="1" x14ac:dyDescent="0.2">
      <c r="A4" s="140" t="s">
        <v>9</v>
      </c>
      <c r="B4" s="141" t="s">
        <v>49</v>
      </c>
      <c r="C4" s="247" t="s">
        <v>50</v>
      </c>
      <c r="D4" s="248"/>
      <c r="E4" s="248"/>
      <c r="F4" s="248"/>
      <c r="G4" s="249"/>
      <c r="AG4" t="s">
        <v>178</v>
      </c>
    </row>
    <row r="5" spans="1:60" x14ac:dyDescent="0.2">
      <c r="D5" s="10"/>
    </row>
    <row r="6" spans="1:60" ht="38.25" x14ac:dyDescent="0.2">
      <c r="A6" s="143" t="s">
        <v>179</v>
      </c>
      <c r="B6" s="145" t="s">
        <v>180</v>
      </c>
      <c r="C6" s="145" t="s">
        <v>181</v>
      </c>
      <c r="D6" s="144" t="s">
        <v>182</v>
      </c>
      <c r="E6" s="143" t="s">
        <v>183</v>
      </c>
      <c r="F6" s="142" t="s">
        <v>184</v>
      </c>
      <c r="G6" s="143" t="s">
        <v>29</v>
      </c>
      <c r="H6" s="146" t="s">
        <v>30</v>
      </c>
      <c r="I6" s="146" t="s">
        <v>185</v>
      </c>
      <c r="J6" s="146" t="s">
        <v>31</v>
      </c>
      <c r="K6" s="146" t="s">
        <v>186</v>
      </c>
      <c r="L6" s="146" t="s">
        <v>187</v>
      </c>
      <c r="M6" s="146" t="s">
        <v>188</v>
      </c>
      <c r="N6" s="146" t="s">
        <v>189</v>
      </c>
      <c r="O6" s="146" t="s">
        <v>190</v>
      </c>
      <c r="P6" s="146" t="s">
        <v>191</v>
      </c>
      <c r="Q6" s="146" t="s">
        <v>192</v>
      </c>
      <c r="R6" s="146" t="s">
        <v>193</v>
      </c>
      <c r="S6" s="146" t="s">
        <v>194</v>
      </c>
      <c r="T6" s="146" t="s">
        <v>195</v>
      </c>
      <c r="U6" s="146" t="s">
        <v>196</v>
      </c>
      <c r="V6" s="146" t="s">
        <v>197</v>
      </c>
      <c r="W6" s="146" t="s">
        <v>198</v>
      </c>
      <c r="X6" s="146" t="s">
        <v>199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200</v>
      </c>
      <c r="B8" s="164" t="s">
        <v>47</v>
      </c>
      <c r="C8" s="179" t="s">
        <v>86</v>
      </c>
      <c r="D8" s="165"/>
      <c r="E8" s="166"/>
      <c r="F8" s="167"/>
      <c r="G8" s="167">
        <f>SUMIF(AG9:AG26,"&lt;&gt;NOR",G9:G26)</f>
        <v>0</v>
      </c>
      <c r="H8" s="167"/>
      <c r="I8" s="167">
        <f>SUM(I9:I26)</f>
        <v>0</v>
      </c>
      <c r="J8" s="167"/>
      <c r="K8" s="167">
        <f>SUM(K9:K26)</f>
        <v>0</v>
      </c>
      <c r="L8" s="167"/>
      <c r="M8" s="167">
        <f>SUM(M9:M26)</f>
        <v>0</v>
      </c>
      <c r="N8" s="166"/>
      <c r="O8" s="166">
        <f>SUM(O9:O26)</f>
        <v>0</v>
      </c>
      <c r="P8" s="166"/>
      <c r="Q8" s="166">
        <f>SUM(Q9:Q26)</f>
        <v>0</v>
      </c>
      <c r="R8" s="167"/>
      <c r="S8" s="167"/>
      <c r="T8" s="168"/>
      <c r="U8" s="162"/>
      <c r="V8" s="162">
        <f>SUM(V9:V26)</f>
        <v>0</v>
      </c>
      <c r="W8" s="162"/>
      <c r="X8" s="162"/>
      <c r="AG8" t="s">
        <v>201</v>
      </c>
    </row>
    <row r="9" spans="1:60" outlineLevel="1" x14ac:dyDescent="0.2">
      <c r="A9" s="169">
        <v>1</v>
      </c>
      <c r="B9" s="170" t="s">
        <v>47</v>
      </c>
      <c r="C9" s="180" t="s">
        <v>242</v>
      </c>
      <c r="D9" s="171"/>
      <c r="E9" s="172">
        <v>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239</v>
      </c>
      <c r="T9" s="175" t="s">
        <v>206</v>
      </c>
      <c r="U9" s="158">
        <v>0</v>
      </c>
      <c r="V9" s="158">
        <f>ROUND(E9*U9,2)</f>
        <v>0</v>
      </c>
      <c r="W9" s="158"/>
      <c r="X9" s="158" t="s">
        <v>243</v>
      </c>
      <c r="Y9" s="147"/>
      <c r="Z9" s="147"/>
      <c r="AA9" s="147"/>
      <c r="AB9" s="147"/>
      <c r="AC9" s="147"/>
      <c r="AD9" s="147"/>
      <c r="AE9" s="147"/>
      <c r="AF9" s="147"/>
      <c r="AG9" s="147" t="s">
        <v>244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 x14ac:dyDescent="0.2">
      <c r="A10" s="154"/>
      <c r="B10" s="155"/>
      <c r="C10" s="181" t="s">
        <v>245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226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1" t="s">
        <v>246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226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181" t="s">
        <v>247</v>
      </c>
      <c r="D12" s="160"/>
      <c r="E12" s="161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226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181" t="s">
        <v>248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226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81" t="s">
        <v>249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226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54"/>
      <c r="B15" s="155"/>
      <c r="C15" s="181" t="s">
        <v>250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226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181" t="s">
        <v>251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226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181" t="s">
        <v>252</v>
      </c>
      <c r="D17" s="160"/>
      <c r="E17" s="161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226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181" t="s">
        <v>253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226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181" t="s">
        <v>254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226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54"/>
      <c r="B20" s="155"/>
      <c r="C20" s="181" t="s">
        <v>255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226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1" t="s">
        <v>256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226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54"/>
      <c r="B22" s="155"/>
      <c r="C22" s="181" t="s">
        <v>257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226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1" t="s">
        <v>258</v>
      </c>
      <c r="D23" s="160"/>
      <c r="E23" s="161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226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1" t="s">
        <v>259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226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54"/>
      <c r="B25" s="155"/>
      <c r="C25" s="181" t="s">
        <v>260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226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1"/>
      <c r="D26" s="242"/>
      <c r="E26" s="242"/>
      <c r="F26" s="242"/>
      <c r="G26" s="24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3" t="s">
        <v>200</v>
      </c>
      <c r="B27" s="164" t="s">
        <v>87</v>
      </c>
      <c r="C27" s="179" t="s">
        <v>88</v>
      </c>
      <c r="D27" s="165"/>
      <c r="E27" s="166"/>
      <c r="F27" s="167"/>
      <c r="G27" s="167">
        <f>SUMIF(AG28:AG68,"&lt;&gt;NOR",G28:G68)</f>
        <v>0</v>
      </c>
      <c r="H27" s="167"/>
      <c r="I27" s="167">
        <f>SUM(I28:I68)</f>
        <v>0</v>
      </c>
      <c r="J27" s="167"/>
      <c r="K27" s="167">
        <f>SUM(K28:K68)</f>
        <v>0</v>
      </c>
      <c r="L27" s="167"/>
      <c r="M27" s="167">
        <f>SUM(M28:M68)</f>
        <v>0</v>
      </c>
      <c r="N27" s="166"/>
      <c r="O27" s="166">
        <f>SUM(O28:O68)</f>
        <v>7.77</v>
      </c>
      <c r="P27" s="166"/>
      <c r="Q27" s="166">
        <f>SUM(Q28:Q68)</f>
        <v>0</v>
      </c>
      <c r="R27" s="167"/>
      <c r="S27" s="167"/>
      <c r="T27" s="168"/>
      <c r="U27" s="162"/>
      <c r="V27" s="162">
        <f>SUM(V28:V68)</f>
        <v>66.789999999999992</v>
      </c>
      <c r="W27" s="162"/>
      <c r="X27" s="162"/>
      <c r="AG27" t="s">
        <v>201</v>
      </c>
    </row>
    <row r="28" spans="1:60" outlineLevel="1" x14ac:dyDescent="0.2">
      <c r="A28" s="169">
        <v>2</v>
      </c>
      <c r="B28" s="170" t="s">
        <v>261</v>
      </c>
      <c r="C28" s="180" t="s">
        <v>262</v>
      </c>
      <c r="D28" s="171" t="s">
        <v>263</v>
      </c>
      <c r="E28" s="172">
        <v>8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2.6509999999999999E-2</v>
      </c>
      <c r="O28" s="172">
        <f>ROUND(E28*N28,2)</f>
        <v>0.21</v>
      </c>
      <c r="P28" s="172">
        <v>0</v>
      </c>
      <c r="Q28" s="172">
        <f>ROUND(E28*P28,2)</f>
        <v>0</v>
      </c>
      <c r="R28" s="174" t="s">
        <v>264</v>
      </c>
      <c r="S28" s="174" t="s">
        <v>205</v>
      </c>
      <c r="T28" s="175" t="s">
        <v>205</v>
      </c>
      <c r="U28" s="158">
        <v>0.24199999999999999</v>
      </c>
      <c r="V28" s="158">
        <f>ROUND(E28*U28,2)</f>
        <v>1.94</v>
      </c>
      <c r="W28" s="158"/>
      <c r="X28" s="158" t="s">
        <v>243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244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1" t="s">
        <v>265</v>
      </c>
      <c r="D29" s="160"/>
      <c r="E29" s="161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226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1" t="s">
        <v>266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226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1" t="s">
        <v>267</v>
      </c>
      <c r="D31" s="160"/>
      <c r="E31" s="161">
        <v>8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226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1"/>
      <c r="D32" s="242"/>
      <c r="E32" s="242"/>
      <c r="F32" s="242"/>
      <c r="G32" s="242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3</v>
      </c>
      <c r="B33" s="170" t="s">
        <v>268</v>
      </c>
      <c r="C33" s="180" t="s">
        <v>269</v>
      </c>
      <c r="D33" s="171" t="s">
        <v>263</v>
      </c>
      <c r="E33" s="172">
        <v>1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5.2720000000000003E-2</v>
      </c>
      <c r="O33" s="172">
        <f>ROUND(E33*N33,2)</f>
        <v>0.05</v>
      </c>
      <c r="P33" s="172">
        <v>0</v>
      </c>
      <c r="Q33" s="172">
        <f>ROUND(E33*P33,2)</f>
        <v>0</v>
      </c>
      <c r="R33" s="174" t="s">
        <v>264</v>
      </c>
      <c r="S33" s="174" t="s">
        <v>205</v>
      </c>
      <c r="T33" s="175" t="s">
        <v>205</v>
      </c>
      <c r="U33" s="158">
        <v>0.57789999999999997</v>
      </c>
      <c r="V33" s="158">
        <f>ROUND(E33*U33,2)</f>
        <v>0.57999999999999996</v>
      </c>
      <c r="W33" s="158"/>
      <c r="X33" s="158" t="s">
        <v>243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244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1" t="s">
        <v>265</v>
      </c>
      <c r="D34" s="160"/>
      <c r="E34" s="161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226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1" t="s">
        <v>227</v>
      </c>
      <c r="D35" s="160"/>
      <c r="E35" s="161">
        <v>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226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1"/>
      <c r="D36" s="242"/>
      <c r="E36" s="242"/>
      <c r="F36" s="242"/>
      <c r="G36" s="242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9">
        <v>4</v>
      </c>
      <c r="B37" s="170" t="s">
        <v>270</v>
      </c>
      <c r="C37" s="180" t="s">
        <v>271</v>
      </c>
      <c r="D37" s="171" t="s">
        <v>272</v>
      </c>
      <c r="E37" s="172">
        <v>15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0.23874999999999999</v>
      </c>
      <c r="O37" s="172">
        <f>ROUND(E37*N37,2)</f>
        <v>3.58</v>
      </c>
      <c r="P37" s="172">
        <v>0</v>
      </c>
      <c r="Q37" s="172">
        <f>ROUND(E37*P37,2)</f>
        <v>0</v>
      </c>
      <c r="R37" s="174" t="s">
        <v>273</v>
      </c>
      <c r="S37" s="174" t="s">
        <v>205</v>
      </c>
      <c r="T37" s="175" t="s">
        <v>205</v>
      </c>
      <c r="U37" s="158">
        <v>0.81100000000000005</v>
      </c>
      <c r="V37" s="158">
        <f>ROUND(E37*U37,2)</f>
        <v>12.17</v>
      </c>
      <c r="W37" s="158"/>
      <c r="X37" s="158" t="s">
        <v>243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244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4" t="s">
        <v>274</v>
      </c>
      <c r="D38" s="255"/>
      <c r="E38" s="255"/>
      <c r="F38" s="255"/>
      <c r="G38" s="255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275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1" t="s">
        <v>265</v>
      </c>
      <c r="D39" s="160"/>
      <c r="E39" s="161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226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1" t="s">
        <v>276</v>
      </c>
      <c r="D40" s="160"/>
      <c r="E40" s="161">
        <v>15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226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1"/>
      <c r="D41" s="242"/>
      <c r="E41" s="242"/>
      <c r="F41" s="242"/>
      <c r="G41" s="242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9">
        <v>5</v>
      </c>
      <c r="B42" s="170" t="s">
        <v>277</v>
      </c>
      <c r="C42" s="180" t="s">
        <v>278</v>
      </c>
      <c r="D42" s="171" t="s">
        <v>272</v>
      </c>
      <c r="E42" s="172">
        <v>42.768999999999998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2">
        <v>7.4709999999999999E-2</v>
      </c>
      <c r="O42" s="172">
        <f>ROUND(E42*N42,2)</f>
        <v>3.2</v>
      </c>
      <c r="P42" s="172">
        <v>0</v>
      </c>
      <c r="Q42" s="172">
        <f>ROUND(E42*P42,2)</f>
        <v>0</v>
      </c>
      <c r="R42" s="174" t="s">
        <v>264</v>
      </c>
      <c r="S42" s="174" t="s">
        <v>205</v>
      </c>
      <c r="T42" s="175" t="s">
        <v>205</v>
      </c>
      <c r="U42" s="158">
        <v>0.52915000000000001</v>
      </c>
      <c r="V42" s="158">
        <f>ROUND(E42*U42,2)</f>
        <v>22.63</v>
      </c>
      <c r="W42" s="158"/>
      <c r="X42" s="158" t="s">
        <v>243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244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4" t="s">
        <v>279</v>
      </c>
      <c r="D43" s="255"/>
      <c r="E43" s="255"/>
      <c r="F43" s="255"/>
      <c r="G43" s="255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275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1" t="s">
        <v>265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226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1" t="s">
        <v>280</v>
      </c>
      <c r="D45" s="160"/>
      <c r="E45" s="161">
        <v>42.768999999999998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226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1"/>
      <c r="D46" s="242"/>
      <c r="E46" s="242"/>
      <c r="F46" s="242"/>
      <c r="G46" s="242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9">
        <v>6</v>
      </c>
      <c r="B47" s="170" t="s">
        <v>281</v>
      </c>
      <c r="C47" s="180" t="s">
        <v>282</v>
      </c>
      <c r="D47" s="171" t="s">
        <v>283</v>
      </c>
      <c r="E47" s="172">
        <v>35.6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1.0200000000000001E-3</v>
      </c>
      <c r="O47" s="172">
        <f>ROUND(E47*N47,2)</f>
        <v>0.04</v>
      </c>
      <c r="P47" s="172">
        <v>0</v>
      </c>
      <c r="Q47" s="172">
        <f>ROUND(E47*P47,2)</f>
        <v>0</v>
      </c>
      <c r="R47" s="174" t="s">
        <v>264</v>
      </c>
      <c r="S47" s="174" t="s">
        <v>205</v>
      </c>
      <c r="T47" s="175" t="s">
        <v>205</v>
      </c>
      <c r="U47" s="158">
        <v>0.223</v>
      </c>
      <c r="V47" s="158">
        <f>ROUND(E47*U47,2)</f>
        <v>7.94</v>
      </c>
      <c r="W47" s="158"/>
      <c r="X47" s="158" t="s">
        <v>243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244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4" t="s">
        <v>284</v>
      </c>
      <c r="D48" s="255"/>
      <c r="E48" s="255"/>
      <c r="F48" s="255"/>
      <c r="G48" s="255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275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6" t="s">
        <v>285</v>
      </c>
      <c r="D49" s="257"/>
      <c r="E49" s="257"/>
      <c r="F49" s="257"/>
      <c r="G49" s="25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210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1" t="s">
        <v>265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226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1" t="s">
        <v>286</v>
      </c>
      <c r="D51" s="160"/>
      <c r="E51" s="161">
        <v>26.4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226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1" t="s">
        <v>287</v>
      </c>
      <c r="D52" s="160"/>
      <c r="E52" s="161">
        <v>9.1999999999999993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226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1"/>
      <c r="D53" s="242"/>
      <c r="E53" s="242"/>
      <c r="F53" s="242"/>
      <c r="G53" s="242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7</v>
      </c>
      <c r="B54" s="170" t="s">
        <v>288</v>
      </c>
      <c r="C54" s="180" t="s">
        <v>289</v>
      </c>
      <c r="D54" s="171" t="s">
        <v>272</v>
      </c>
      <c r="E54" s="172">
        <v>5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2">
        <v>9.3579999999999997E-2</v>
      </c>
      <c r="O54" s="172">
        <f>ROUND(E54*N54,2)</f>
        <v>0.47</v>
      </c>
      <c r="P54" s="172">
        <v>0</v>
      </c>
      <c r="Q54" s="172">
        <f>ROUND(E54*P54,2)</f>
        <v>0</v>
      </c>
      <c r="R54" s="174" t="s">
        <v>264</v>
      </c>
      <c r="S54" s="174" t="s">
        <v>205</v>
      </c>
      <c r="T54" s="175" t="s">
        <v>205</v>
      </c>
      <c r="U54" s="158">
        <v>0.66600000000000004</v>
      </c>
      <c r="V54" s="158">
        <f>ROUND(E54*U54,2)</f>
        <v>3.33</v>
      </c>
      <c r="W54" s="158"/>
      <c r="X54" s="158" t="s">
        <v>243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244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4" t="s">
        <v>290</v>
      </c>
      <c r="D55" s="255"/>
      <c r="E55" s="255"/>
      <c r="F55" s="255"/>
      <c r="G55" s="25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275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1" t="s">
        <v>265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226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1" t="s">
        <v>291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226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1" t="s">
        <v>292</v>
      </c>
      <c r="D58" s="160"/>
      <c r="E58" s="161">
        <v>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226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1"/>
      <c r="D59" s="242"/>
      <c r="E59" s="242"/>
      <c r="F59" s="242"/>
      <c r="G59" s="242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.75" outlineLevel="1" x14ac:dyDescent="0.2">
      <c r="A60" s="169">
        <v>8</v>
      </c>
      <c r="B60" s="170" t="s">
        <v>293</v>
      </c>
      <c r="C60" s="180" t="s">
        <v>294</v>
      </c>
      <c r="D60" s="171" t="s">
        <v>272</v>
      </c>
      <c r="E60" s="172">
        <v>18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2">
        <v>1.2149999999999999E-2</v>
      </c>
      <c r="O60" s="172">
        <f>ROUND(E60*N60,2)</f>
        <v>0.22</v>
      </c>
      <c r="P60" s="172">
        <v>0</v>
      </c>
      <c r="Q60" s="172">
        <f>ROUND(E60*P60,2)</f>
        <v>0</v>
      </c>
      <c r="R60" s="174" t="s">
        <v>264</v>
      </c>
      <c r="S60" s="174" t="s">
        <v>205</v>
      </c>
      <c r="T60" s="175" t="s">
        <v>295</v>
      </c>
      <c r="U60" s="158">
        <v>1.0109999999999999</v>
      </c>
      <c r="V60" s="158">
        <f>ROUND(E60*U60,2)</f>
        <v>18.2</v>
      </c>
      <c r="W60" s="158"/>
      <c r="X60" s="158" t="s">
        <v>243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244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1" t="s">
        <v>265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226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1" t="s">
        <v>296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226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1" t="s">
        <v>297</v>
      </c>
      <c r="D63" s="160"/>
      <c r="E63" s="161">
        <v>18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226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1"/>
      <c r="D64" s="242"/>
      <c r="E64" s="242"/>
      <c r="F64" s="242"/>
      <c r="G64" s="242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9">
        <v>9</v>
      </c>
      <c r="B65" s="170" t="s">
        <v>298</v>
      </c>
      <c r="C65" s="180" t="s">
        <v>299</v>
      </c>
      <c r="D65" s="171" t="s">
        <v>300</v>
      </c>
      <c r="E65" s="172">
        <v>4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4"/>
      <c r="S65" s="174" t="s">
        <v>239</v>
      </c>
      <c r="T65" s="175" t="s">
        <v>206</v>
      </c>
      <c r="U65" s="158">
        <v>0</v>
      </c>
      <c r="V65" s="158">
        <f>ROUND(E65*U65,2)</f>
        <v>0</v>
      </c>
      <c r="W65" s="158"/>
      <c r="X65" s="158" t="s">
        <v>243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244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1" t="s">
        <v>265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226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1" t="s">
        <v>91</v>
      </c>
      <c r="D67" s="160"/>
      <c r="E67" s="161">
        <v>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226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1"/>
      <c r="D68" s="242"/>
      <c r="E68" s="242"/>
      <c r="F68" s="242"/>
      <c r="G68" s="242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3" t="s">
        <v>200</v>
      </c>
      <c r="B69" s="164" t="s">
        <v>89</v>
      </c>
      <c r="C69" s="179" t="s">
        <v>90</v>
      </c>
      <c r="D69" s="165"/>
      <c r="E69" s="166"/>
      <c r="F69" s="167"/>
      <c r="G69" s="167">
        <f>SUMIF(AG70:AG129,"&lt;&gt;NOR",G70:G129)</f>
        <v>0</v>
      </c>
      <c r="H69" s="167"/>
      <c r="I69" s="167">
        <f>SUM(I70:I129)</f>
        <v>0</v>
      </c>
      <c r="J69" s="167"/>
      <c r="K69" s="167">
        <f>SUM(K70:K129)</f>
        <v>0</v>
      </c>
      <c r="L69" s="167"/>
      <c r="M69" s="167">
        <f>SUM(M70:M129)</f>
        <v>0</v>
      </c>
      <c r="N69" s="166"/>
      <c r="O69" s="166">
        <f>SUM(O70:O129)</f>
        <v>36.5</v>
      </c>
      <c r="P69" s="166"/>
      <c r="Q69" s="166">
        <f>SUM(Q70:Q129)</f>
        <v>2.44</v>
      </c>
      <c r="R69" s="167"/>
      <c r="S69" s="167"/>
      <c r="T69" s="168"/>
      <c r="U69" s="162"/>
      <c r="V69" s="162">
        <f>SUM(V70:V129)</f>
        <v>1781.97</v>
      </c>
      <c r="W69" s="162"/>
      <c r="X69" s="162"/>
      <c r="AG69" t="s">
        <v>201</v>
      </c>
    </row>
    <row r="70" spans="1:60" ht="33.75" outlineLevel="1" x14ac:dyDescent="0.2">
      <c r="A70" s="169">
        <v>10</v>
      </c>
      <c r="B70" s="170" t="s">
        <v>301</v>
      </c>
      <c r="C70" s="180" t="s">
        <v>302</v>
      </c>
      <c r="D70" s="171" t="s">
        <v>263</v>
      </c>
      <c r="E70" s="172">
        <v>2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2">
        <v>1.2E-2</v>
      </c>
      <c r="O70" s="172">
        <f>ROUND(E70*N70,2)</f>
        <v>0.02</v>
      </c>
      <c r="P70" s="172">
        <v>0</v>
      </c>
      <c r="Q70" s="172">
        <f>ROUND(E70*P70,2)</f>
        <v>0</v>
      </c>
      <c r="R70" s="174" t="s">
        <v>264</v>
      </c>
      <c r="S70" s="174" t="s">
        <v>303</v>
      </c>
      <c r="T70" s="175" t="s">
        <v>304</v>
      </c>
      <c r="U70" s="158">
        <v>0.71</v>
      </c>
      <c r="V70" s="158">
        <f>ROUND(E70*U70,2)</f>
        <v>1.42</v>
      </c>
      <c r="W70" s="158"/>
      <c r="X70" s="158" t="s">
        <v>243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244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1" t="s">
        <v>265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226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1" t="s">
        <v>305</v>
      </c>
      <c r="D72" s="160"/>
      <c r="E72" s="161">
        <v>2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226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1"/>
      <c r="D73" s="242"/>
      <c r="E73" s="242"/>
      <c r="F73" s="242"/>
      <c r="G73" s="242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69">
        <v>11</v>
      </c>
      <c r="B74" s="170" t="s">
        <v>306</v>
      </c>
      <c r="C74" s="180" t="s">
        <v>307</v>
      </c>
      <c r="D74" s="171" t="s">
        <v>263</v>
      </c>
      <c r="E74" s="172">
        <v>2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2">
        <v>5.0000000000000001E-4</v>
      </c>
      <c r="O74" s="172">
        <f>ROUND(E74*N74,2)</f>
        <v>0</v>
      </c>
      <c r="P74" s="172">
        <v>0</v>
      </c>
      <c r="Q74" s="172">
        <f>ROUND(E74*P74,2)</f>
        <v>0</v>
      </c>
      <c r="R74" s="174" t="s">
        <v>264</v>
      </c>
      <c r="S74" s="174" t="s">
        <v>303</v>
      </c>
      <c r="T74" s="175" t="s">
        <v>304</v>
      </c>
      <c r="U74" s="158">
        <v>0.15</v>
      </c>
      <c r="V74" s="158">
        <f>ROUND(E74*U74,2)</f>
        <v>0.3</v>
      </c>
      <c r="W74" s="158"/>
      <c r="X74" s="158" t="s">
        <v>243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244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1" t="s">
        <v>265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226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1" t="s">
        <v>305</v>
      </c>
      <c r="D76" s="160"/>
      <c r="E76" s="161">
        <v>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226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1"/>
      <c r="D77" s="242"/>
      <c r="E77" s="242"/>
      <c r="F77" s="242"/>
      <c r="G77" s="242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9">
        <v>12</v>
      </c>
      <c r="B78" s="170" t="s">
        <v>308</v>
      </c>
      <c r="C78" s="180" t="s">
        <v>309</v>
      </c>
      <c r="D78" s="171" t="s">
        <v>272</v>
      </c>
      <c r="E78" s="172">
        <v>173.42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2">
        <v>4.3999999999999997E-2</v>
      </c>
      <c r="O78" s="172">
        <f>ROUND(E78*N78,2)</f>
        <v>7.63</v>
      </c>
      <c r="P78" s="172">
        <v>0</v>
      </c>
      <c r="Q78" s="172">
        <f>ROUND(E78*P78,2)</f>
        <v>0</v>
      </c>
      <c r="R78" s="174"/>
      <c r="S78" s="174" t="s">
        <v>239</v>
      </c>
      <c r="T78" s="175" t="s">
        <v>206</v>
      </c>
      <c r="U78" s="158">
        <v>0</v>
      </c>
      <c r="V78" s="158">
        <f>ROUND(E78*U78,2)</f>
        <v>0</v>
      </c>
      <c r="W78" s="158"/>
      <c r="X78" s="158" t="s">
        <v>243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244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1" t="s">
        <v>310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226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1" t="s">
        <v>265</v>
      </c>
      <c r="D80" s="160"/>
      <c r="E80" s="161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226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1" t="s">
        <v>311</v>
      </c>
      <c r="D81" s="160"/>
      <c r="E81" s="161">
        <v>173.42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226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1"/>
      <c r="D82" s="242"/>
      <c r="E82" s="242"/>
      <c r="F82" s="242"/>
      <c r="G82" s="242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211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69">
        <v>13</v>
      </c>
      <c r="B83" s="170" t="s">
        <v>312</v>
      </c>
      <c r="C83" s="180" t="s">
        <v>313</v>
      </c>
      <c r="D83" s="171" t="s">
        <v>272</v>
      </c>
      <c r="E83" s="172">
        <v>2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2">
        <v>0.125</v>
      </c>
      <c r="O83" s="172">
        <f>ROUND(E83*N83,2)</f>
        <v>0.25</v>
      </c>
      <c r="P83" s="172">
        <v>0</v>
      </c>
      <c r="Q83" s="172">
        <f>ROUND(E83*P83,2)</f>
        <v>0</v>
      </c>
      <c r="R83" s="174"/>
      <c r="S83" s="174" t="s">
        <v>239</v>
      </c>
      <c r="T83" s="175" t="s">
        <v>206</v>
      </c>
      <c r="U83" s="158">
        <v>0</v>
      </c>
      <c r="V83" s="158">
        <f>ROUND(E83*U83,2)</f>
        <v>0</v>
      </c>
      <c r="W83" s="158"/>
      <c r="X83" s="158" t="s">
        <v>243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244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1" t="s">
        <v>305</v>
      </c>
      <c r="D84" s="160"/>
      <c r="E84" s="161">
        <v>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226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1"/>
      <c r="D85" s="242"/>
      <c r="E85" s="242"/>
      <c r="F85" s="242"/>
      <c r="G85" s="242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9">
        <v>14</v>
      </c>
      <c r="B86" s="170" t="s">
        <v>314</v>
      </c>
      <c r="C86" s="180" t="s">
        <v>315</v>
      </c>
      <c r="D86" s="171" t="s">
        <v>272</v>
      </c>
      <c r="E86" s="172">
        <v>52.676000000000002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2">
        <v>4.4229999999999998E-2</v>
      </c>
      <c r="O86" s="172">
        <f>ROUND(E86*N86,2)</f>
        <v>2.33</v>
      </c>
      <c r="P86" s="172">
        <v>0</v>
      </c>
      <c r="Q86" s="172">
        <f>ROUND(E86*P86,2)</f>
        <v>0</v>
      </c>
      <c r="R86" s="174"/>
      <c r="S86" s="174" t="s">
        <v>239</v>
      </c>
      <c r="T86" s="175" t="s">
        <v>206</v>
      </c>
      <c r="U86" s="158">
        <v>1.98</v>
      </c>
      <c r="V86" s="158">
        <f>ROUND(E86*U86,2)</f>
        <v>104.3</v>
      </c>
      <c r="W86" s="158"/>
      <c r="X86" s="158" t="s">
        <v>243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244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1" t="s">
        <v>310</v>
      </c>
      <c r="D87" s="160"/>
      <c r="E87" s="161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226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1" t="s">
        <v>265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226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1" t="s">
        <v>316</v>
      </c>
      <c r="D89" s="160"/>
      <c r="E89" s="161">
        <v>52.676000000000002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226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1"/>
      <c r="D90" s="242"/>
      <c r="E90" s="242"/>
      <c r="F90" s="242"/>
      <c r="G90" s="242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9">
        <v>15</v>
      </c>
      <c r="B91" s="170" t="s">
        <v>317</v>
      </c>
      <c r="C91" s="180" t="s">
        <v>318</v>
      </c>
      <c r="D91" s="171" t="s">
        <v>272</v>
      </c>
      <c r="E91" s="172">
        <v>234.23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2">
        <v>4.4229999999999998E-2</v>
      </c>
      <c r="O91" s="172">
        <f>ROUND(E91*N91,2)</f>
        <v>10.36</v>
      </c>
      <c r="P91" s="172">
        <v>0</v>
      </c>
      <c r="Q91" s="172">
        <f>ROUND(E91*P91,2)</f>
        <v>0</v>
      </c>
      <c r="R91" s="174"/>
      <c r="S91" s="174" t="s">
        <v>239</v>
      </c>
      <c r="T91" s="175" t="s">
        <v>206</v>
      </c>
      <c r="U91" s="158">
        <v>1.98</v>
      </c>
      <c r="V91" s="158">
        <f>ROUND(E91*U91,2)</f>
        <v>463.78</v>
      </c>
      <c r="W91" s="158"/>
      <c r="X91" s="158" t="s">
        <v>243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244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1" t="s">
        <v>310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226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1" t="s">
        <v>265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226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1" t="s">
        <v>319</v>
      </c>
      <c r="D94" s="160"/>
      <c r="E94" s="161">
        <v>234.23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226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1"/>
      <c r="D95" s="242"/>
      <c r="E95" s="242"/>
      <c r="F95" s="242"/>
      <c r="G95" s="242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9">
        <v>16</v>
      </c>
      <c r="B96" s="170" t="s">
        <v>320</v>
      </c>
      <c r="C96" s="180" t="s">
        <v>321</v>
      </c>
      <c r="D96" s="171" t="s">
        <v>272</v>
      </c>
      <c r="E96" s="172">
        <v>108.3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2">
        <v>4.4229999999999998E-2</v>
      </c>
      <c r="O96" s="172">
        <f>ROUND(E96*N96,2)</f>
        <v>4.79</v>
      </c>
      <c r="P96" s="172">
        <v>0</v>
      </c>
      <c r="Q96" s="172">
        <f>ROUND(E96*P96,2)</f>
        <v>0</v>
      </c>
      <c r="R96" s="174"/>
      <c r="S96" s="174" t="s">
        <v>239</v>
      </c>
      <c r="T96" s="175" t="s">
        <v>206</v>
      </c>
      <c r="U96" s="158">
        <v>1.98</v>
      </c>
      <c r="V96" s="158">
        <f>ROUND(E96*U96,2)</f>
        <v>214.43</v>
      </c>
      <c r="W96" s="158"/>
      <c r="X96" s="158" t="s">
        <v>243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244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1" t="s">
        <v>310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226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1" t="s">
        <v>265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226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1" t="s">
        <v>322</v>
      </c>
      <c r="D99" s="160"/>
      <c r="E99" s="161">
        <v>108.3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226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1"/>
      <c r="D100" s="242"/>
      <c r="E100" s="242"/>
      <c r="F100" s="242"/>
      <c r="G100" s="242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9">
        <v>17</v>
      </c>
      <c r="B101" s="170" t="s">
        <v>323</v>
      </c>
      <c r="C101" s="180" t="s">
        <v>324</v>
      </c>
      <c r="D101" s="171" t="s">
        <v>272</v>
      </c>
      <c r="E101" s="172">
        <v>52.9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2">
        <v>1.2149999999999999E-2</v>
      </c>
      <c r="O101" s="172">
        <f>ROUND(E101*N101,2)</f>
        <v>0.64</v>
      </c>
      <c r="P101" s="172">
        <v>0</v>
      </c>
      <c r="Q101" s="172">
        <f>ROUND(E101*P101,2)</f>
        <v>0</v>
      </c>
      <c r="R101" s="174"/>
      <c r="S101" s="174" t="s">
        <v>239</v>
      </c>
      <c r="T101" s="175" t="s">
        <v>206</v>
      </c>
      <c r="U101" s="158">
        <v>1.01</v>
      </c>
      <c r="V101" s="158">
        <f>ROUND(E101*U101,2)</f>
        <v>53.43</v>
      </c>
      <c r="W101" s="158"/>
      <c r="X101" s="158" t="s">
        <v>243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244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54"/>
      <c r="B102" s="155"/>
      <c r="C102" s="250" t="s">
        <v>1049</v>
      </c>
      <c r="D102" s="251"/>
      <c r="E102" s="251"/>
      <c r="F102" s="251"/>
      <c r="G102" s="251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210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76" t="str">
        <f>C102</f>
        <v>celistvý podhled s požární odolností EI 30min. Zdola i shora ze SDK desek tl. 1*15mm požárních a minerální izolací tl. min. 60mm s minimální objemovou hmotností 55kg/m3.</v>
      </c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6" t="s">
        <v>325</v>
      </c>
      <c r="D103" s="257"/>
      <c r="E103" s="257"/>
      <c r="F103" s="257"/>
      <c r="G103" s="25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210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76" t="str">
        <f>C103</f>
        <v>Třída reakce na oheň A1, bod tavení nad 1000st. C. Montáž na zavěšenou kovovou jednovrstvou kci ( rošt v jedné úrovni )</v>
      </c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54"/>
      <c r="B104" s="155"/>
      <c r="C104" s="256" t="s">
        <v>326</v>
      </c>
      <c r="D104" s="257"/>
      <c r="E104" s="257"/>
      <c r="F104" s="257"/>
      <c r="G104" s="257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210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76" t="str">
        <f>C104</f>
        <v>Pohled bude plnit fci pohledovou i protipožární, vestavěná osvětlovací tělesa budou nad pohledem protipožárně zakastlována - zakalkulovat do ceny.</v>
      </c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1" t="s">
        <v>265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226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1" t="s">
        <v>327</v>
      </c>
      <c r="D106" s="160"/>
      <c r="E106" s="161">
        <v>52.9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226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1"/>
      <c r="D107" s="242"/>
      <c r="E107" s="242"/>
      <c r="F107" s="242"/>
      <c r="G107" s="242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9">
        <v>18</v>
      </c>
      <c r="B108" s="170" t="s">
        <v>328</v>
      </c>
      <c r="C108" s="180" t="s">
        <v>329</v>
      </c>
      <c r="D108" s="171" t="s">
        <v>272</v>
      </c>
      <c r="E108" s="172">
        <v>175.05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21</v>
      </c>
      <c r="M108" s="174">
        <f>G108*(1+L108/100)</f>
        <v>0</v>
      </c>
      <c r="N108" s="172">
        <v>1.468E-2</v>
      </c>
      <c r="O108" s="172">
        <f>ROUND(E108*N108,2)</f>
        <v>2.57</v>
      </c>
      <c r="P108" s="172">
        <v>0</v>
      </c>
      <c r="Q108" s="172">
        <f>ROUND(E108*P108,2)</f>
        <v>0</v>
      </c>
      <c r="R108" s="174"/>
      <c r="S108" s="174" t="s">
        <v>239</v>
      </c>
      <c r="T108" s="175" t="s">
        <v>206</v>
      </c>
      <c r="U108" s="158">
        <v>1.02</v>
      </c>
      <c r="V108" s="158">
        <f>ROUND(E108*U108,2)</f>
        <v>178.55</v>
      </c>
      <c r="W108" s="158"/>
      <c r="X108" s="158" t="s">
        <v>243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244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1" t="s">
        <v>265</v>
      </c>
      <c r="D109" s="160"/>
      <c r="E109" s="161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226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1" t="s">
        <v>330</v>
      </c>
      <c r="D110" s="160"/>
      <c r="E110" s="161">
        <v>175.05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226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1"/>
      <c r="D111" s="242"/>
      <c r="E111" s="242"/>
      <c r="F111" s="242"/>
      <c r="G111" s="242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9">
        <v>19</v>
      </c>
      <c r="B112" s="170" t="s">
        <v>331</v>
      </c>
      <c r="C112" s="180" t="s">
        <v>332</v>
      </c>
      <c r="D112" s="171" t="s">
        <v>272</v>
      </c>
      <c r="E112" s="172">
        <v>538.88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2">
        <v>1.468E-2</v>
      </c>
      <c r="O112" s="172">
        <f>ROUND(E112*N112,2)</f>
        <v>7.91</v>
      </c>
      <c r="P112" s="172">
        <v>0</v>
      </c>
      <c r="Q112" s="172">
        <f>ROUND(E112*P112,2)</f>
        <v>0</v>
      </c>
      <c r="R112" s="174"/>
      <c r="S112" s="174" t="s">
        <v>239</v>
      </c>
      <c r="T112" s="175" t="s">
        <v>206</v>
      </c>
      <c r="U112" s="158">
        <v>1.0229999999999999</v>
      </c>
      <c r="V112" s="158">
        <f>ROUND(E112*U112,2)</f>
        <v>551.27</v>
      </c>
      <c r="W112" s="158"/>
      <c r="X112" s="158" t="s">
        <v>243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244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1" t="s">
        <v>265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226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1" t="s">
        <v>333</v>
      </c>
      <c r="D114" s="160"/>
      <c r="E114" s="161">
        <v>538.88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226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1"/>
      <c r="D115" s="242"/>
      <c r="E115" s="242"/>
      <c r="F115" s="242"/>
      <c r="G115" s="242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9">
        <v>20</v>
      </c>
      <c r="B116" s="170" t="s">
        <v>334</v>
      </c>
      <c r="C116" s="180" t="s">
        <v>335</v>
      </c>
      <c r="D116" s="171" t="s">
        <v>336</v>
      </c>
      <c r="E116" s="172">
        <v>200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4"/>
      <c r="S116" s="174" t="s">
        <v>239</v>
      </c>
      <c r="T116" s="175" t="s">
        <v>206</v>
      </c>
      <c r="U116" s="158">
        <v>0</v>
      </c>
      <c r="V116" s="158">
        <f>ROUND(E116*U116,2)</f>
        <v>0</v>
      </c>
      <c r="W116" s="158"/>
      <c r="X116" s="158" t="s">
        <v>243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244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1" t="s">
        <v>265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226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1" t="s">
        <v>337</v>
      </c>
      <c r="D118" s="160"/>
      <c r="E118" s="161">
        <v>200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226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1"/>
      <c r="D119" s="242"/>
      <c r="E119" s="242"/>
      <c r="F119" s="242"/>
      <c r="G119" s="242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9">
        <v>21</v>
      </c>
      <c r="B120" s="170" t="s">
        <v>338</v>
      </c>
      <c r="C120" s="180" t="s">
        <v>339</v>
      </c>
      <c r="D120" s="171" t="s">
        <v>272</v>
      </c>
      <c r="E120" s="172">
        <v>713.93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2">
        <v>0</v>
      </c>
      <c r="O120" s="172">
        <f>ROUND(E120*N120,2)</f>
        <v>0</v>
      </c>
      <c r="P120" s="172">
        <v>0</v>
      </c>
      <c r="Q120" s="172">
        <f>ROUND(E120*P120,2)</f>
        <v>0</v>
      </c>
      <c r="R120" s="174"/>
      <c r="S120" s="174" t="s">
        <v>239</v>
      </c>
      <c r="T120" s="175" t="s">
        <v>206</v>
      </c>
      <c r="U120" s="158">
        <v>0.28000000000000003</v>
      </c>
      <c r="V120" s="158">
        <f>ROUND(E120*U120,2)</f>
        <v>199.9</v>
      </c>
      <c r="W120" s="158"/>
      <c r="X120" s="158" t="s">
        <v>243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244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1" t="s">
        <v>265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226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1" t="s">
        <v>330</v>
      </c>
      <c r="D122" s="160"/>
      <c r="E122" s="161">
        <v>175.05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226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1" t="s">
        <v>265</v>
      </c>
      <c r="D123" s="160"/>
      <c r="E123" s="161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226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1" t="s">
        <v>333</v>
      </c>
      <c r="D124" s="160"/>
      <c r="E124" s="161">
        <v>538.88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226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1"/>
      <c r="D125" s="242"/>
      <c r="E125" s="242"/>
      <c r="F125" s="242"/>
      <c r="G125" s="242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9">
        <v>22</v>
      </c>
      <c r="B126" s="170" t="s">
        <v>340</v>
      </c>
      <c r="C126" s="180" t="s">
        <v>341</v>
      </c>
      <c r="D126" s="171" t="s">
        <v>342</v>
      </c>
      <c r="E126" s="172">
        <v>121.6</v>
      </c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72">
        <v>0</v>
      </c>
      <c r="O126" s="172">
        <f>ROUND(E126*N126,2)</f>
        <v>0</v>
      </c>
      <c r="P126" s="172">
        <v>2.0080000000000001E-2</v>
      </c>
      <c r="Q126" s="172">
        <f>ROUND(E126*P126,2)</f>
        <v>2.44</v>
      </c>
      <c r="R126" s="174"/>
      <c r="S126" s="174" t="s">
        <v>239</v>
      </c>
      <c r="T126" s="175" t="s">
        <v>206</v>
      </c>
      <c r="U126" s="158">
        <v>0.12</v>
      </c>
      <c r="V126" s="158">
        <f>ROUND(E126*U126,2)</f>
        <v>14.59</v>
      </c>
      <c r="W126" s="158"/>
      <c r="X126" s="158" t="s">
        <v>243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244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1" t="s">
        <v>265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226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1" t="s">
        <v>343</v>
      </c>
      <c r="D128" s="160"/>
      <c r="E128" s="161">
        <v>121.6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226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1"/>
      <c r="D129" s="242"/>
      <c r="E129" s="242"/>
      <c r="F129" s="242"/>
      <c r="G129" s="242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211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3" t="s">
        <v>200</v>
      </c>
      <c r="B130" s="164" t="s">
        <v>91</v>
      </c>
      <c r="C130" s="179" t="s">
        <v>92</v>
      </c>
      <c r="D130" s="165"/>
      <c r="E130" s="166"/>
      <c r="F130" s="167"/>
      <c r="G130" s="167">
        <f>SUMIF(AG131:AG151,"&lt;&gt;NOR",G131:G151)</f>
        <v>0</v>
      </c>
      <c r="H130" s="167"/>
      <c r="I130" s="167">
        <f>SUM(I131:I151)</f>
        <v>0</v>
      </c>
      <c r="J130" s="167"/>
      <c r="K130" s="167">
        <f>SUM(K131:K151)</f>
        <v>0</v>
      </c>
      <c r="L130" s="167"/>
      <c r="M130" s="167">
        <f>SUM(M131:M151)</f>
        <v>0</v>
      </c>
      <c r="N130" s="166"/>
      <c r="O130" s="166">
        <f>SUM(O131:O151)</f>
        <v>0.12</v>
      </c>
      <c r="P130" s="166"/>
      <c r="Q130" s="166">
        <f>SUM(Q131:Q151)</f>
        <v>0</v>
      </c>
      <c r="R130" s="167"/>
      <c r="S130" s="167"/>
      <c r="T130" s="168"/>
      <c r="U130" s="162"/>
      <c r="V130" s="162">
        <f>SUM(V131:V151)</f>
        <v>1.1299999999999999</v>
      </c>
      <c r="W130" s="162"/>
      <c r="X130" s="162"/>
      <c r="AG130" t="s">
        <v>201</v>
      </c>
    </row>
    <row r="131" spans="1:60" outlineLevel="1" x14ac:dyDescent="0.2">
      <c r="A131" s="169">
        <v>23</v>
      </c>
      <c r="B131" s="170" t="s">
        <v>344</v>
      </c>
      <c r="C131" s="180" t="s">
        <v>345</v>
      </c>
      <c r="D131" s="171" t="s">
        <v>346</v>
      </c>
      <c r="E131" s="172">
        <v>0.04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2">
        <v>2.5251100000000002</v>
      </c>
      <c r="O131" s="172">
        <f>ROUND(E131*N131,2)</f>
        <v>0.1</v>
      </c>
      <c r="P131" s="172">
        <v>0</v>
      </c>
      <c r="Q131" s="172">
        <f>ROUND(E131*P131,2)</f>
        <v>0</v>
      </c>
      <c r="R131" s="174" t="s">
        <v>264</v>
      </c>
      <c r="S131" s="174" t="s">
        <v>205</v>
      </c>
      <c r="T131" s="175" t="s">
        <v>205</v>
      </c>
      <c r="U131" s="158">
        <v>1.45</v>
      </c>
      <c r="V131" s="158">
        <f>ROUND(E131*U131,2)</f>
        <v>0.06</v>
      </c>
      <c r="W131" s="158"/>
      <c r="X131" s="158" t="s">
        <v>243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244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1" t="s">
        <v>347</v>
      </c>
      <c r="D132" s="160"/>
      <c r="E132" s="161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226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1" t="s">
        <v>265</v>
      </c>
      <c r="D133" s="160"/>
      <c r="E133" s="161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226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1" t="s">
        <v>348</v>
      </c>
      <c r="D134" s="160"/>
      <c r="E134" s="161">
        <v>0.04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226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1"/>
      <c r="D135" s="242"/>
      <c r="E135" s="242"/>
      <c r="F135" s="242"/>
      <c r="G135" s="242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9">
        <v>24</v>
      </c>
      <c r="B136" s="170" t="s">
        <v>349</v>
      </c>
      <c r="C136" s="180" t="s">
        <v>350</v>
      </c>
      <c r="D136" s="171" t="s">
        <v>272</v>
      </c>
      <c r="E136" s="172">
        <v>0.8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2">
        <v>7.8200000000000006E-3</v>
      </c>
      <c r="O136" s="172">
        <f>ROUND(E136*N136,2)</f>
        <v>0.01</v>
      </c>
      <c r="P136" s="172">
        <v>0</v>
      </c>
      <c r="Q136" s="172">
        <f>ROUND(E136*P136,2)</f>
        <v>0</v>
      </c>
      <c r="R136" s="174" t="s">
        <v>264</v>
      </c>
      <c r="S136" s="174" t="s">
        <v>205</v>
      </c>
      <c r="T136" s="175" t="s">
        <v>205</v>
      </c>
      <c r="U136" s="158">
        <v>0.79</v>
      </c>
      <c r="V136" s="158">
        <f>ROUND(E136*U136,2)</f>
        <v>0.63</v>
      </c>
      <c r="W136" s="158"/>
      <c r="X136" s="158" t="s">
        <v>243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1" t="s">
        <v>347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226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1" t="s">
        <v>265</v>
      </c>
      <c r="D138" s="160"/>
      <c r="E138" s="161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226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1" t="s">
        <v>351</v>
      </c>
      <c r="D139" s="160"/>
      <c r="E139" s="161">
        <v>0.8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226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1"/>
      <c r="D140" s="242"/>
      <c r="E140" s="242"/>
      <c r="F140" s="242"/>
      <c r="G140" s="242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211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9">
        <v>25</v>
      </c>
      <c r="B141" s="170" t="s">
        <v>352</v>
      </c>
      <c r="C141" s="180" t="s">
        <v>353</v>
      </c>
      <c r="D141" s="171" t="s">
        <v>272</v>
      </c>
      <c r="E141" s="172">
        <v>0.8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72">
        <v>0</v>
      </c>
      <c r="O141" s="172">
        <f>ROUND(E141*N141,2)</f>
        <v>0</v>
      </c>
      <c r="P141" s="172">
        <v>0</v>
      </c>
      <c r="Q141" s="172">
        <f>ROUND(E141*P141,2)</f>
        <v>0</v>
      </c>
      <c r="R141" s="174" t="s">
        <v>264</v>
      </c>
      <c r="S141" s="174" t="s">
        <v>205</v>
      </c>
      <c r="T141" s="175" t="s">
        <v>205</v>
      </c>
      <c r="U141" s="158">
        <v>0.24</v>
      </c>
      <c r="V141" s="158">
        <f>ROUND(E141*U141,2)</f>
        <v>0.19</v>
      </c>
      <c r="W141" s="158"/>
      <c r="X141" s="158" t="s">
        <v>243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244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1" t="s">
        <v>347</v>
      </c>
      <c r="D142" s="160"/>
      <c r="E142" s="161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226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1" t="s">
        <v>265</v>
      </c>
      <c r="D143" s="160"/>
      <c r="E143" s="161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226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1" t="s">
        <v>351</v>
      </c>
      <c r="D144" s="160"/>
      <c r="E144" s="161">
        <v>0.8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226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1"/>
      <c r="D145" s="242"/>
      <c r="E145" s="242"/>
      <c r="F145" s="242"/>
      <c r="G145" s="242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211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69">
        <v>26</v>
      </c>
      <c r="B146" s="170" t="s">
        <v>354</v>
      </c>
      <c r="C146" s="180" t="s">
        <v>355</v>
      </c>
      <c r="D146" s="171" t="s">
        <v>356</v>
      </c>
      <c r="E146" s="172">
        <v>8.9200000000000008E-3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72">
        <v>1.0166500000000001</v>
      </c>
      <c r="O146" s="172">
        <f>ROUND(E146*N146,2)</f>
        <v>0.01</v>
      </c>
      <c r="P146" s="172">
        <v>0</v>
      </c>
      <c r="Q146" s="172">
        <f>ROUND(E146*P146,2)</f>
        <v>0</v>
      </c>
      <c r="R146" s="174" t="s">
        <v>264</v>
      </c>
      <c r="S146" s="174" t="s">
        <v>205</v>
      </c>
      <c r="T146" s="175" t="s">
        <v>205</v>
      </c>
      <c r="U146" s="158">
        <v>27.67</v>
      </c>
      <c r="V146" s="158">
        <f>ROUND(E146*U146,2)</f>
        <v>0.25</v>
      </c>
      <c r="W146" s="158"/>
      <c r="X146" s="158" t="s">
        <v>243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244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54" t="s">
        <v>357</v>
      </c>
      <c r="D147" s="255"/>
      <c r="E147" s="255"/>
      <c r="F147" s="255"/>
      <c r="G147" s="255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275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1" t="s">
        <v>347</v>
      </c>
      <c r="D148" s="160"/>
      <c r="E148" s="161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226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1" t="s">
        <v>265</v>
      </c>
      <c r="D149" s="160"/>
      <c r="E149" s="161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226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1" t="s">
        <v>358</v>
      </c>
      <c r="D150" s="160"/>
      <c r="E150" s="161">
        <v>8.9200000000000008E-3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226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1"/>
      <c r="D151" s="242"/>
      <c r="E151" s="242"/>
      <c r="F151" s="242"/>
      <c r="G151" s="242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211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">
      <c r="A152" s="163" t="s">
        <v>200</v>
      </c>
      <c r="B152" s="164" t="s">
        <v>93</v>
      </c>
      <c r="C152" s="179" t="s">
        <v>94</v>
      </c>
      <c r="D152" s="165"/>
      <c r="E152" s="166"/>
      <c r="F152" s="167"/>
      <c r="G152" s="167">
        <f>SUMIF(AG153:AG181,"&lt;&gt;NOR",G153:G181)</f>
        <v>0</v>
      </c>
      <c r="H152" s="167"/>
      <c r="I152" s="167">
        <f>SUM(I153:I181)</f>
        <v>0</v>
      </c>
      <c r="J152" s="167"/>
      <c r="K152" s="167">
        <f>SUM(K153:K181)</f>
        <v>0</v>
      </c>
      <c r="L152" s="167"/>
      <c r="M152" s="167">
        <f>SUM(M153:M181)</f>
        <v>0</v>
      </c>
      <c r="N152" s="166"/>
      <c r="O152" s="166">
        <f>SUM(O153:O181)</f>
        <v>6.32</v>
      </c>
      <c r="P152" s="166"/>
      <c r="Q152" s="166">
        <f>SUM(Q153:Q181)</f>
        <v>0</v>
      </c>
      <c r="R152" s="167"/>
      <c r="S152" s="167"/>
      <c r="T152" s="168"/>
      <c r="U152" s="162"/>
      <c r="V152" s="162">
        <f>SUM(V153:V181)</f>
        <v>167.39000000000001</v>
      </c>
      <c r="W152" s="162"/>
      <c r="X152" s="162"/>
      <c r="AG152" t="s">
        <v>201</v>
      </c>
    </row>
    <row r="153" spans="1:60" ht="22.5" outlineLevel="1" x14ac:dyDescent="0.2">
      <c r="A153" s="169">
        <v>27</v>
      </c>
      <c r="B153" s="170" t="s">
        <v>359</v>
      </c>
      <c r="C153" s="180" t="s">
        <v>360</v>
      </c>
      <c r="D153" s="171" t="s">
        <v>272</v>
      </c>
      <c r="E153" s="172">
        <v>151.66999999999999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2">
        <v>2.1919999999999999E-2</v>
      </c>
      <c r="O153" s="172">
        <f>ROUND(E153*N153,2)</f>
        <v>3.32</v>
      </c>
      <c r="P153" s="172">
        <v>0</v>
      </c>
      <c r="Q153" s="172">
        <f>ROUND(E153*P153,2)</f>
        <v>0</v>
      </c>
      <c r="R153" s="174" t="s">
        <v>273</v>
      </c>
      <c r="S153" s="174" t="s">
        <v>205</v>
      </c>
      <c r="T153" s="175" t="s">
        <v>205</v>
      </c>
      <c r="U153" s="158">
        <v>0.377</v>
      </c>
      <c r="V153" s="158">
        <f>ROUND(E153*U153,2)</f>
        <v>57.18</v>
      </c>
      <c r="W153" s="158"/>
      <c r="X153" s="158" t="s">
        <v>243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244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50" t="s">
        <v>361</v>
      </c>
      <c r="D154" s="251"/>
      <c r="E154" s="251"/>
      <c r="F154" s="251"/>
      <c r="G154" s="251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210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1" t="s">
        <v>265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226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54"/>
      <c r="B156" s="155"/>
      <c r="C156" s="181" t="s">
        <v>362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226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1" t="s">
        <v>363</v>
      </c>
      <c r="D157" s="160"/>
      <c r="E157" s="161">
        <v>151.66999999999999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226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1"/>
      <c r="D158" s="242"/>
      <c r="E158" s="242"/>
      <c r="F158" s="242"/>
      <c r="G158" s="242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211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9">
        <v>28</v>
      </c>
      <c r="B159" s="170" t="s">
        <v>364</v>
      </c>
      <c r="C159" s="180" t="s">
        <v>365</v>
      </c>
      <c r="D159" s="171" t="s">
        <v>272</v>
      </c>
      <c r="E159" s="172">
        <v>33.97</v>
      </c>
      <c r="F159" s="173"/>
      <c r="G159" s="174">
        <f>ROUND(E159*F159,2)</f>
        <v>0</v>
      </c>
      <c r="H159" s="173"/>
      <c r="I159" s="174">
        <f>ROUND(E159*H159,2)</f>
        <v>0</v>
      </c>
      <c r="J159" s="173"/>
      <c r="K159" s="174">
        <f>ROUND(E159*J159,2)</f>
        <v>0</v>
      </c>
      <c r="L159" s="174">
        <v>21</v>
      </c>
      <c r="M159" s="174">
        <f>G159*(1+L159/100)</f>
        <v>0</v>
      </c>
      <c r="N159" s="172">
        <v>4.5580000000000002E-2</v>
      </c>
      <c r="O159" s="172">
        <f>ROUND(E159*N159,2)</f>
        <v>1.55</v>
      </c>
      <c r="P159" s="172">
        <v>0</v>
      </c>
      <c r="Q159" s="172">
        <f>ROUND(E159*P159,2)</f>
        <v>0</v>
      </c>
      <c r="R159" s="174" t="s">
        <v>264</v>
      </c>
      <c r="S159" s="174" t="s">
        <v>205</v>
      </c>
      <c r="T159" s="175" t="s">
        <v>205</v>
      </c>
      <c r="U159" s="158">
        <v>0.60799999999999998</v>
      </c>
      <c r="V159" s="158">
        <f>ROUND(E159*U159,2)</f>
        <v>20.65</v>
      </c>
      <c r="W159" s="158"/>
      <c r="X159" s="158" t="s">
        <v>243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244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54" t="s">
        <v>366</v>
      </c>
      <c r="D160" s="255"/>
      <c r="E160" s="255"/>
      <c r="F160" s="255"/>
      <c r="G160" s="255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275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1" t="s">
        <v>265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226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1" t="s">
        <v>367</v>
      </c>
      <c r="D162" s="160"/>
      <c r="E162" s="161">
        <v>42.37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226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1" t="s">
        <v>368</v>
      </c>
      <c r="D163" s="160"/>
      <c r="E163" s="161">
        <v>-8.4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226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41"/>
      <c r="D164" s="242"/>
      <c r="E164" s="242"/>
      <c r="F164" s="242"/>
      <c r="G164" s="242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211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9">
        <v>29</v>
      </c>
      <c r="B165" s="170" t="s">
        <v>369</v>
      </c>
      <c r="C165" s="180" t="s">
        <v>370</v>
      </c>
      <c r="D165" s="171" t="s">
        <v>272</v>
      </c>
      <c r="E165" s="172">
        <v>192.096</v>
      </c>
      <c r="F165" s="173"/>
      <c r="G165" s="174">
        <f>ROUND(E165*F165,2)</f>
        <v>0</v>
      </c>
      <c r="H165" s="173"/>
      <c r="I165" s="174">
        <f>ROUND(E165*H165,2)</f>
        <v>0</v>
      </c>
      <c r="J165" s="173"/>
      <c r="K165" s="174">
        <f>ROUND(E165*J165,2)</f>
        <v>0</v>
      </c>
      <c r="L165" s="174">
        <v>21</v>
      </c>
      <c r="M165" s="174">
        <f>G165*(1+L165/100)</f>
        <v>0</v>
      </c>
      <c r="N165" s="172">
        <v>6.5799999999999999E-3</v>
      </c>
      <c r="O165" s="172">
        <f>ROUND(E165*N165,2)</f>
        <v>1.26</v>
      </c>
      <c r="P165" s="172">
        <v>0</v>
      </c>
      <c r="Q165" s="172">
        <f>ROUND(E165*P165,2)</f>
        <v>0</v>
      </c>
      <c r="R165" s="174" t="s">
        <v>264</v>
      </c>
      <c r="S165" s="174" t="s">
        <v>205</v>
      </c>
      <c r="T165" s="175" t="s">
        <v>205</v>
      </c>
      <c r="U165" s="158">
        <v>0.31900000000000001</v>
      </c>
      <c r="V165" s="158">
        <f>ROUND(E165*U165,2)</f>
        <v>61.28</v>
      </c>
      <c r="W165" s="158"/>
      <c r="X165" s="158" t="s">
        <v>243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244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54"/>
      <c r="B166" s="155"/>
      <c r="C166" s="254" t="s">
        <v>371</v>
      </c>
      <c r="D166" s="255"/>
      <c r="E166" s="255"/>
      <c r="F166" s="255"/>
      <c r="G166" s="255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275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76" t="str">
        <f>C166</f>
        <v>na rovném povrchu vnitřních stěn, pilířů, svislých panelových konstrukcí, s nejnutnějším obroušením podkladu (pemzou apod.) a oprášením,</v>
      </c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1" t="s">
        <v>265</v>
      </c>
      <c r="D167" s="160"/>
      <c r="E167" s="161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226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1" t="s">
        <v>372</v>
      </c>
      <c r="D168" s="160"/>
      <c r="E168" s="161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226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1" t="s">
        <v>373</v>
      </c>
      <c r="D169" s="160"/>
      <c r="E169" s="161">
        <v>40.426000000000002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226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54"/>
      <c r="B170" s="155"/>
      <c r="C170" s="181" t="s">
        <v>362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226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1" t="s">
        <v>363</v>
      </c>
      <c r="D171" s="160"/>
      <c r="E171" s="161">
        <v>151.66999999999999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226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41"/>
      <c r="D172" s="242"/>
      <c r="E172" s="242"/>
      <c r="F172" s="242"/>
      <c r="G172" s="242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69">
        <v>30</v>
      </c>
      <c r="B173" s="170" t="s">
        <v>374</v>
      </c>
      <c r="C173" s="180" t="s">
        <v>375</v>
      </c>
      <c r="D173" s="171" t="s">
        <v>272</v>
      </c>
      <c r="E173" s="172">
        <v>40.426000000000002</v>
      </c>
      <c r="F173" s="173"/>
      <c r="G173" s="174">
        <f>ROUND(E173*F173,2)</f>
        <v>0</v>
      </c>
      <c r="H173" s="173"/>
      <c r="I173" s="174">
        <f>ROUND(E173*H173,2)</f>
        <v>0</v>
      </c>
      <c r="J173" s="173"/>
      <c r="K173" s="174">
        <f>ROUND(E173*J173,2)</f>
        <v>0</v>
      </c>
      <c r="L173" s="174">
        <v>21</v>
      </c>
      <c r="M173" s="174">
        <f>G173*(1+L173/100)</f>
        <v>0</v>
      </c>
      <c r="N173" s="172">
        <v>3.6700000000000001E-3</v>
      </c>
      <c r="O173" s="172">
        <f>ROUND(E173*N173,2)</f>
        <v>0.15</v>
      </c>
      <c r="P173" s="172">
        <v>0</v>
      </c>
      <c r="Q173" s="172">
        <f>ROUND(E173*P173,2)</f>
        <v>0</v>
      </c>
      <c r="R173" s="174" t="s">
        <v>264</v>
      </c>
      <c r="S173" s="174" t="s">
        <v>205</v>
      </c>
      <c r="T173" s="175" t="s">
        <v>205</v>
      </c>
      <c r="U173" s="158">
        <v>0.36199999999999999</v>
      </c>
      <c r="V173" s="158">
        <f>ROUND(E173*U173,2)</f>
        <v>14.63</v>
      </c>
      <c r="W173" s="158"/>
      <c r="X173" s="158" t="s">
        <v>243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244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1" t="s">
        <v>372</v>
      </c>
      <c r="D174" s="160"/>
      <c r="E174" s="161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226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1" t="s">
        <v>265</v>
      </c>
      <c r="D175" s="160"/>
      <c r="E175" s="161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226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1" t="s">
        <v>373</v>
      </c>
      <c r="D176" s="160"/>
      <c r="E176" s="161">
        <v>40.426000000000002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226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41"/>
      <c r="D177" s="242"/>
      <c r="E177" s="242"/>
      <c r="F177" s="242"/>
      <c r="G177" s="242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211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9">
        <v>31</v>
      </c>
      <c r="B178" s="170" t="s">
        <v>376</v>
      </c>
      <c r="C178" s="180" t="s">
        <v>377</v>
      </c>
      <c r="D178" s="171" t="s">
        <v>272</v>
      </c>
      <c r="E178" s="172">
        <v>151.66999999999999</v>
      </c>
      <c r="F178" s="173"/>
      <c r="G178" s="174">
        <f>ROUND(E178*F178,2)</f>
        <v>0</v>
      </c>
      <c r="H178" s="173"/>
      <c r="I178" s="174">
        <f>ROUND(E178*H178,2)</f>
        <v>0</v>
      </c>
      <c r="J178" s="173"/>
      <c r="K178" s="174">
        <f>ROUND(E178*J178,2)</f>
        <v>0</v>
      </c>
      <c r="L178" s="174">
        <v>21</v>
      </c>
      <c r="M178" s="174">
        <f>G178*(1+L178/100)</f>
        <v>0</v>
      </c>
      <c r="N178" s="172">
        <v>2.5999999999999998E-4</v>
      </c>
      <c r="O178" s="172">
        <f>ROUND(E178*N178,2)</f>
        <v>0.04</v>
      </c>
      <c r="P178" s="172">
        <v>0</v>
      </c>
      <c r="Q178" s="172">
        <f>ROUND(E178*P178,2)</f>
        <v>0</v>
      </c>
      <c r="R178" s="174"/>
      <c r="S178" s="174" t="s">
        <v>239</v>
      </c>
      <c r="T178" s="175" t="s">
        <v>295</v>
      </c>
      <c r="U178" s="158">
        <v>0.09</v>
      </c>
      <c r="V178" s="158">
        <f>ROUND(E178*U178,2)</f>
        <v>13.65</v>
      </c>
      <c r="W178" s="158"/>
      <c r="X178" s="158" t="s">
        <v>243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378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1" t="s">
        <v>265</v>
      </c>
      <c r="D179" s="160"/>
      <c r="E179" s="161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226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1" t="s">
        <v>363</v>
      </c>
      <c r="D180" s="160"/>
      <c r="E180" s="161">
        <v>151.66999999999999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226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41"/>
      <c r="D181" s="242"/>
      <c r="E181" s="242"/>
      <c r="F181" s="242"/>
      <c r="G181" s="242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63" t="s">
        <v>200</v>
      </c>
      <c r="B182" s="164" t="s">
        <v>95</v>
      </c>
      <c r="C182" s="179" t="s">
        <v>96</v>
      </c>
      <c r="D182" s="165"/>
      <c r="E182" s="166"/>
      <c r="F182" s="167"/>
      <c r="G182" s="167">
        <f>SUMIF(AG183:AG239,"&lt;&gt;NOR",G183:G239)</f>
        <v>0</v>
      </c>
      <c r="H182" s="167"/>
      <c r="I182" s="167">
        <f>SUM(I183:I239)</f>
        <v>0</v>
      </c>
      <c r="J182" s="167"/>
      <c r="K182" s="167">
        <f>SUM(K183:K239)</f>
        <v>0</v>
      </c>
      <c r="L182" s="167"/>
      <c r="M182" s="167">
        <f>SUM(M183:M239)</f>
        <v>0</v>
      </c>
      <c r="N182" s="166"/>
      <c r="O182" s="166">
        <f>SUM(O183:O239)</f>
        <v>6.6300000000000008</v>
      </c>
      <c r="P182" s="166"/>
      <c r="Q182" s="166">
        <f>SUM(Q183:Q239)</f>
        <v>0</v>
      </c>
      <c r="R182" s="167"/>
      <c r="S182" s="167"/>
      <c r="T182" s="168"/>
      <c r="U182" s="162"/>
      <c r="V182" s="162">
        <f>SUM(V183:V239)</f>
        <v>666.00999999999988</v>
      </c>
      <c r="W182" s="162"/>
      <c r="X182" s="162"/>
      <c r="AG182" t="s">
        <v>201</v>
      </c>
    </row>
    <row r="183" spans="1:60" ht="45" outlineLevel="1" x14ac:dyDescent="0.2">
      <c r="A183" s="169">
        <v>32</v>
      </c>
      <c r="B183" s="170" t="s">
        <v>379</v>
      </c>
      <c r="C183" s="180" t="s">
        <v>380</v>
      </c>
      <c r="D183" s="171" t="s">
        <v>272</v>
      </c>
      <c r="E183" s="172">
        <v>37.07</v>
      </c>
      <c r="F183" s="173"/>
      <c r="G183" s="174">
        <f>ROUND(E183*F183,2)</f>
        <v>0</v>
      </c>
      <c r="H183" s="173"/>
      <c r="I183" s="174">
        <f>ROUND(E183*H183,2)</f>
        <v>0</v>
      </c>
      <c r="J183" s="173"/>
      <c r="K183" s="174">
        <f>ROUND(E183*J183,2)</f>
        <v>0</v>
      </c>
      <c r="L183" s="174">
        <v>21</v>
      </c>
      <c r="M183" s="174">
        <f>G183*(1+L183/100)</f>
        <v>0</v>
      </c>
      <c r="N183" s="172">
        <v>3.3279999999999997E-2</v>
      </c>
      <c r="O183" s="172">
        <f>ROUND(E183*N183,2)</f>
        <v>1.23</v>
      </c>
      <c r="P183" s="172">
        <v>0</v>
      </c>
      <c r="Q183" s="172">
        <f>ROUND(E183*P183,2)</f>
        <v>0</v>
      </c>
      <c r="R183" s="174" t="s">
        <v>273</v>
      </c>
      <c r="S183" s="174" t="s">
        <v>205</v>
      </c>
      <c r="T183" s="175" t="s">
        <v>205</v>
      </c>
      <c r="U183" s="158">
        <v>7.1946500000000002</v>
      </c>
      <c r="V183" s="158">
        <f>ROUND(E183*U183,2)</f>
        <v>266.70999999999998</v>
      </c>
      <c r="W183" s="158"/>
      <c r="X183" s="158" t="s">
        <v>243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244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54" t="s">
        <v>381</v>
      </c>
      <c r="D184" s="255"/>
      <c r="E184" s="255"/>
      <c r="F184" s="255"/>
      <c r="G184" s="255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275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1" t="s">
        <v>265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226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1" t="s">
        <v>382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226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1" t="s">
        <v>383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226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1" t="s">
        <v>384</v>
      </c>
      <c r="D188" s="160"/>
      <c r="E188" s="161">
        <v>37.07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226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41"/>
      <c r="D189" s="242"/>
      <c r="E189" s="242"/>
      <c r="F189" s="242"/>
      <c r="G189" s="242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211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69">
        <v>33</v>
      </c>
      <c r="B190" s="170" t="s">
        <v>385</v>
      </c>
      <c r="C190" s="180" t="s">
        <v>386</v>
      </c>
      <c r="D190" s="171" t="s">
        <v>272</v>
      </c>
      <c r="E190" s="172">
        <v>63.8</v>
      </c>
      <c r="F190" s="173"/>
      <c r="G190" s="174">
        <f>ROUND(E190*F190,2)</f>
        <v>0</v>
      </c>
      <c r="H190" s="173"/>
      <c r="I190" s="174">
        <f>ROUND(E190*H190,2)</f>
        <v>0</v>
      </c>
      <c r="J190" s="173"/>
      <c r="K190" s="174">
        <f>ROUND(E190*J190,2)</f>
        <v>0</v>
      </c>
      <c r="L190" s="174">
        <v>21</v>
      </c>
      <c r="M190" s="174">
        <f>G190*(1+L190/100)</f>
        <v>0</v>
      </c>
      <c r="N190" s="172">
        <v>5.2580000000000002E-2</v>
      </c>
      <c r="O190" s="172">
        <f>ROUND(E190*N190,2)</f>
        <v>3.35</v>
      </c>
      <c r="P190" s="172">
        <v>0</v>
      </c>
      <c r="Q190" s="172">
        <f>ROUND(E190*P190,2)</f>
        <v>0</v>
      </c>
      <c r="R190" s="174" t="s">
        <v>264</v>
      </c>
      <c r="S190" s="174" t="s">
        <v>205</v>
      </c>
      <c r="T190" s="175" t="s">
        <v>205</v>
      </c>
      <c r="U190" s="158">
        <v>0.92</v>
      </c>
      <c r="V190" s="158">
        <f>ROUND(E190*U190,2)</f>
        <v>58.7</v>
      </c>
      <c r="W190" s="158"/>
      <c r="X190" s="158" t="s">
        <v>243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244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1" t="s">
        <v>265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226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1" t="s">
        <v>387</v>
      </c>
      <c r="D192" s="160"/>
      <c r="E192" s="161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226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1" t="s">
        <v>388</v>
      </c>
      <c r="D193" s="160"/>
      <c r="E193" s="161">
        <v>11.5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226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1" t="s">
        <v>265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226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1" t="s">
        <v>389</v>
      </c>
      <c r="D195" s="160"/>
      <c r="E195" s="161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226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1" t="s">
        <v>390</v>
      </c>
      <c r="D196" s="160"/>
      <c r="E196" s="161">
        <v>52.3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226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41"/>
      <c r="D197" s="242"/>
      <c r="E197" s="242"/>
      <c r="F197" s="242"/>
      <c r="G197" s="242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211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69">
        <v>34</v>
      </c>
      <c r="B198" s="170" t="s">
        <v>391</v>
      </c>
      <c r="C198" s="180" t="s">
        <v>392</v>
      </c>
      <c r="D198" s="171" t="s">
        <v>272</v>
      </c>
      <c r="E198" s="172">
        <v>52.3</v>
      </c>
      <c r="F198" s="173"/>
      <c r="G198" s="174">
        <f>ROUND(E198*F198,2)</f>
        <v>0</v>
      </c>
      <c r="H198" s="173"/>
      <c r="I198" s="174">
        <f>ROUND(E198*H198,2)</f>
        <v>0</v>
      </c>
      <c r="J198" s="173"/>
      <c r="K198" s="174">
        <f>ROUND(E198*J198,2)</f>
        <v>0</v>
      </c>
      <c r="L198" s="174">
        <v>21</v>
      </c>
      <c r="M198" s="174">
        <f>G198*(1+L198/100)</f>
        <v>0</v>
      </c>
      <c r="N198" s="172">
        <v>6.3000000000000003E-4</v>
      </c>
      <c r="O198" s="172">
        <f>ROUND(E198*N198,2)</f>
        <v>0.03</v>
      </c>
      <c r="P198" s="172">
        <v>0</v>
      </c>
      <c r="Q198" s="172">
        <f>ROUND(E198*P198,2)</f>
        <v>0</v>
      </c>
      <c r="R198" s="174" t="s">
        <v>264</v>
      </c>
      <c r="S198" s="174" t="s">
        <v>205</v>
      </c>
      <c r="T198" s="175" t="s">
        <v>205</v>
      </c>
      <c r="U198" s="158">
        <v>0.23</v>
      </c>
      <c r="V198" s="158">
        <f>ROUND(E198*U198,2)</f>
        <v>12.03</v>
      </c>
      <c r="W198" s="158"/>
      <c r="X198" s="158" t="s">
        <v>243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244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54" t="s">
        <v>393</v>
      </c>
      <c r="D199" s="255"/>
      <c r="E199" s="255"/>
      <c r="F199" s="255"/>
      <c r="G199" s="255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275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56" t="s">
        <v>393</v>
      </c>
      <c r="D200" s="257"/>
      <c r="E200" s="257"/>
      <c r="F200" s="257"/>
      <c r="G200" s="257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210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1" t="s">
        <v>265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226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1" t="s">
        <v>394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226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1" t="s">
        <v>390</v>
      </c>
      <c r="D203" s="160"/>
      <c r="E203" s="161">
        <v>52.3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226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41"/>
      <c r="D204" s="242"/>
      <c r="E204" s="242"/>
      <c r="F204" s="242"/>
      <c r="G204" s="242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211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69">
        <v>35</v>
      </c>
      <c r="B205" s="170" t="s">
        <v>395</v>
      </c>
      <c r="C205" s="180" t="s">
        <v>396</v>
      </c>
      <c r="D205" s="171" t="s">
        <v>272</v>
      </c>
      <c r="E205" s="172">
        <v>37.07</v>
      </c>
      <c r="F205" s="173"/>
      <c r="G205" s="174">
        <f>ROUND(E205*F205,2)</f>
        <v>0</v>
      </c>
      <c r="H205" s="173"/>
      <c r="I205" s="174">
        <f>ROUND(E205*H205,2)</f>
        <v>0</v>
      </c>
      <c r="J205" s="173"/>
      <c r="K205" s="174">
        <f>ROUND(E205*J205,2)</f>
        <v>0</v>
      </c>
      <c r="L205" s="174">
        <v>21</v>
      </c>
      <c r="M205" s="174">
        <f>G205*(1+L205/100)</f>
        <v>0</v>
      </c>
      <c r="N205" s="172">
        <v>9.5E-4</v>
      </c>
      <c r="O205" s="172">
        <f>ROUND(E205*N205,2)</f>
        <v>0.04</v>
      </c>
      <c r="P205" s="172">
        <v>0</v>
      </c>
      <c r="Q205" s="172">
        <f>ROUND(E205*P205,2)</f>
        <v>0</v>
      </c>
      <c r="R205" s="174" t="s">
        <v>264</v>
      </c>
      <c r="S205" s="174" t="s">
        <v>205</v>
      </c>
      <c r="T205" s="175" t="s">
        <v>205</v>
      </c>
      <c r="U205" s="158">
        <v>0.43370999999999998</v>
      </c>
      <c r="V205" s="158">
        <f>ROUND(E205*U205,2)</f>
        <v>16.079999999999998</v>
      </c>
      <c r="W205" s="158"/>
      <c r="X205" s="158" t="s">
        <v>243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244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54" t="s">
        <v>393</v>
      </c>
      <c r="D206" s="255"/>
      <c r="E206" s="255"/>
      <c r="F206" s="255"/>
      <c r="G206" s="255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275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56" t="s">
        <v>393</v>
      </c>
      <c r="D207" s="257"/>
      <c r="E207" s="257"/>
      <c r="F207" s="257"/>
      <c r="G207" s="257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210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1" t="s">
        <v>265</v>
      </c>
      <c r="D208" s="160"/>
      <c r="E208" s="161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226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1" t="s">
        <v>382</v>
      </c>
      <c r="D209" s="160"/>
      <c r="E209" s="161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226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1" t="s">
        <v>397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226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1" t="s">
        <v>384</v>
      </c>
      <c r="D211" s="160"/>
      <c r="E211" s="161">
        <v>37.07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226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41"/>
      <c r="D212" s="242"/>
      <c r="E212" s="242"/>
      <c r="F212" s="242"/>
      <c r="G212" s="242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211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9">
        <v>36</v>
      </c>
      <c r="B213" s="170" t="s">
        <v>398</v>
      </c>
      <c r="C213" s="180" t="s">
        <v>399</v>
      </c>
      <c r="D213" s="171" t="s">
        <v>272</v>
      </c>
      <c r="E213" s="172">
        <v>63.8</v>
      </c>
      <c r="F213" s="173"/>
      <c r="G213" s="174">
        <f>ROUND(E213*F213,2)</f>
        <v>0</v>
      </c>
      <c r="H213" s="173"/>
      <c r="I213" s="174">
        <f>ROUND(E213*H213,2)</f>
        <v>0</v>
      </c>
      <c r="J213" s="173"/>
      <c r="K213" s="174">
        <f>ROUND(E213*J213,2)</f>
        <v>0</v>
      </c>
      <c r="L213" s="174">
        <v>21</v>
      </c>
      <c r="M213" s="174">
        <f>G213*(1+L213/100)</f>
        <v>0</v>
      </c>
      <c r="N213" s="172">
        <v>2.0000000000000002E-5</v>
      </c>
      <c r="O213" s="172">
        <f>ROUND(E213*N213,2)</f>
        <v>0</v>
      </c>
      <c r="P213" s="172">
        <v>0</v>
      </c>
      <c r="Q213" s="172">
        <f>ROUND(E213*P213,2)</f>
        <v>0</v>
      </c>
      <c r="R213" s="174" t="s">
        <v>264</v>
      </c>
      <c r="S213" s="174" t="s">
        <v>205</v>
      </c>
      <c r="T213" s="175" t="s">
        <v>205</v>
      </c>
      <c r="U213" s="158">
        <v>0.11</v>
      </c>
      <c r="V213" s="158">
        <f>ROUND(E213*U213,2)</f>
        <v>7.02</v>
      </c>
      <c r="W213" s="158"/>
      <c r="X213" s="158" t="s">
        <v>243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400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1" t="s">
        <v>265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226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1" t="s">
        <v>387</v>
      </c>
      <c r="D215" s="160"/>
      <c r="E215" s="161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226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1" t="s">
        <v>388</v>
      </c>
      <c r="D216" s="160"/>
      <c r="E216" s="161">
        <v>11.5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226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1" t="s">
        <v>265</v>
      </c>
      <c r="D217" s="160"/>
      <c r="E217" s="161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226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1" t="s">
        <v>389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226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1" t="s">
        <v>390</v>
      </c>
      <c r="D219" s="160"/>
      <c r="E219" s="161">
        <v>52.3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226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41"/>
      <c r="D220" s="242"/>
      <c r="E220" s="242"/>
      <c r="F220" s="242"/>
      <c r="G220" s="242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211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9">
        <v>37</v>
      </c>
      <c r="B221" s="170" t="s">
        <v>401</v>
      </c>
      <c r="C221" s="180" t="s">
        <v>402</v>
      </c>
      <c r="D221" s="171" t="s">
        <v>272</v>
      </c>
      <c r="E221" s="172">
        <v>63.8</v>
      </c>
      <c r="F221" s="173"/>
      <c r="G221" s="174">
        <f>ROUND(E221*F221,2)</f>
        <v>0</v>
      </c>
      <c r="H221" s="173"/>
      <c r="I221" s="174">
        <f>ROUND(E221*H221,2)</f>
        <v>0</v>
      </c>
      <c r="J221" s="173"/>
      <c r="K221" s="174">
        <f>ROUND(E221*J221,2)</f>
        <v>0</v>
      </c>
      <c r="L221" s="174">
        <v>21</v>
      </c>
      <c r="M221" s="174">
        <f>G221*(1+L221/100)</f>
        <v>0</v>
      </c>
      <c r="N221" s="172">
        <v>0</v>
      </c>
      <c r="O221" s="172">
        <f>ROUND(E221*N221,2)</f>
        <v>0</v>
      </c>
      <c r="P221" s="172">
        <v>0</v>
      </c>
      <c r="Q221" s="172">
        <f>ROUND(E221*P221,2)</f>
        <v>0</v>
      </c>
      <c r="R221" s="174" t="s">
        <v>264</v>
      </c>
      <c r="S221" s="174" t="s">
        <v>205</v>
      </c>
      <c r="T221" s="175" t="s">
        <v>205</v>
      </c>
      <c r="U221" s="158">
        <v>0.43</v>
      </c>
      <c r="V221" s="158">
        <f>ROUND(E221*U221,2)</f>
        <v>27.43</v>
      </c>
      <c r="W221" s="158"/>
      <c r="X221" s="158" t="s">
        <v>243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244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1" t="s">
        <v>265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226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1" t="s">
        <v>387</v>
      </c>
      <c r="D223" s="160"/>
      <c r="E223" s="161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226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1" t="s">
        <v>388</v>
      </c>
      <c r="D224" s="160"/>
      <c r="E224" s="161">
        <v>11.5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226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1" t="s">
        <v>265</v>
      </c>
      <c r="D225" s="160"/>
      <c r="E225" s="161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226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1" t="s">
        <v>389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226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1" t="s">
        <v>390</v>
      </c>
      <c r="D227" s="160"/>
      <c r="E227" s="161">
        <v>52.3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226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41"/>
      <c r="D228" s="242"/>
      <c r="E228" s="242"/>
      <c r="F228" s="242"/>
      <c r="G228" s="242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211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69">
        <v>38</v>
      </c>
      <c r="B229" s="170" t="s">
        <v>403</v>
      </c>
      <c r="C229" s="180" t="s">
        <v>404</v>
      </c>
      <c r="D229" s="171" t="s">
        <v>272</v>
      </c>
      <c r="E229" s="172">
        <v>47.97</v>
      </c>
      <c r="F229" s="173"/>
      <c r="G229" s="174">
        <f>ROUND(E229*F229,2)</f>
        <v>0</v>
      </c>
      <c r="H229" s="173"/>
      <c r="I229" s="174">
        <f>ROUND(E229*H229,2)</f>
        <v>0</v>
      </c>
      <c r="J229" s="173"/>
      <c r="K229" s="174">
        <f>ROUND(E229*J229,2)</f>
        <v>0</v>
      </c>
      <c r="L229" s="174">
        <v>21</v>
      </c>
      <c r="M229" s="174">
        <f>G229*(1+L229/100)</f>
        <v>0</v>
      </c>
      <c r="N229" s="172">
        <v>1.554E-2</v>
      </c>
      <c r="O229" s="172">
        <f>ROUND(E229*N229,2)</f>
        <v>0.75</v>
      </c>
      <c r="P229" s="172">
        <v>0</v>
      </c>
      <c r="Q229" s="172">
        <f>ROUND(E229*P229,2)</f>
        <v>0</v>
      </c>
      <c r="R229" s="174"/>
      <c r="S229" s="174" t="s">
        <v>239</v>
      </c>
      <c r="T229" s="175" t="s">
        <v>206</v>
      </c>
      <c r="U229" s="158">
        <v>0.24</v>
      </c>
      <c r="V229" s="158">
        <f>ROUND(E229*U229,2)</f>
        <v>11.51</v>
      </c>
      <c r="W229" s="158"/>
      <c r="X229" s="158" t="s">
        <v>243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244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50" t="s">
        <v>361</v>
      </c>
      <c r="D230" s="251"/>
      <c r="E230" s="251"/>
      <c r="F230" s="251"/>
      <c r="G230" s="251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210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1" t="s">
        <v>265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226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1" t="s">
        <v>405</v>
      </c>
      <c r="D232" s="160"/>
      <c r="E232" s="161">
        <v>47.97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226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41"/>
      <c r="D233" s="242"/>
      <c r="E233" s="242"/>
      <c r="F233" s="242"/>
      <c r="G233" s="242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211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9">
        <v>39</v>
      </c>
      <c r="B234" s="170" t="s">
        <v>406</v>
      </c>
      <c r="C234" s="180" t="s">
        <v>407</v>
      </c>
      <c r="D234" s="171" t="s">
        <v>272</v>
      </c>
      <c r="E234" s="172">
        <v>37.07</v>
      </c>
      <c r="F234" s="173"/>
      <c r="G234" s="174">
        <f>ROUND(E234*F234,2)</f>
        <v>0</v>
      </c>
      <c r="H234" s="173"/>
      <c r="I234" s="174">
        <f>ROUND(E234*H234,2)</f>
        <v>0</v>
      </c>
      <c r="J234" s="173"/>
      <c r="K234" s="174">
        <f>ROUND(E234*J234,2)</f>
        <v>0</v>
      </c>
      <c r="L234" s="174">
        <v>21</v>
      </c>
      <c r="M234" s="174">
        <f>G234*(1+L234/100)</f>
        <v>0</v>
      </c>
      <c r="N234" s="172">
        <v>3.3279999999999997E-2</v>
      </c>
      <c r="O234" s="172">
        <f>ROUND(E234*N234,2)</f>
        <v>1.23</v>
      </c>
      <c r="P234" s="172">
        <v>0</v>
      </c>
      <c r="Q234" s="172">
        <f>ROUND(E234*P234,2)</f>
        <v>0</v>
      </c>
      <c r="R234" s="174"/>
      <c r="S234" s="174" t="s">
        <v>239</v>
      </c>
      <c r="T234" s="175" t="s">
        <v>206</v>
      </c>
      <c r="U234" s="158">
        <v>7.19</v>
      </c>
      <c r="V234" s="158">
        <f>ROUND(E234*U234,2)</f>
        <v>266.52999999999997</v>
      </c>
      <c r="W234" s="158"/>
      <c r="X234" s="158" t="s">
        <v>243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244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1" t="s">
        <v>265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226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1" t="s">
        <v>382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226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1" t="s">
        <v>383</v>
      </c>
      <c r="D237" s="160"/>
      <c r="E237" s="161"/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226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1" t="s">
        <v>384</v>
      </c>
      <c r="D238" s="160"/>
      <c r="E238" s="161">
        <v>37.07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226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41"/>
      <c r="D239" s="242"/>
      <c r="E239" s="242"/>
      <c r="F239" s="242"/>
      <c r="G239" s="242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211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x14ac:dyDescent="0.2">
      <c r="A240" s="163" t="s">
        <v>200</v>
      </c>
      <c r="B240" s="164" t="s">
        <v>97</v>
      </c>
      <c r="C240" s="179" t="s">
        <v>98</v>
      </c>
      <c r="D240" s="165"/>
      <c r="E240" s="166"/>
      <c r="F240" s="167"/>
      <c r="G240" s="167">
        <f>SUMIF(AG241:AG252,"&lt;&gt;NOR",G241:G252)</f>
        <v>0</v>
      </c>
      <c r="H240" s="167"/>
      <c r="I240" s="167">
        <f>SUM(I241:I252)</f>
        <v>0</v>
      </c>
      <c r="J240" s="167"/>
      <c r="K240" s="167">
        <f>SUM(K241:K252)</f>
        <v>0</v>
      </c>
      <c r="L240" s="167"/>
      <c r="M240" s="167">
        <f>SUM(M241:M252)</f>
        <v>0</v>
      </c>
      <c r="N240" s="166"/>
      <c r="O240" s="166">
        <f>SUM(O241:O252)</f>
        <v>16.599999999999998</v>
      </c>
      <c r="P240" s="166"/>
      <c r="Q240" s="166">
        <f>SUM(Q241:Q252)</f>
        <v>0</v>
      </c>
      <c r="R240" s="167"/>
      <c r="S240" s="167"/>
      <c r="T240" s="168"/>
      <c r="U240" s="162"/>
      <c r="V240" s="162">
        <f>SUM(V241:V252)</f>
        <v>162.82000000000002</v>
      </c>
      <c r="W240" s="162"/>
      <c r="X240" s="162"/>
      <c r="AG240" t="s">
        <v>201</v>
      </c>
    </row>
    <row r="241" spans="1:60" ht="22.5" outlineLevel="1" x14ac:dyDescent="0.2">
      <c r="A241" s="169">
        <v>40</v>
      </c>
      <c r="B241" s="170" t="s">
        <v>408</v>
      </c>
      <c r="C241" s="180" t="s">
        <v>409</v>
      </c>
      <c r="D241" s="171" t="s">
        <v>272</v>
      </c>
      <c r="E241" s="172">
        <v>396.52</v>
      </c>
      <c r="F241" s="173"/>
      <c r="G241" s="174">
        <f>ROUND(E241*F241,2)</f>
        <v>0</v>
      </c>
      <c r="H241" s="173"/>
      <c r="I241" s="174">
        <f>ROUND(E241*H241,2)</f>
        <v>0</v>
      </c>
      <c r="J241" s="173"/>
      <c r="K241" s="174">
        <f>ROUND(E241*J241,2)</f>
        <v>0</v>
      </c>
      <c r="L241" s="174">
        <v>21</v>
      </c>
      <c r="M241" s="174">
        <f>G241*(1+L241/100)</f>
        <v>0</v>
      </c>
      <c r="N241" s="172">
        <v>3.415E-2</v>
      </c>
      <c r="O241" s="172">
        <f>ROUND(E241*N241,2)</f>
        <v>13.54</v>
      </c>
      <c r="P241" s="172">
        <v>0</v>
      </c>
      <c r="Q241" s="172">
        <f>ROUND(E241*P241,2)</f>
        <v>0</v>
      </c>
      <c r="R241" s="174" t="s">
        <v>264</v>
      </c>
      <c r="S241" s="174" t="s">
        <v>205</v>
      </c>
      <c r="T241" s="175" t="s">
        <v>205</v>
      </c>
      <c r="U241" s="158">
        <v>0.4</v>
      </c>
      <c r="V241" s="158">
        <f>ROUND(E241*U241,2)</f>
        <v>158.61000000000001</v>
      </c>
      <c r="W241" s="158"/>
      <c r="X241" s="158" t="s">
        <v>243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244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54" t="s">
        <v>410</v>
      </c>
      <c r="D242" s="255"/>
      <c r="E242" s="255"/>
      <c r="F242" s="255"/>
      <c r="G242" s="255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275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1" t="s">
        <v>265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226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1" t="s">
        <v>411</v>
      </c>
      <c r="D244" s="160"/>
      <c r="E244" s="161">
        <v>369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226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1" t="s">
        <v>265</v>
      </c>
      <c r="D245" s="160"/>
      <c r="E245" s="161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226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1" t="s">
        <v>412</v>
      </c>
      <c r="D246" s="160"/>
      <c r="E246" s="161">
        <v>27.52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226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41"/>
      <c r="D247" s="242"/>
      <c r="E247" s="242"/>
      <c r="F247" s="242"/>
      <c r="G247" s="242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211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69">
        <v>41</v>
      </c>
      <c r="B248" s="170" t="s">
        <v>413</v>
      </c>
      <c r="C248" s="180" t="s">
        <v>414</v>
      </c>
      <c r="D248" s="171" t="s">
        <v>272</v>
      </c>
      <c r="E248" s="172">
        <v>27.52</v>
      </c>
      <c r="F248" s="173"/>
      <c r="G248" s="174">
        <f>ROUND(E248*F248,2)</f>
        <v>0</v>
      </c>
      <c r="H248" s="173"/>
      <c r="I248" s="174">
        <f>ROUND(E248*H248,2)</f>
        <v>0</v>
      </c>
      <c r="J248" s="173"/>
      <c r="K248" s="174">
        <f>ROUND(E248*J248,2)</f>
        <v>0</v>
      </c>
      <c r="L248" s="174">
        <v>21</v>
      </c>
      <c r="M248" s="174">
        <f>G248*(1+L248/100)</f>
        <v>0</v>
      </c>
      <c r="N248" s="172">
        <v>0.1111</v>
      </c>
      <c r="O248" s="172">
        <f>ROUND(E248*N248,2)</f>
        <v>3.06</v>
      </c>
      <c r="P248" s="172">
        <v>0</v>
      </c>
      <c r="Q248" s="172">
        <f>ROUND(E248*P248,2)</f>
        <v>0</v>
      </c>
      <c r="R248" s="174" t="s">
        <v>264</v>
      </c>
      <c r="S248" s="174" t="s">
        <v>205</v>
      </c>
      <c r="T248" s="175" t="s">
        <v>205</v>
      </c>
      <c r="U248" s="158">
        <v>0.153</v>
      </c>
      <c r="V248" s="158">
        <f>ROUND(E248*U248,2)</f>
        <v>4.21</v>
      </c>
      <c r="W248" s="158"/>
      <c r="X248" s="158" t="s">
        <v>243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244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54" t="s">
        <v>415</v>
      </c>
      <c r="D249" s="255"/>
      <c r="E249" s="255"/>
      <c r="F249" s="255"/>
      <c r="G249" s="255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275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1" t="s">
        <v>265</v>
      </c>
      <c r="D250" s="160"/>
      <c r="E250" s="161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226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1" t="s">
        <v>412</v>
      </c>
      <c r="D251" s="160"/>
      <c r="E251" s="161">
        <v>27.52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226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41"/>
      <c r="D252" s="242"/>
      <c r="E252" s="242"/>
      <c r="F252" s="242"/>
      <c r="G252" s="242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211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x14ac:dyDescent="0.2">
      <c r="A253" s="163" t="s">
        <v>200</v>
      </c>
      <c r="B253" s="164" t="s">
        <v>99</v>
      </c>
      <c r="C253" s="179" t="s">
        <v>100</v>
      </c>
      <c r="D253" s="165"/>
      <c r="E253" s="166"/>
      <c r="F253" s="167"/>
      <c r="G253" s="167">
        <f>SUMIF(AG254:AG258,"&lt;&gt;NOR",G254:G258)</f>
        <v>0</v>
      </c>
      <c r="H253" s="167"/>
      <c r="I253" s="167">
        <f>SUM(I254:I258)</f>
        <v>0</v>
      </c>
      <c r="J253" s="167"/>
      <c r="K253" s="167">
        <f>SUM(K254:K258)</f>
        <v>0</v>
      </c>
      <c r="L253" s="167"/>
      <c r="M253" s="167">
        <f>SUM(M254:M258)</f>
        <v>0</v>
      </c>
      <c r="N253" s="166"/>
      <c r="O253" s="166">
        <f>SUM(O254:O258)</f>
        <v>0</v>
      </c>
      <c r="P253" s="166"/>
      <c r="Q253" s="166">
        <f>SUM(Q254:Q258)</f>
        <v>0</v>
      </c>
      <c r="R253" s="167"/>
      <c r="S253" s="167"/>
      <c r="T253" s="168"/>
      <c r="U253" s="162"/>
      <c r="V253" s="162">
        <f>SUM(V254:V258)</f>
        <v>5.52</v>
      </c>
      <c r="W253" s="162"/>
      <c r="X253" s="162"/>
      <c r="AG253" t="s">
        <v>201</v>
      </c>
    </row>
    <row r="254" spans="1:60" outlineLevel="1" x14ac:dyDescent="0.2">
      <c r="A254" s="169">
        <v>42</v>
      </c>
      <c r="B254" s="170" t="s">
        <v>416</v>
      </c>
      <c r="C254" s="180" t="s">
        <v>417</v>
      </c>
      <c r="D254" s="171" t="s">
        <v>283</v>
      </c>
      <c r="E254" s="172">
        <v>120</v>
      </c>
      <c r="F254" s="173"/>
      <c r="G254" s="174">
        <f>ROUND(E254*F254,2)</f>
        <v>0</v>
      </c>
      <c r="H254" s="173"/>
      <c r="I254" s="174">
        <f>ROUND(E254*H254,2)</f>
        <v>0</v>
      </c>
      <c r="J254" s="173"/>
      <c r="K254" s="174">
        <f>ROUND(E254*J254,2)</f>
        <v>0</v>
      </c>
      <c r="L254" s="174">
        <v>21</v>
      </c>
      <c r="M254" s="174">
        <f>G254*(1+L254/100)</f>
        <v>0</v>
      </c>
      <c r="N254" s="172">
        <v>0</v>
      </c>
      <c r="O254" s="172">
        <f>ROUND(E254*N254,2)</f>
        <v>0</v>
      </c>
      <c r="P254" s="172">
        <v>0</v>
      </c>
      <c r="Q254" s="172">
        <f>ROUND(E254*P254,2)</f>
        <v>0</v>
      </c>
      <c r="R254" s="174" t="s">
        <v>418</v>
      </c>
      <c r="S254" s="174" t="s">
        <v>205</v>
      </c>
      <c r="T254" s="175" t="s">
        <v>205</v>
      </c>
      <c r="U254" s="158">
        <v>4.5999999999999999E-2</v>
      </c>
      <c r="V254" s="158">
        <f>ROUND(E254*U254,2)</f>
        <v>5.52</v>
      </c>
      <c r="W254" s="158"/>
      <c r="X254" s="158" t="s">
        <v>243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244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1" t="s">
        <v>265</v>
      </c>
      <c r="D255" s="160"/>
      <c r="E255" s="161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226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1" t="s">
        <v>419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226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1" t="s">
        <v>420</v>
      </c>
      <c r="D257" s="160"/>
      <c r="E257" s="161">
        <v>120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226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1"/>
      <c r="D258" s="242"/>
      <c r="E258" s="242"/>
      <c r="F258" s="242"/>
      <c r="G258" s="242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211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x14ac:dyDescent="0.2">
      <c r="A259" s="163" t="s">
        <v>200</v>
      </c>
      <c r="B259" s="164" t="s">
        <v>101</v>
      </c>
      <c r="C259" s="179" t="s">
        <v>102</v>
      </c>
      <c r="D259" s="165"/>
      <c r="E259" s="166"/>
      <c r="F259" s="167"/>
      <c r="G259" s="167">
        <f>SUMIF(AG260:AG316,"&lt;&gt;NOR",G260:G316)</f>
        <v>0</v>
      </c>
      <c r="H259" s="167"/>
      <c r="I259" s="167">
        <f>SUM(I260:I316)</f>
        <v>0</v>
      </c>
      <c r="J259" s="167"/>
      <c r="K259" s="167">
        <f>SUM(K260:K316)</f>
        <v>0</v>
      </c>
      <c r="L259" s="167"/>
      <c r="M259" s="167">
        <f>SUM(M260:M316)</f>
        <v>0</v>
      </c>
      <c r="N259" s="166"/>
      <c r="O259" s="166">
        <f>SUM(O260:O316)</f>
        <v>65.97999999999999</v>
      </c>
      <c r="P259" s="166"/>
      <c r="Q259" s="166">
        <f>SUM(Q260:Q316)</f>
        <v>0</v>
      </c>
      <c r="R259" s="167"/>
      <c r="S259" s="167"/>
      <c r="T259" s="168"/>
      <c r="U259" s="162"/>
      <c r="V259" s="162">
        <f>SUM(V260:V316)</f>
        <v>946.59</v>
      </c>
      <c r="W259" s="162"/>
      <c r="X259" s="162"/>
      <c r="AG259" t="s">
        <v>201</v>
      </c>
    </row>
    <row r="260" spans="1:60" ht="22.5" outlineLevel="1" x14ac:dyDescent="0.2">
      <c r="A260" s="169">
        <v>43</v>
      </c>
      <c r="B260" s="170" t="s">
        <v>421</v>
      </c>
      <c r="C260" s="180" t="s">
        <v>422</v>
      </c>
      <c r="D260" s="171" t="s">
        <v>272</v>
      </c>
      <c r="E260" s="172">
        <v>2296</v>
      </c>
      <c r="F260" s="173"/>
      <c r="G260" s="174">
        <f>ROUND(E260*F260,2)</f>
        <v>0</v>
      </c>
      <c r="H260" s="173"/>
      <c r="I260" s="174">
        <f>ROUND(E260*H260,2)</f>
        <v>0</v>
      </c>
      <c r="J260" s="173"/>
      <c r="K260" s="174">
        <f>ROUND(E260*J260,2)</f>
        <v>0</v>
      </c>
      <c r="L260" s="174">
        <v>21</v>
      </c>
      <c r="M260" s="174">
        <f>G260*(1+L260/100)</f>
        <v>0</v>
      </c>
      <c r="N260" s="172">
        <v>2.426E-2</v>
      </c>
      <c r="O260" s="172">
        <f>ROUND(E260*N260,2)</f>
        <v>55.7</v>
      </c>
      <c r="P260" s="172">
        <v>0</v>
      </c>
      <c r="Q260" s="172">
        <f>ROUND(E260*P260,2)</f>
        <v>0</v>
      </c>
      <c r="R260" s="174" t="s">
        <v>423</v>
      </c>
      <c r="S260" s="174" t="s">
        <v>205</v>
      </c>
      <c r="T260" s="175" t="s">
        <v>205</v>
      </c>
      <c r="U260" s="158">
        <v>0.14000000000000001</v>
      </c>
      <c r="V260" s="158">
        <f>ROUND(E260*U260,2)</f>
        <v>321.44</v>
      </c>
      <c r="W260" s="158"/>
      <c r="X260" s="158" t="s">
        <v>243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244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54" t="s">
        <v>424</v>
      </c>
      <c r="D261" s="255"/>
      <c r="E261" s="255"/>
      <c r="F261" s="255"/>
      <c r="G261" s="255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275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56" t="s">
        <v>425</v>
      </c>
      <c r="D262" s="257"/>
      <c r="E262" s="257"/>
      <c r="F262" s="257"/>
      <c r="G262" s="257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210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1" t="s">
        <v>265</v>
      </c>
      <c r="D263" s="160"/>
      <c r="E263" s="161"/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226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1" t="s">
        <v>426</v>
      </c>
      <c r="D264" s="160"/>
      <c r="E264" s="161">
        <v>2296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226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41"/>
      <c r="D265" s="242"/>
      <c r="E265" s="242"/>
      <c r="F265" s="242"/>
      <c r="G265" s="242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211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33.75" outlineLevel="1" x14ac:dyDescent="0.2">
      <c r="A266" s="169">
        <v>44</v>
      </c>
      <c r="B266" s="170" t="s">
        <v>427</v>
      </c>
      <c r="C266" s="180" t="s">
        <v>428</v>
      </c>
      <c r="D266" s="171" t="s">
        <v>272</v>
      </c>
      <c r="E266" s="172">
        <v>6888</v>
      </c>
      <c r="F266" s="173"/>
      <c r="G266" s="174">
        <f>ROUND(E266*F266,2)</f>
        <v>0</v>
      </c>
      <c r="H266" s="173"/>
      <c r="I266" s="174">
        <f>ROUND(E266*H266,2)</f>
        <v>0</v>
      </c>
      <c r="J266" s="173"/>
      <c r="K266" s="174">
        <f>ROUND(E266*J266,2)</f>
        <v>0</v>
      </c>
      <c r="L266" s="174">
        <v>21</v>
      </c>
      <c r="M266" s="174">
        <f>G266*(1+L266/100)</f>
        <v>0</v>
      </c>
      <c r="N266" s="172">
        <v>1.0200000000000001E-3</v>
      </c>
      <c r="O266" s="172">
        <f>ROUND(E266*N266,2)</f>
        <v>7.03</v>
      </c>
      <c r="P266" s="172">
        <v>0</v>
      </c>
      <c r="Q266" s="172">
        <f>ROUND(E266*P266,2)</f>
        <v>0</v>
      </c>
      <c r="R266" s="174" t="s">
        <v>423</v>
      </c>
      <c r="S266" s="174" t="s">
        <v>205</v>
      </c>
      <c r="T266" s="175" t="s">
        <v>205</v>
      </c>
      <c r="U266" s="158">
        <v>0.01</v>
      </c>
      <c r="V266" s="158">
        <f>ROUND(E266*U266,2)</f>
        <v>68.88</v>
      </c>
      <c r="W266" s="158"/>
      <c r="X266" s="158" t="s">
        <v>243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244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54" t="s">
        <v>424</v>
      </c>
      <c r="D267" s="255"/>
      <c r="E267" s="255"/>
      <c r="F267" s="255"/>
      <c r="G267" s="255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275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1" t="s">
        <v>265</v>
      </c>
      <c r="D268" s="160"/>
      <c r="E268" s="161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226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1" t="s">
        <v>429</v>
      </c>
      <c r="D269" s="160"/>
      <c r="E269" s="161">
        <v>6888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226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41"/>
      <c r="D270" s="242"/>
      <c r="E270" s="242"/>
      <c r="F270" s="242"/>
      <c r="G270" s="242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211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69">
        <v>45</v>
      </c>
      <c r="B271" s="170" t="s">
        <v>430</v>
      </c>
      <c r="C271" s="180" t="s">
        <v>431</v>
      </c>
      <c r="D271" s="171" t="s">
        <v>272</v>
      </c>
      <c r="E271" s="172">
        <v>2296</v>
      </c>
      <c r="F271" s="173"/>
      <c r="G271" s="174">
        <f>ROUND(E271*F271,2)</f>
        <v>0</v>
      </c>
      <c r="H271" s="173"/>
      <c r="I271" s="174">
        <f>ROUND(E271*H271,2)</f>
        <v>0</v>
      </c>
      <c r="J271" s="173"/>
      <c r="K271" s="174">
        <f>ROUND(E271*J271,2)</f>
        <v>0</v>
      </c>
      <c r="L271" s="174">
        <v>21</v>
      </c>
      <c r="M271" s="174">
        <f>G271*(1+L271/100)</f>
        <v>0</v>
      </c>
      <c r="N271" s="172">
        <v>0</v>
      </c>
      <c r="O271" s="172">
        <f>ROUND(E271*N271,2)</f>
        <v>0</v>
      </c>
      <c r="P271" s="172">
        <v>0</v>
      </c>
      <c r="Q271" s="172">
        <f>ROUND(E271*P271,2)</f>
        <v>0</v>
      </c>
      <c r="R271" s="174" t="s">
        <v>423</v>
      </c>
      <c r="S271" s="174" t="s">
        <v>205</v>
      </c>
      <c r="T271" s="175" t="s">
        <v>205</v>
      </c>
      <c r="U271" s="158">
        <v>0.12</v>
      </c>
      <c r="V271" s="158">
        <f>ROUND(E271*U271,2)</f>
        <v>275.52</v>
      </c>
      <c r="W271" s="158"/>
      <c r="X271" s="158" t="s">
        <v>243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244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1" t="s">
        <v>265</v>
      </c>
      <c r="D272" s="160"/>
      <c r="E272" s="161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226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1" t="s">
        <v>426</v>
      </c>
      <c r="D273" s="160"/>
      <c r="E273" s="161">
        <v>2296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226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241"/>
      <c r="D274" s="242"/>
      <c r="E274" s="242"/>
      <c r="F274" s="242"/>
      <c r="G274" s="242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211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69">
        <v>46</v>
      </c>
      <c r="B275" s="170" t="s">
        <v>432</v>
      </c>
      <c r="C275" s="180" t="s">
        <v>433</v>
      </c>
      <c r="D275" s="171" t="s">
        <v>272</v>
      </c>
      <c r="E275" s="172">
        <v>665.26</v>
      </c>
      <c r="F275" s="173"/>
      <c r="G275" s="174">
        <f>ROUND(E275*F275,2)</f>
        <v>0</v>
      </c>
      <c r="H275" s="173"/>
      <c r="I275" s="174">
        <f>ROUND(E275*H275,2)</f>
        <v>0</v>
      </c>
      <c r="J275" s="173"/>
      <c r="K275" s="174">
        <f>ROUND(E275*J275,2)</f>
        <v>0</v>
      </c>
      <c r="L275" s="174">
        <v>21</v>
      </c>
      <c r="M275" s="174">
        <f>G275*(1+L275/100)</f>
        <v>0</v>
      </c>
      <c r="N275" s="172">
        <v>1.58E-3</v>
      </c>
      <c r="O275" s="172">
        <f>ROUND(E275*N275,2)</f>
        <v>1.05</v>
      </c>
      <c r="P275" s="172">
        <v>0</v>
      </c>
      <c r="Q275" s="172">
        <f>ROUND(E275*P275,2)</f>
        <v>0</v>
      </c>
      <c r="R275" s="174" t="s">
        <v>423</v>
      </c>
      <c r="S275" s="174" t="s">
        <v>205</v>
      </c>
      <c r="T275" s="175" t="s">
        <v>205</v>
      </c>
      <c r="U275" s="158">
        <v>0.21</v>
      </c>
      <c r="V275" s="158">
        <f>ROUND(E275*U275,2)</f>
        <v>139.69999999999999</v>
      </c>
      <c r="W275" s="158"/>
      <c r="X275" s="158" t="s">
        <v>243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378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1" t="s">
        <v>265</v>
      </c>
      <c r="D276" s="160"/>
      <c r="E276" s="161"/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226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1" t="s">
        <v>434</v>
      </c>
      <c r="D277" s="160"/>
      <c r="E277" s="161">
        <v>647.26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226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1" t="s">
        <v>265</v>
      </c>
      <c r="D278" s="160"/>
      <c r="E278" s="161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226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1" t="s">
        <v>296</v>
      </c>
      <c r="D279" s="160"/>
      <c r="E279" s="161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226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1" t="s">
        <v>297</v>
      </c>
      <c r="D280" s="160"/>
      <c r="E280" s="161">
        <v>18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226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41"/>
      <c r="D281" s="242"/>
      <c r="E281" s="242"/>
      <c r="F281" s="242"/>
      <c r="G281" s="242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211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69">
        <v>47</v>
      </c>
      <c r="B282" s="170" t="s">
        <v>435</v>
      </c>
      <c r="C282" s="180" t="s">
        <v>436</v>
      </c>
      <c r="D282" s="171" t="s">
        <v>272</v>
      </c>
      <c r="E282" s="172">
        <v>2296</v>
      </c>
      <c r="F282" s="173"/>
      <c r="G282" s="174">
        <f>ROUND(E282*F282,2)</f>
        <v>0</v>
      </c>
      <c r="H282" s="173"/>
      <c r="I282" s="174">
        <f>ROUND(E282*H282,2)</f>
        <v>0</v>
      </c>
      <c r="J282" s="173"/>
      <c r="K282" s="174">
        <f>ROUND(E282*J282,2)</f>
        <v>0</v>
      </c>
      <c r="L282" s="174">
        <v>21</v>
      </c>
      <c r="M282" s="174">
        <f>G282*(1+L282/100)</f>
        <v>0</v>
      </c>
      <c r="N282" s="172">
        <v>0</v>
      </c>
      <c r="O282" s="172">
        <f>ROUND(E282*N282,2)</f>
        <v>0</v>
      </c>
      <c r="P282" s="172">
        <v>0</v>
      </c>
      <c r="Q282" s="172">
        <f>ROUND(E282*P282,2)</f>
        <v>0</v>
      </c>
      <c r="R282" s="174" t="s">
        <v>423</v>
      </c>
      <c r="S282" s="174" t="s">
        <v>205</v>
      </c>
      <c r="T282" s="175" t="s">
        <v>205</v>
      </c>
      <c r="U282" s="158">
        <v>0.03</v>
      </c>
      <c r="V282" s="158">
        <f>ROUND(E282*U282,2)</f>
        <v>68.88</v>
      </c>
      <c r="W282" s="158"/>
      <c r="X282" s="158" t="s">
        <v>243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244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1" t="s">
        <v>265</v>
      </c>
      <c r="D283" s="160"/>
      <c r="E283" s="161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226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1" t="s">
        <v>426</v>
      </c>
      <c r="D284" s="160"/>
      <c r="E284" s="161">
        <v>2296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226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41"/>
      <c r="D285" s="242"/>
      <c r="E285" s="242"/>
      <c r="F285" s="242"/>
      <c r="G285" s="242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211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9">
        <v>48</v>
      </c>
      <c r="B286" s="170" t="s">
        <v>437</v>
      </c>
      <c r="C286" s="180" t="s">
        <v>438</v>
      </c>
      <c r="D286" s="171" t="s">
        <v>272</v>
      </c>
      <c r="E286" s="172">
        <v>2296</v>
      </c>
      <c r="F286" s="173"/>
      <c r="G286" s="174">
        <f>ROUND(E286*F286,2)</f>
        <v>0</v>
      </c>
      <c r="H286" s="173"/>
      <c r="I286" s="174">
        <f>ROUND(E286*H286,2)</f>
        <v>0</v>
      </c>
      <c r="J286" s="173"/>
      <c r="K286" s="174">
        <f>ROUND(E286*J286,2)</f>
        <v>0</v>
      </c>
      <c r="L286" s="174">
        <v>21</v>
      </c>
      <c r="M286" s="174">
        <f>G286*(1+L286/100)</f>
        <v>0</v>
      </c>
      <c r="N286" s="172">
        <v>0</v>
      </c>
      <c r="O286" s="172">
        <f>ROUND(E286*N286,2)</f>
        <v>0</v>
      </c>
      <c r="P286" s="172">
        <v>0</v>
      </c>
      <c r="Q286" s="172">
        <f>ROUND(E286*P286,2)</f>
        <v>0</v>
      </c>
      <c r="R286" s="174" t="s">
        <v>423</v>
      </c>
      <c r="S286" s="174" t="s">
        <v>205</v>
      </c>
      <c r="T286" s="175" t="s">
        <v>205</v>
      </c>
      <c r="U286" s="158">
        <v>0.02</v>
      </c>
      <c r="V286" s="158">
        <f>ROUND(E286*U286,2)</f>
        <v>45.92</v>
      </c>
      <c r="W286" s="158"/>
      <c r="X286" s="158" t="s">
        <v>243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244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1" t="s">
        <v>265</v>
      </c>
      <c r="D287" s="160"/>
      <c r="E287" s="161"/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226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1" t="s">
        <v>426</v>
      </c>
      <c r="D288" s="160"/>
      <c r="E288" s="161">
        <v>2296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226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41"/>
      <c r="D289" s="242"/>
      <c r="E289" s="242"/>
      <c r="F289" s="242"/>
      <c r="G289" s="242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211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9">
        <v>49</v>
      </c>
      <c r="B290" s="170" t="s">
        <v>439</v>
      </c>
      <c r="C290" s="180" t="s">
        <v>440</v>
      </c>
      <c r="D290" s="171" t="s">
        <v>283</v>
      </c>
      <c r="E290" s="172">
        <v>72.91</v>
      </c>
      <c r="F290" s="173"/>
      <c r="G290" s="174">
        <f>ROUND(E290*F290,2)</f>
        <v>0</v>
      </c>
      <c r="H290" s="173"/>
      <c r="I290" s="174">
        <f>ROUND(E290*H290,2)</f>
        <v>0</v>
      </c>
      <c r="J290" s="173"/>
      <c r="K290" s="174">
        <f>ROUND(E290*J290,2)</f>
        <v>0</v>
      </c>
      <c r="L290" s="174">
        <v>21</v>
      </c>
      <c r="M290" s="174">
        <f>G290*(1+L290/100)</f>
        <v>0</v>
      </c>
      <c r="N290" s="172">
        <v>2.2790000000000001E-2</v>
      </c>
      <c r="O290" s="172">
        <f>ROUND(E290*N290,2)</f>
        <v>1.66</v>
      </c>
      <c r="P290" s="172">
        <v>0</v>
      </c>
      <c r="Q290" s="172">
        <f>ROUND(E290*P290,2)</f>
        <v>0</v>
      </c>
      <c r="R290" s="174" t="s">
        <v>423</v>
      </c>
      <c r="S290" s="174" t="s">
        <v>205</v>
      </c>
      <c r="T290" s="175" t="s">
        <v>205</v>
      </c>
      <c r="U290" s="158">
        <v>0.2</v>
      </c>
      <c r="V290" s="158">
        <f>ROUND(E290*U290,2)</f>
        <v>14.58</v>
      </c>
      <c r="W290" s="158"/>
      <c r="X290" s="158" t="s">
        <v>243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244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1" t="s">
        <v>265</v>
      </c>
      <c r="D291" s="160"/>
      <c r="E291" s="161"/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226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1" t="s">
        <v>441</v>
      </c>
      <c r="D292" s="160"/>
      <c r="E292" s="161">
        <v>72.91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226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41"/>
      <c r="D293" s="242"/>
      <c r="E293" s="242"/>
      <c r="F293" s="242"/>
      <c r="G293" s="242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211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33.75" outlineLevel="1" x14ac:dyDescent="0.2">
      <c r="A294" s="169">
        <v>50</v>
      </c>
      <c r="B294" s="170" t="s">
        <v>442</v>
      </c>
      <c r="C294" s="180" t="s">
        <v>443</v>
      </c>
      <c r="D294" s="171" t="s">
        <v>283</v>
      </c>
      <c r="E294" s="172">
        <v>218.73</v>
      </c>
      <c r="F294" s="173"/>
      <c r="G294" s="174">
        <f>ROUND(E294*F294,2)</f>
        <v>0</v>
      </c>
      <c r="H294" s="173"/>
      <c r="I294" s="174">
        <f>ROUND(E294*H294,2)</f>
        <v>0</v>
      </c>
      <c r="J294" s="173"/>
      <c r="K294" s="174">
        <f>ROUND(E294*J294,2)</f>
        <v>0</v>
      </c>
      <c r="L294" s="174">
        <v>21</v>
      </c>
      <c r="M294" s="174">
        <f>G294*(1+L294/100)</f>
        <v>0</v>
      </c>
      <c r="N294" s="172">
        <v>1.7600000000000001E-3</v>
      </c>
      <c r="O294" s="172">
        <f>ROUND(E294*N294,2)</f>
        <v>0.38</v>
      </c>
      <c r="P294" s="172">
        <v>0</v>
      </c>
      <c r="Q294" s="172">
        <f>ROUND(E294*P294,2)</f>
        <v>0</v>
      </c>
      <c r="R294" s="174" t="s">
        <v>423</v>
      </c>
      <c r="S294" s="174" t="s">
        <v>205</v>
      </c>
      <c r="T294" s="175" t="s">
        <v>205</v>
      </c>
      <c r="U294" s="158">
        <v>0.01</v>
      </c>
      <c r="V294" s="158">
        <f>ROUND(E294*U294,2)</f>
        <v>2.19</v>
      </c>
      <c r="W294" s="158"/>
      <c r="X294" s="158" t="s">
        <v>243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244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1" t="s">
        <v>265</v>
      </c>
      <c r="D295" s="160"/>
      <c r="E295" s="161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226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1" t="s">
        <v>444</v>
      </c>
      <c r="D296" s="160"/>
      <c r="E296" s="161">
        <v>218.73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226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241"/>
      <c r="D297" s="242"/>
      <c r="E297" s="242"/>
      <c r="F297" s="242"/>
      <c r="G297" s="242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211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69">
        <v>51</v>
      </c>
      <c r="B298" s="170" t="s">
        <v>445</v>
      </c>
      <c r="C298" s="180" t="s">
        <v>446</v>
      </c>
      <c r="D298" s="171" t="s">
        <v>283</v>
      </c>
      <c r="E298" s="172">
        <v>72.91</v>
      </c>
      <c r="F298" s="173"/>
      <c r="G298" s="174">
        <f>ROUND(E298*F298,2)</f>
        <v>0</v>
      </c>
      <c r="H298" s="173"/>
      <c r="I298" s="174">
        <f>ROUND(E298*H298,2)</f>
        <v>0</v>
      </c>
      <c r="J298" s="173"/>
      <c r="K298" s="174">
        <f>ROUND(E298*J298,2)</f>
        <v>0</v>
      </c>
      <c r="L298" s="174">
        <v>21</v>
      </c>
      <c r="M298" s="174">
        <f>G298*(1+L298/100)</f>
        <v>0</v>
      </c>
      <c r="N298" s="172">
        <v>0</v>
      </c>
      <c r="O298" s="172">
        <f>ROUND(E298*N298,2)</f>
        <v>0</v>
      </c>
      <c r="P298" s="172">
        <v>0</v>
      </c>
      <c r="Q298" s="172">
        <f>ROUND(E298*P298,2)</f>
        <v>0</v>
      </c>
      <c r="R298" s="174" t="s">
        <v>423</v>
      </c>
      <c r="S298" s="174" t="s">
        <v>205</v>
      </c>
      <c r="T298" s="175" t="s">
        <v>205</v>
      </c>
      <c r="U298" s="158">
        <v>0.13</v>
      </c>
      <c r="V298" s="158">
        <f>ROUND(E298*U298,2)</f>
        <v>9.48</v>
      </c>
      <c r="W298" s="158"/>
      <c r="X298" s="158" t="s">
        <v>243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244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254" t="s">
        <v>447</v>
      </c>
      <c r="D299" s="255"/>
      <c r="E299" s="255"/>
      <c r="F299" s="255"/>
      <c r="G299" s="255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275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1" t="s">
        <v>265</v>
      </c>
      <c r="D300" s="160"/>
      <c r="E300" s="161"/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226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1" t="s">
        <v>441</v>
      </c>
      <c r="D301" s="160"/>
      <c r="E301" s="161">
        <v>72.91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226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41"/>
      <c r="D302" s="242"/>
      <c r="E302" s="242"/>
      <c r="F302" s="242"/>
      <c r="G302" s="242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211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69">
        <v>52</v>
      </c>
      <c r="B303" s="170" t="s">
        <v>448</v>
      </c>
      <c r="C303" s="180" t="s">
        <v>449</v>
      </c>
      <c r="D303" s="171" t="s">
        <v>204</v>
      </c>
      <c r="E303" s="172">
        <v>1</v>
      </c>
      <c r="F303" s="173"/>
      <c r="G303" s="174">
        <f>ROUND(E303*F303,2)</f>
        <v>0</v>
      </c>
      <c r="H303" s="173"/>
      <c r="I303" s="174">
        <f>ROUND(E303*H303,2)</f>
        <v>0</v>
      </c>
      <c r="J303" s="173"/>
      <c r="K303" s="174">
        <f>ROUND(E303*J303,2)</f>
        <v>0</v>
      </c>
      <c r="L303" s="174">
        <v>21</v>
      </c>
      <c r="M303" s="174">
        <f>G303*(1+L303/100)</f>
        <v>0</v>
      </c>
      <c r="N303" s="172">
        <v>0</v>
      </c>
      <c r="O303" s="172">
        <f>ROUND(E303*N303,2)</f>
        <v>0</v>
      </c>
      <c r="P303" s="172">
        <v>0</v>
      </c>
      <c r="Q303" s="172">
        <f>ROUND(E303*P303,2)</f>
        <v>0</v>
      </c>
      <c r="R303" s="174"/>
      <c r="S303" s="174" t="s">
        <v>239</v>
      </c>
      <c r="T303" s="175" t="s">
        <v>206</v>
      </c>
      <c r="U303" s="158">
        <v>0</v>
      </c>
      <c r="V303" s="158">
        <f>ROUND(E303*U303,2)</f>
        <v>0</v>
      </c>
      <c r="W303" s="158"/>
      <c r="X303" s="158" t="s">
        <v>243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244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252"/>
      <c r="D304" s="253"/>
      <c r="E304" s="253"/>
      <c r="F304" s="253"/>
      <c r="G304" s="253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211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69">
        <v>53</v>
      </c>
      <c r="B305" s="170" t="s">
        <v>450</v>
      </c>
      <c r="C305" s="180" t="s">
        <v>451</v>
      </c>
      <c r="D305" s="171" t="s">
        <v>342</v>
      </c>
      <c r="E305" s="172">
        <v>90</v>
      </c>
      <c r="F305" s="173"/>
      <c r="G305" s="174">
        <f>ROUND(E305*F305,2)</f>
        <v>0</v>
      </c>
      <c r="H305" s="173"/>
      <c r="I305" s="174">
        <f>ROUND(E305*H305,2)</f>
        <v>0</v>
      </c>
      <c r="J305" s="173"/>
      <c r="K305" s="174">
        <f>ROUND(E305*J305,2)</f>
        <v>0</v>
      </c>
      <c r="L305" s="174">
        <v>21</v>
      </c>
      <c r="M305" s="174">
        <f>G305*(1+L305/100)</f>
        <v>0</v>
      </c>
      <c r="N305" s="172">
        <v>0</v>
      </c>
      <c r="O305" s="172">
        <f>ROUND(E305*N305,2)</f>
        <v>0</v>
      </c>
      <c r="P305" s="172">
        <v>0</v>
      </c>
      <c r="Q305" s="172">
        <f>ROUND(E305*P305,2)</f>
        <v>0</v>
      </c>
      <c r="R305" s="174"/>
      <c r="S305" s="174" t="s">
        <v>239</v>
      </c>
      <c r="T305" s="175" t="s">
        <v>206</v>
      </c>
      <c r="U305" s="158">
        <v>0</v>
      </c>
      <c r="V305" s="158">
        <f>ROUND(E305*U305,2)</f>
        <v>0</v>
      </c>
      <c r="W305" s="158"/>
      <c r="X305" s="158" t="s">
        <v>243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244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1" t="s">
        <v>265</v>
      </c>
      <c r="D306" s="160"/>
      <c r="E306" s="161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226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1" t="s">
        <v>452</v>
      </c>
      <c r="D307" s="160"/>
      <c r="E307" s="161">
        <v>90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226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41"/>
      <c r="D308" s="242"/>
      <c r="E308" s="242"/>
      <c r="F308" s="242"/>
      <c r="G308" s="242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211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69">
        <v>54</v>
      </c>
      <c r="B309" s="170" t="s">
        <v>453</v>
      </c>
      <c r="C309" s="180" t="s">
        <v>454</v>
      </c>
      <c r="D309" s="171" t="s">
        <v>455</v>
      </c>
      <c r="E309" s="172">
        <v>90</v>
      </c>
      <c r="F309" s="173"/>
      <c r="G309" s="174">
        <f>ROUND(E309*F309,2)</f>
        <v>0</v>
      </c>
      <c r="H309" s="173"/>
      <c r="I309" s="174">
        <f>ROUND(E309*H309,2)</f>
        <v>0</v>
      </c>
      <c r="J309" s="173"/>
      <c r="K309" s="174">
        <f>ROUND(E309*J309,2)</f>
        <v>0</v>
      </c>
      <c r="L309" s="174">
        <v>21</v>
      </c>
      <c r="M309" s="174">
        <f>G309*(1+L309/100)</f>
        <v>0</v>
      </c>
      <c r="N309" s="172">
        <v>0</v>
      </c>
      <c r="O309" s="172">
        <f>ROUND(E309*N309,2)</f>
        <v>0</v>
      </c>
      <c r="P309" s="172">
        <v>0</v>
      </c>
      <c r="Q309" s="172">
        <f>ROUND(E309*P309,2)</f>
        <v>0</v>
      </c>
      <c r="R309" s="174"/>
      <c r="S309" s="174" t="s">
        <v>239</v>
      </c>
      <c r="T309" s="175" t="s">
        <v>206</v>
      </c>
      <c r="U309" s="158">
        <v>0</v>
      </c>
      <c r="V309" s="158">
        <f>ROUND(E309*U309,2)</f>
        <v>0</v>
      </c>
      <c r="W309" s="158"/>
      <c r="X309" s="158" t="s">
        <v>243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244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1" t="s">
        <v>265</v>
      </c>
      <c r="D310" s="160"/>
      <c r="E310" s="161"/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226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1" t="s">
        <v>456</v>
      </c>
      <c r="D311" s="160"/>
      <c r="E311" s="161">
        <v>90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226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41"/>
      <c r="D312" s="242"/>
      <c r="E312" s="242"/>
      <c r="F312" s="242"/>
      <c r="G312" s="242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211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1" x14ac:dyDescent="0.2">
      <c r="A313" s="169">
        <v>55</v>
      </c>
      <c r="B313" s="170" t="s">
        <v>457</v>
      </c>
      <c r="C313" s="180" t="s">
        <v>458</v>
      </c>
      <c r="D313" s="171" t="s">
        <v>272</v>
      </c>
      <c r="E313" s="172">
        <v>2296</v>
      </c>
      <c r="F313" s="173"/>
      <c r="G313" s="174">
        <f>ROUND(E313*F313,2)</f>
        <v>0</v>
      </c>
      <c r="H313" s="173"/>
      <c r="I313" s="174">
        <f>ROUND(E313*H313,2)</f>
        <v>0</v>
      </c>
      <c r="J313" s="173"/>
      <c r="K313" s="174">
        <f>ROUND(E313*J313,2)</f>
        <v>0</v>
      </c>
      <c r="L313" s="174">
        <v>21</v>
      </c>
      <c r="M313" s="174">
        <f>G313*(1+L313/100)</f>
        <v>0</v>
      </c>
      <c r="N313" s="172">
        <v>6.9999999999999994E-5</v>
      </c>
      <c r="O313" s="172">
        <f>ROUND(E313*N313,2)</f>
        <v>0.16</v>
      </c>
      <c r="P313" s="172">
        <v>0</v>
      </c>
      <c r="Q313" s="172">
        <f>ROUND(E313*P313,2)</f>
        <v>0</v>
      </c>
      <c r="R313" s="174" t="s">
        <v>459</v>
      </c>
      <c r="S313" s="174" t="s">
        <v>205</v>
      </c>
      <c r="T313" s="175" t="s">
        <v>205</v>
      </c>
      <c r="U313" s="158">
        <v>0</v>
      </c>
      <c r="V313" s="158">
        <f>ROUND(E313*U313,2)</f>
        <v>0</v>
      </c>
      <c r="W313" s="158"/>
      <c r="X313" s="158" t="s">
        <v>460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461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1" t="s">
        <v>265</v>
      </c>
      <c r="D314" s="160"/>
      <c r="E314" s="161"/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226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1" t="s">
        <v>426</v>
      </c>
      <c r="D315" s="160"/>
      <c r="E315" s="161">
        <v>2296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226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41"/>
      <c r="D316" s="242"/>
      <c r="E316" s="242"/>
      <c r="F316" s="242"/>
      <c r="G316" s="242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211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x14ac:dyDescent="0.2">
      <c r="A317" s="163" t="s">
        <v>200</v>
      </c>
      <c r="B317" s="164" t="s">
        <v>103</v>
      </c>
      <c r="C317" s="179" t="s">
        <v>104</v>
      </c>
      <c r="D317" s="165"/>
      <c r="E317" s="166"/>
      <c r="F317" s="167"/>
      <c r="G317" s="167">
        <f>SUMIF(AG318:AG373,"&lt;&gt;NOR",G318:G373)</f>
        <v>0</v>
      </c>
      <c r="H317" s="167"/>
      <c r="I317" s="167">
        <f>SUM(I318:I373)</f>
        <v>0</v>
      </c>
      <c r="J317" s="167"/>
      <c r="K317" s="167">
        <f>SUM(K318:K373)</f>
        <v>0</v>
      </c>
      <c r="L317" s="167"/>
      <c r="M317" s="167">
        <f>SUM(M318:M373)</f>
        <v>0</v>
      </c>
      <c r="N317" s="166"/>
      <c r="O317" s="166">
        <f>SUM(O318:O373)</f>
        <v>0.04</v>
      </c>
      <c r="P317" s="166"/>
      <c r="Q317" s="166">
        <f>SUM(Q318:Q373)</f>
        <v>0</v>
      </c>
      <c r="R317" s="167"/>
      <c r="S317" s="167"/>
      <c r="T317" s="168"/>
      <c r="U317" s="162"/>
      <c r="V317" s="162">
        <f>SUM(V318:V373)</f>
        <v>327.41999999999996</v>
      </c>
      <c r="W317" s="162"/>
      <c r="X317" s="162"/>
      <c r="AG317" t="s">
        <v>201</v>
      </c>
    </row>
    <row r="318" spans="1:60" ht="56.25" outlineLevel="1" x14ac:dyDescent="0.2">
      <c r="A318" s="169">
        <v>56</v>
      </c>
      <c r="B318" s="170" t="s">
        <v>462</v>
      </c>
      <c r="C318" s="180" t="s">
        <v>463</v>
      </c>
      <c r="D318" s="171" t="s">
        <v>272</v>
      </c>
      <c r="E318" s="172">
        <v>1036.75</v>
      </c>
      <c r="F318" s="173"/>
      <c r="G318" s="174">
        <f>ROUND(E318*F318,2)</f>
        <v>0</v>
      </c>
      <c r="H318" s="173"/>
      <c r="I318" s="174">
        <f>ROUND(E318*H318,2)</f>
        <v>0</v>
      </c>
      <c r="J318" s="173"/>
      <c r="K318" s="174">
        <f>ROUND(E318*J318,2)</f>
        <v>0</v>
      </c>
      <c r="L318" s="174">
        <v>21</v>
      </c>
      <c r="M318" s="174">
        <f>G318*(1+L318/100)</f>
        <v>0</v>
      </c>
      <c r="N318" s="172">
        <v>4.0000000000000003E-5</v>
      </c>
      <c r="O318" s="172">
        <f>ROUND(E318*N318,2)</f>
        <v>0.04</v>
      </c>
      <c r="P318" s="172">
        <v>0</v>
      </c>
      <c r="Q318" s="172">
        <f>ROUND(E318*P318,2)</f>
        <v>0</v>
      </c>
      <c r="R318" s="174" t="s">
        <v>264</v>
      </c>
      <c r="S318" s="174" t="s">
        <v>205</v>
      </c>
      <c r="T318" s="175" t="s">
        <v>205</v>
      </c>
      <c r="U318" s="158">
        <v>0.31</v>
      </c>
      <c r="V318" s="158">
        <f>ROUND(E318*U318,2)</f>
        <v>321.39</v>
      </c>
      <c r="W318" s="158"/>
      <c r="X318" s="158" t="s">
        <v>243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244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1" t="s">
        <v>265</v>
      </c>
      <c r="D319" s="160"/>
      <c r="E319" s="161"/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226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1" t="s">
        <v>464</v>
      </c>
      <c r="D320" s="160"/>
      <c r="E320" s="161">
        <v>331.97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226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1" t="s">
        <v>265</v>
      </c>
      <c r="D321" s="160"/>
      <c r="E321" s="161"/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226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1" t="s">
        <v>465</v>
      </c>
      <c r="D322" s="160"/>
      <c r="E322" s="161">
        <v>647.26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226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1" t="s">
        <v>265</v>
      </c>
      <c r="D323" s="160"/>
      <c r="E323" s="161"/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226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1" t="s">
        <v>412</v>
      </c>
      <c r="D324" s="160"/>
      <c r="E324" s="161">
        <v>27.52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226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1" t="s">
        <v>265</v>
      </c>
      <c r="D325" s="160"/>
      <c r="E325" s="161"/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226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1" t="s">
        <v>296</v>
      </c>
      <c r="D326" s="160"/>
      <c r="E326" s="161"/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226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1" t="s">
        <v>466</v>
      </c>
      <c r="D327" s="160"/>
      <c r="E327" s="161">
        <v>30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226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41"/>
      <c r="D328" s="242"/>
      <c r="E328" s="242"/>
      <c r="F328" s="242"/>
      <c r="G328" s="242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211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69">
        <v>57</v>
      </c>
      <c r="B329" s="170" t="s">
        <v>467</v>
      </c>
      <c r="C329" s="180" t="s">
        <v>468</v>
      </c>
      <c r="D329" s="171" t="s">
        <v>263</v>
      </c>
      <c r="E329" s="172">
        <v>27</v>
      </c>
      <c r="F329" s="173"/>
      <c r="G329" s="174">
        <f>ROUND(E329*F329,2)</f>
        <v>0</v>
      </c>
      <c r="H329" s="173"/>
      <c r="I329" s="174">
        <f>ROUND(E329*H329,2)</f>
        <v>0</v>
      </c>
      <c r="J329" s="173"/>
      <c r="K329" s="174">
        <f>ROUND(E329*J329,2)</f>
        <v>0</v>
      </c>
      <c r="L329" s="174">
        <v>21</v>
      </c>
      <c r="M329" s="174">
        <f>G329*(1+L329/100)</f>
        <v>0</v>
      </c>
      <c r="N329" s="172">
        <v>0</v>
      </c>
      <c r="O329" s="172">
        <f>ROUND(E329*N329,2)</f>
        <v>0</v>
      </c>
      <c r="P329" s="172">
        <v>0</v>
      </c>
      <c r="Q329" s="172">
        <f>ROUND(E329*P329,2)</f>
        <v>0</v>
      </c>
      <c r="R329" s="174"/>
      <c r="S329" s="174" t="s">
        <v>239</v>
      </c>
      <c r="T329" s="175" t="s">
        <v>206</v>
      </c>
      <c r="U329" s="158">
        <v>0.158</v>
      </c>
      <c r="V329" s="158">
        <f>ROUND(E329*U329,2)</f>
        <v>4.2699999999999996</v>
      </c>
      <c r="W329" s="158"/>
      <c r="X329" s="158" t="s">
        <v>243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244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1" t="s">
        <v>265</v>
      </c>
      <c r="D330" s="160"/>
      <c r="E330" s="161"/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226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1" t="s">
        <v>469</v>
      </c>
      <c r="D331" s="160"/>
      <c r="E331" s="161">
        <v>27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226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241"/>
      <c r="D332" s="242"/>
      <c r="E332" s="242"/>
      <c r="F332" s="242"/>
      <c r="G332" s="242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211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69">
        <v>58</v>
      </c>
      <c r="B333" s="170" t="s">
        <v>470</v>
      </c>
      <c r="C333" s="180" t="s">
        <v>471</v>
      </c>
      <c r="D333" s="171" t="s">
        <v>472</v>
      </c>
      <c r="E333" s="172">
        <v>8</v>
      </c>
      <c r="F333" s="173"/>
      <c r="G333" s="174">
        <f>ROUND(E333*F333,2)</f>
        <v>0</v>
      </c>
      <c r="H333" s="173"/>
      <c r="I333" s="174">
        <f>ROUND(E333*H333,2)</f>
        <v>0</v>
      </c>
      <c r="J333" s="173"/>
      <c r="K333" s="174">
        <f>ROUND(E333*J333,2)</f>
        <v>0</v>
      </c>
      <c r="L333" s="174">
        <v>21</v>
      </c>
      <c r="M333" s="174">
        <f>G333*(1+L333/100)</f>
        <v>0</v>
      </c>
      <c r="N333" s="172">
        <v>0</v>
      </c>
      <c r="O333" s="172">
        <f>ROUND(E333*N333,2)</f>
        <v>0</v>
      </c>
      <c r="P333" s="172">
        <v>0</v>
      </c>
      <c r="Q333" s="172">
        <f>ROUND(E333*P333,2)</f>
        <v>0</v>
      </c>
      <c r="R333" s="174"/>
      <c r="S333" s="174" t="s">
        <v>239</v>
      </c>
      <c r="T333" s="175" t="s">
        <v>206</v>
      </c>
      <c r="U333" s="158">
        <v>0.16</v>
      </c>
      <c r="V333" s="158">
        <f>ROUND(E333*U333,2)</f>
        <v>1.28</v>
      </c>
      <c r="W333" s="158"/>
      <c r="X333" s="158" t="s">
        <v>243</v>
      </c>
      <c r="Y333" s="147"/>
      <c r="Z333" s="147"/>
      <c r="AA333" s="147"/>
      <c r="AB333" s="147"/>
      <c r="AC333" s="147"/>
      <c r="AD333" s="147"/>
      <c r="AE333" s="147"/>
      <c r="AF333" s="147"/>
      <c r="AG333" s="147" t="s">
        <v>244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1" t="s">
        <v>265</v>
      </c>
      <c r="D334" s="160"/>
      <c r="E334" s="161"/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226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1" t="s">
        <v>99</v>
      </c>
      <c r="D335" s="160"/>
      <c r="E335" s="161">
        <v>8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226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41"/>
      <c r="D336" s="242"/>
      <c r="E336" s="242"/>
      <c r="F336" s="242"/>
      <c r="G336" s="242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211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69">
        <v>59</v>
      </c>
      <c r="B337" s="170" t="s">
        <v>473</v>
      </c>
      <c r="C337" s="180" t="s">
        <v>474</v>
      </c>
      <c r="D337" s="171" t="s">
        <v>272</v>
      </c>
      <c r="E337" s="172">
        <v>1330.52</v>
      </c>
      <c r="F337" s="173"/>
      <c r="G337" s="174">
        <f>ROUND(E337*F337,2)</f>
        <v>0</v>
      </c>
      <c r="H337" s="173"/>
      <c r="I337" s="174">
        <f>ROUND(E337*H337,2)</f>
        <v>0</v>
      </c>
      <c r="J337" s="173"/>
      <c r="K337" s="174">
        <f>ROUND(E337*J337,2)</f>
        <v>0</v>
      </c>
      <c r="L337" s="174">
        <v>21</v>
      </c>
      <c r="M337" s="174">
        <f>G337*(1+L337/100)</f>
        <v>0</v>
      </c>
      <c r="N337" s="172">
        <v>0</v>
      </c>
      <c r="O337" s="172">
        <f>ROUND(E337*N337,2)</f>
        <v>0</v>
      </c>
      <c r="P337" s="172">
        <v>0</v>
      </c>
      <c r="Q337" s="172">
        <f>ROUND(E337*P337,2)</f>
        <v>0</v>
      </c>
      <c r="R337" s="174"/>
      <c r="S337" s="174" t="s">
        <v>239</v>
      </c>
      <c r="T337" s="175" t="s">
        <v>206</v>
      </c>
      <c r="U337" s="158">
        <v>0</v>
      </c>
      <c r="V337" s="158">
        <f>ROUND(E337*U337,2)</f>
        <v>0</v>
      </c>
      <c r="W337" s="158"/>
      <c r="X337" s="158" t="s">
        <v>243</v>
      </c>
      <c r="Y337" s="147"/>
      <c r="Z337" s="147"/>
      <c r="AA337" s="147"/>
      <c r="AB337" s="147"/>
      <c r="AC337" s="147"/>
      <c r="AD337" s="147"/>
      <c r="AE337" s="147"/>
      <c r="AF337" s="147"/>
      <c r="AG337" s="147" t="s">
        <v>244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1" t="s">
        <v>265</v>
      </c>
      <c r="D338" s="160"/>
      <c r="E338" s="161"/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226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1" t="s">
        <v>475</v>
      </c>
      <c r="D339" s="160"/>
      <c r="E339" s="161">
        <v>1294.52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226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1" t="s">
        <v>265</v>
      </c>
      <c r="D340" s="160"/>
      <c r="E340" s="161"/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226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81" t="s">
        <v>296</v>
      </c>
      <c r="D341" s="160"/>
      <c r="E341" s="161"/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226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1" t="s">
        <v>476</v>
      </c>
      <c r="D342" s="160"/>
      <c r="E342" s="161">
        <v>36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226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241"/>
      <c r="D343" s="242"/>
      <c r="E343" s="242"/>
      <c r="F343" s="242"/>
      <c r="G343" s="242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211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69">
        <v>60</v>
      </c>
      <c r="B344" s="170" t="s">
        <v>477</v>
      </c>
      <c r="C344" s="180" t="s">
        <v>478</v>
      </c>
      <c r="D344" s="171" t="s">
        <v>272</v>
      </c>
      <c r="E344" s="172">
        <v>647.26</v>
      </c>
      <c r="F344" s="173"/>
      <c r="G344" s="174">
        <f>ROUND(E344*F344,2)</f>
        <v>0</v>
      </c>
      <c r="H344" s="173"/>
      <c r="I344" s="174">
        <f>ROUND(E344*H344,2)</f>
        <v>0</v>
      </c>
      <c r="J344" s="173"/>
      <c r="K344" s="174">
        <f>ROUND(E344*J344,2)</f>
        <v>0</v>
      </c>
      <c r="L344" s="174">
        <v>21</v>
      </c>
      <c r="M344" s="174">
        <f>G344*(1+L344/100)</f>
        <v>0</v>
      </c>
      <c r="N344" s="172">
        <v>0</v>
      </c>
      <c r="O344" s="172">
        <f>ROUND(E344*N344,2)</f>
        <v>0</v>
      </c>
      <c r="P344" s="172">
        <v>0</v>
      </c>
      <c r="Q344" s="172">
        <f>ROUND(E344*P344,2)</f>
        <v>0</v>
      </c>
      <c r="R344" s="174"/>
      <c r="S344" s="174" t="s">
        <v>239</v>
      </c>
      <c r="T344" s="175" t="s">
        <v>206</v>
      </c>
      <c r="U344" s="158">
        <v>0</v>
      </c>
      <c r="V344" s="158">
        <f>ROUND(E344*U344,2)</f>
        <v>0</v>
      </c>
      <c r="W344" s="158"/>
      <c r="X344" s="158" t="s">
        <v>243</v>
      </c>
      <c r="Y344" s="147"/>
      <c r="Z344" s="147"/>
      <c r="AA344" s="147"/>
      <c r="AB344" s="147"/>
      <c r="AC344" s="147"/>
      <c r="AD344" s="147"/>
      <c r="AE344" s="147"/>
      <c r="AF344" s="147"/>
      <c r="AG344" s="147" t="s">
        <v>244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1" t="s">
        <v>265</v>
      </c>
      <c r="D345" s="160"/>
      <c r="E345" s="161"/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226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1" t="s">
        <v>465</v>
      </c>
      <c r="D346" s="160"/>
      <c r="E346" s="161">
        <v>647.26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226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241"/>
      <c r="D347" s="242"/>
      <c r="E347" s="242"/>
      <c r="F347" s="242"/>
      <c r="G347" s="242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211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69">
        <v>61</v>
      </c>
      <c r="B348" s="170" t="s">
        <v>479</v>
      </c>
      <c r="C348" s="180" t="s">
        <v>480</v>
      </c>
      <c r="D348" s="171" t="s">
        <v>300</v>
      </c>
      <c r="E348" s="172">
        <v>1</v>
      </c>
      <c r="F348" s="173"/>
      <c r="G348" s="174">
        <f>ROUND(E348*F348,2)</f>
        <v>0</v>
      </c>
      <c r="H348" s="173"/>
      <c r="I348" s="174">
        <f>ROUND(E348*H348,2)</f>
        <v>0</v>
      </c>
      <c r="J348" s="173"/>
      <c r="K348" s="174">
        <f>ROUND(E348*J348,2)</f>
        <v>0</v>
      </c>
      <c r="L348" s="174">
        <v>21</v>
      </c>
      <c r="M348" s="174">
        <f>G348*(1+L348/100)</f>
        <v>0</v>
      </c>
      <c r="N348" s="172">
        <v>0</v>
      </c>
      <c r="O348" s="172">
        <f>ROUND(E348*N348,2)</f>
        <v>0</v>
      </c>
      <c r="P348" s="172">
        <v>0</v>
      </c>
      <c r="Q348" s="172">
        <f>ROUND(E348*P348,2)</f>
        <v>0</v>
      </c>
      <c r="R348" s="174"/>
      <c r="S348" s="174" t="s">
        <v>239</v>
      </c>
      <c r="T348" s="175" t="s">
        <v>206</v>
      </c>
      <c r="U348" s="158">
        <v>0</v>
      </c>
      <c r="V348" s="158">
        <f>ROUND(E348*U348,2)</f>
        <v>0</v>
      </c>
      <c r="W348" s="158"/>
      <c r="X348" s="158" t="s">
        <v>243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244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1" t="s">
        <v>265</v>
      </c>
      <c r="D349" s="160"/>
      <c r="E349" s="161"/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226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1" t="s">
        <v>227</v>
      </c>
      <c r="D350" s="160"/>
      <c r="E350" s="161">
        <v>1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226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241"/>
      <c r="D351" s="242"/>
      <c r="E351" s="242"/>
      <c r="F351" s="242"/>
      <c r="G351" s="242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211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69">
        <v>62</v>
      </c>
      <c r="B352" s="170" t="s">
        <v>481</v>
      </c>
      <c r="C352" s="180" t="s">
        <v>482</v>
      </c>
      <c r="D352" s="171" t="s">
        <v>300</v>
      </c>
      <c r="E352" s="172">
        <v>2</v>
      </c>
      <c r="F352" s="173"/>
      <c r="G352" s="174">
        <f>ROUND(E352*F352,2)</f>
        <v>0</v>
      </c>
      <c r="H352" s="173"/>
      <c r="I352" s="174">
        <f>ROUND(E352*H352,2)</f>
        <v>0</v>
      </c>
      <c r="J352" s="173"/>
      <c r="K352" s="174">
        <f>ROUND(E352*J352,2)</f>
        <v>0</v>
      </c>
      <c r="L352" s="174">
        <v>21</v>
      </c>
      <c r="M352" s="174">
        <f>G352*(1+L352/100)</f>
        <v>0</v>
      </c>
      <c r="N352" s="172">
        <v>0</v>
      </c>
      <c r="O352" s="172">
        <f>ROUND(E352*N352,2)</f>
        <v>0</v>
      </c>
      <c r="P352" s="172">
        <v>0</v>
      </c>
      <c r="Q352" s="172">
        <f>ROUND(E352*P352,2)</f>
        <v>0</v>
      </c>
      <c r="R352" s="174"/>
      <c r="S352" s="174" t="s">
        <v>239</v>
      </c>
      <c r="T352" s="175" t="s">
        <v>206</v>
      </c>
      <c r="U352" s="158">
        <v>0</v>
      </c>
      <c r="V352" s="158">
        <f>ROUND(E352*U352,2)</f>
        <v>0</v>
      </c>
      <c r="W352" s="158"/>
      <c r="X352" s="158" t="s">
        <v>243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244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1" t="s">
        <v>265</v>
      </c>
      <c r="D353" s="160"/>
      <c r="E353" s="161"/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226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1" t="s">
        <v>305</v>
      </c>
      <c r="D354" s="160"/>
      <c r="E354" s="161">
        <v>2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226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241"/>
      <c r="D355" s="242"/>
      <c r="E355" s="242"/>
      <c r="F355" s="242"/>
      <c r="G355" s="242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211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69">
        <v>63</v>
      </c>
      <c r="B356" s="170" t="s">
        <v>483</v>
      </c>
      <c r="C356" s="180" t="s">
        <v>484</v>
      </c>
      <c r="D356" s="171" t="s">
        <v>300</v>
      </c>
      <c r="E356" s="172">
        <v>8</v>
      </c>
      <c r="F356" s="173"/>
      <c r="G356" s="174">
        <f>ROUND(E356*F356,2)</f>
        <v>0</v>
      </c>
      <c r="H356" s="173"/>
      <c r="I356" s="174">
        <f>ROUND(E356*H356,2)</f>
        <v>0</v>
      </c>
      <c r="J356" s="173"/>
      <c r="K356" s="174">
        <f>ROUND(E356*J356,2)</f>
        <v>0</v>
      </c>
      <c r="L356" s="174">
        <v>21</v>
      </c>
      <c r="M356" s="174">
        <f>G356*(1+L356/100)</f>
        <v>0</v>
      </c>
      <c r="N356" s="172">
        <v>0</v>
      </c>
      <c r="O356" s="172">
        <f>ROUND(E356*N356,2)</f>
        <v>0</v>
      </c>
      <c r="P356" s="172">
        <v>0</v>
      </c>
      <c r="Q356" s="172">
        <f>ROUND(E356*P356,2)</f>
        <v>0</v>
      </c>
      <c r="R356" s="174"/>
      <c r="S356" s="174" t="s">
        <v>239</v>
      </c>
      <c r="T356" s="175" t="s">
        <v>206</v>
      </c>
      <c r="U356" s="158">
        <v>0</v>
      </c>
      <c r="V356" s="158">
        <f>ROUND(E356*U356,2)</f>
        <v>0</v>
      </c>
      <c r="W356" s="158"/>
      <c r="X356" s="158" t="s">
        <v>243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244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1" t="s">
        <v>265</v>
      </c>
      <c r="D357" s="160"/>
      <c r="E357" s="161"/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226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81" t="s">
        <v>99</v>
      </c>
      <c r="D358" s="160"/>
      <c r="E358" s="161">
        <v>8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226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241"/>
      <c r="D359" s="242"/>
      <c r="E359" s="242"/>
      <c r="F359" s="242"/>
      <c r="G359" s="242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211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69">
        <v>64</v>
      </c>
      <c r="B360" s="170" t="s">
        <v>485</v>
      </c>
      <c r="C360" s="180" t="s">
        <v>486</v>
      </c>
      <c r="D360" s="171" t="s">
        <v>263</v>
      </c>
      <c r="E360" s="172">
        <v>2</v>
      </c>
      <c r="F360" s="173"/>
      <c r="G360" s="174">
        <f>ROUND(E360*F360,2)</f>
        <v>0</v>
      </c>
      <c r="H360" s="173"/>
      <c r="I360" s="174">
        <f>ROUND(E360*H360,2)</f>
        <v>0</v>
      </c>
      <c r="J360" s="173"/>
      <c r="K360" s="174">
        <f>ROUND(E360*J360,2)</f>
        <v>0</v>
      </c>
      <c r="L360" s="174">
        <v>21</v>
      </c>
      <c r="M360" s="174">
        <f>G360*(1+L360/100)</f>
        <v>0</v>
      </c>
      <c r="N360" s="172">
        <v>0</v>
      </c>
      <c r="O360" s="172">
        <f>ROUND(E360*N360,2)</f>
        <v>0</v>
      </c>
      <c r="P360" s="172">
        <v>0</v>
      </c>
      <c r="Q360" s="172">
        <f>ROUND(E360*P360,2)</f>
        <v>0</v>
      </c>
      <c r="R360" s="174"/>
      <c r="S360" s="174" t="s">
        <v>239</v>
      </c>
      <c r="T360" s="175" t="s">
        <v>206</v>
      </c>
      <c r="U360" s="158">
        <v>0.16</v>
      </c>
      <c r="V360" s="158">
        <f>ROUND(E360*U360,2)</f>
        <v>0.32</v>
      </c>
      <c r="W360" s="158"/>
      <c r="X360" s="158" t="s">
        <v>243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244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81" t="s">
        <v>265</v>
      </c>
      <c r="D361" s="160"/>
      <c r="E361" s="161"/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226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1" t="s">
        <v>305</v>
      </c>
      <c r="D362" s="160"/>
      <c r="E362" s="161">
        <v>2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226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241"/>
      <c r="D363" s="242"/>
      <c r="E363" s="242"/>
      <c r="F363" s="242"/>
      <c r="G363" s="242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211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22.5" outlineLevel="1" x14ac:dyDescent="0.2">
      <c r="A364" s="169">
        <v>65</v>
      </c>
      <c r="B364" s="170" t="s">
        <v>487</v>
      </c>
      <c r="C364" s="180" t="s">
        <v>488</v>
      </c>
      <c r="D364" s="171" t="s">
        <v>263</v>
      </c>
      <c r="E364" s="172">
        <v>1</v>
      </c>
      <c r="F364" s="173"/>
      <c r="G364" s="174">
        <f>ROUND(E364*F364,2)</f>
        <v>0</v>
      </c>
      <c r="H364" s="173"/>
      <c r="I364" s="174">
        <f>ROUND(E364*H364,2)</f>
        <v>0</v>
      </c>
      <c r="J364" s="173"/>
      <c r="K364" s="174">
        <f>ROUND(E364*J364,2)</f>
        <v>0</v>
      </c>
      <c r="L364" s="174">
        <v>21</v>
      </c>
      <c r="M364" s="174">
        <f>G364*(1+L364/100)</f>
        <v>0</v>
      </c>
      <c r="N364" s="172">
        <v>0</v>
      </c>
      <c r="O364" s="172">
        <f>ROUND(E364*N364,2)</f>
        <v>0</v>
      </c>
      <c r="P364" s="172">
        <v>0</v>
      </c>
      <c r="Q364" s="172">
        <f>ROUND(E364*P364,2)</f>
        <v>0</v>
      </c>
      <c r="R364" s="174"/>
      <c r="S364" s="174" t="s">
        <v>239</v>
      </c>
      <c r="T364" s="175" t="s">
        <v>206</v>
      </c>
      <c r="U364" s="158">
        <v>0.16</v>
      </c>
      <c r="V364" s="158">
        <f>ROUND(E364*U364,2)</f>
        <v>0.16</v>
      </c>
      <c r="W364" s="158"/>
      <c r="X364" s="158" t="s">
        <v>243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244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81" t="s">
        <v>265</v>
      </c>
      <c r="D365" s="160"/>
      <c r="E365" s="161"/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226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1" t="s">
        <v>227</v>
      </c>
      <c r="D366" s="160"/>
      <c r="E366" s="161">
        <v>1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226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241"/>
      <c r="D367" s="242"/>
      <c r="E367" s="242"/>
      <c r="F367" s="242"/>
      <c r="G367" s="242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211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ht="22.5" outlineLevel="1" x14ac:dyDescent="0.2">
      <c r="A368" s="169">
        <v>66</v>
      </c>
      <c r="B368" s="170" t="s">
        <v>489</v>
      </c>
      <c r="C368" s="180" t="s">
        <v>490</v>
      </c>
      <c r="D368" s="171" t="s">
        <v>491</v>
      </c>
      <c r="E368" s="172">
        <v>100</v>
      </c>
      <c r="F368" s="173"/>
      <c r="G368" s="174">
        <f>ROUND(E368*F368,2)</f>
        <v>0</v>
      </c>
      <c r="H368" s="173"/>
      <c r="I368" s="174">
        <f>ROUND(E368*H368,2)</f>
        <v>0</v>
      </c>
      <c r="J368" s="173"/>
      <c r="K368" s="174">
        <f>ROUND(E368*J368,2)</f>
        <v>0</v>
      </c>
      <c r="L368" s="174">
        <v>21</v>
      </c>
      <c r="M368" s="174">
        <f>G368*(1+L368/100)</f>
        <v>0</v>
      </c>
      <c r="N368" s="172">
        <v>0</v>
      </c>
      <c r="O368" s="172">
        <f>ROUND(E368*N368,2)</f>
        <v>0</v>
      </c>
      <c r="P368" s="172">
        <v>0</v>
      </c>
      <c r="Q368" s="172">
        <f>ROUND(E368*P368,2)</f>
        <v>0</v>
      </c>
      <c r="R368" s="174"/>
      <c r="S368" s="174" t="s">
        <v>239</v>
      </c>
      <c r="T368" s="175" t="s">
        <v>206</v>
      </c>
      <c r="U368" s="158">
        <v>0</v>
      </c>
      <c r="V368" s="158">
        <f>ROUND(E368*U368,2)</f>
        <v>0</v>
      </c>
      <c r="W368" s="158"/>
      <c r="X368" s="158" t="s">
        <v>121</v>
      </c>
      <c r="Y368" s="147"/>
      <c r="Z368" s="147"/>
      <c r="AA368" s="147"/>
      <c r="AB368" s="147"/>
      <c r="AC368" s="147"/>
      <c r="AD368" s="147"/>
      <c r="AE368" s="147"/>
      <c r="AF368" s="147"/>
      <c r="AG368" s="147" t="s">
        <v>492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252"/>
      <c r="D369" s="253"/>
      <c r="E369" s="253"/>
      <c r="F369" s="253"/>
      <c r="G369" s="253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211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69">
        <v>67</v>
      </c>
      <c r="B370" s="170" t="s">
        <v>493</v>
      </c>
      <c r="C370" s="180" t="s">
        <v>494</v>
      </c>
      <c r="D370" s="171" t="s">
        <v>491</v>
      </c>
      <c r="E370" s="172">
        <v>100</v>
      </c>
      <c r="F370" s="173"/>
      <c r="G370" s="174">
        <f>ROUND(E370*F370,2)</f>
        <v>0</v>
      </c>
      <c r="H370" s="173"/>
      <c r="I370" s="174">
        <f>ROUND(E370*H370,2)</f>
        <v>0</v>
      </c>
      <c r="J370" s="173"/>
      <c r="K370" s="174">
        <f>ROUND(E370*J370,2)</f>
        <v>0</v>
      </c>
      <c r="L370" s="174">
        <v>21</v>
      </c>
      <c r="M370" s="174">
        <f>G370*(1+L370/100)</f>
        <v>0</v>
      </c>
      <c r="N370" s="172">
        <v>0</v>
      </c>
      <c r="O370" s="172">
        <f>ROUND(E370*N370,2)</f>
        <v>0</v>
      </c>
      <c r="P370" s="172">
        <v>0</v>
      </c>
      <c r="Q370" s="172">
        <f>ROUND(E370*P370,2)</f>
        <v>0</v>
      </c>
      <c r="R370" s="174"/>
      <c r="S370" s="174" t="s">
        <v>239</v>
      </c>
      <c r="T370" s="175" t="s">
        <v>206</v>
      </c>
      <c r="U370" s="158">
        <v>0</v>
      </c>
      <c r="V370" s="158">
        <f>ROUND(E370*U370,2)</f>
        <v>0</v>
      </c>
      <c r="W370" s="158"/>
      <c r="X370" s="158" t="s">
        <v>121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492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252"/>
      <c r="D371" s="253"/>
      <c r="E371" s="253"/>
      <c r="F371" s="253"/>
      <c r="G371" s="253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211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69">
        <v>68</v>
      </c>
      <c r="B372" s="170" t="s">
        <v>495</v>
      </c>
      <c r="C372" s="180" t="s">
        <v>496</v>
      </c>
      <c r="D372" s="171" t="s">
        <v>300</v>
      </c>
      <c r="E372" s="172">
        <v>1</v>
      </c>
      <c r="F372" s="173"/>
      <c r="G372" s="174">
        <f>ROUND(E372*F372,2)</f>
        <v>0</v>
      </c>
      <c r="H372" s="173"/>
      <c r="I372" s="174">
        <f>ROUND(E372*H372,2)</f>
        <v>0</v>
      </c>
      <c r="J372" s="173"/>
      <c r="K372" s="174">
        <f>ROUND(E372*J372,2)</f>
        <v>0</v>
      </c>
      <c r="L372" s="174">
        <v>21</v>
      </c>
      <c r="M372" s="174">
        <f>G372*(1+L372/100)</f>
        <v>0</v>
      </c>
      <c r="N372" s="172">
        <v>0</v>
      </c>
      <c r="O372" s="172">
        <f>ROUND(E372*N372,2)</f>
        <v>0</v>
      </c>
      <c r="P372" s="172">
        <v>0</v>
      </c>
      <c r="Q372" s="172">
        <f>ROUND(E372*P372,2)</f>
        <v>0</v>
      </c>
      <c r="R372" s="174"/>
      <c r="S372" s="174" t="s">
        <v>239</v>
      </c>
      <c r="T372" s="175" t="s">
        <v>206</v>
      </c>
      <c r="U372" s="158">
        <v>0</v>
      </c>
      <c r="V372" s="158">
        <f>ROUND(E372*U372,2)</f>
        <v>0</v>
      </c>
      <c r="W372" s="158"/>
      <c r="X372" s="158" t="s">
        <v>121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492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252"/>
      <c r="D373" s="253"/>
      <c r="E373" s="253"/>
      <c r="F373" s="253"/>
      <c r="G373" s="253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211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x14ac:dyDescent="0.2">
      <c r="A374" s="163" t="s">
        <v>200</v>
      </c>
      <c r="B374" s="164" t="s">
        <v>105</v>
      </c>
      <c r="C374" s="179" t="s">
        <v>106</v>
      </c>
      <c r="D374" s="165"/>
      <c r="E374" s="166"/>
      <c r="F374" s="167"/>
      <c r="G374" s="167">
        <f>SUMIF(AG375:AG599,"&lt;&gt;NOR",G375:G599)</f>
        <v>0</v>
      </c>
      <c r="H374" s="167"/>
      <c r="I374" s="167">
        <f>SUM(I375:I599)</f>
        <v>0</v>
      </c>
      <c r="J374" s="167"/>
      <c r="K374" s="167">
        <f>SUM(K375:K599)</f>
        <v>0</v>
      </c>
      <c r="L374" s="167"/>
      <c r="M374" s="167">
        <f>SUM(M375:M599)</f>
        <v>0</v>
      </c>
      <c r="N374" s="166"/>
      <c r="O374" s="166">
        <f>SUM(O375:O599)</f>
        <v>0.61</v>
      </c>
      <c r="P374" s="166"/>
      <c r="Q374" s="166">
        <f>SUM(Q375:Q599)</f>
        <v>169.43000000000004</v>
      </c>
      <c r="R374" s="167"/>
      <c r="S374" s="167"/>
      <c r="T374" s="168"/>
      <c r="U374" s="162"/>
      <c r="V374" s="162">
        <f>SUM(V375:V599)</f>
        <v>1464.7600000000002</v>
      </c>
      <c r="W374" s="162"/>
      <c r="X374" s="162"/>
      <c r="AG374" t="s">
        <v>201</v>
      </c>
    </row>
    <row r="375" spans="1:60" outlineLevel="1" x14ac:dyDescent="0.2">
      <c r="A375" s="169">
        <v>69</v>
      </c>
      <c r="B375" s="170" t="s">
        <v>497</v>
      </c>
      <c r="C375" s="180" t="s">
        <v>498</v>
      </c>
      <c r="D375" s="171" t="s">
        <v>272</v>
      </c>
      <c r="E375" s="172">
        <v>70.099999999999994</v>
      </c>
      <c r="F375" s="173"/>
      <c r="G375" s="174">
        <f>ROUND(E375*F375,2)</f>
        <v>0</v>
      </c>
      <c r="H375" s="173"/>
      <c r="I375" s="174">
        <f>ROUND(E375*H375,2)</f>
        <v>0</v>
      </c>
      <c r="J375" s="173"/>
      <c r="K375" s="174">
        <f>ROUND(E375*J375,2)</f>
        <v>0</v>
      </c>
      <c r="L375" s="174">
        <v>21</v>
      </c>
      <c r="M375" s="174">
        <f>G375*(1+L375/100)</f>
        <v>0</v>
      </c>
      <c r="N375" s="172">
        <v>6.7000000000000002E-4</v>
      </c>
      <c r="O375" s="172">
        <f>ROUND(E375*N375,2)</f>
        <v>0.05</v>
      </c>
      <c r="P375" s="172">
        <v>0.154</v>
      </c>
      <c r="Q375" s="172">
        <f>ROUND(E375*P375,2)</f>
        <v>10.8</v>
      </c>
      <c r="R375" s="174" t="s">
        <v>499</v>
      </c>
      <c r="S375" s="174" t="s">
        <v>205</v>
      </c>
      <c r="T375" s="175" t="s">
        <v>205</v>
      </c>
      <c r="U375" s="158">
        <v>0.21</v>
      </c>
      <c r="V375" s="158">
        <f>ROUND(E375*U375,2)</f>
        <v>14.72</v>
      </c>
      <c r="W375" s="158"/>
      <c r="X375" s="158" t="s">
        <v>243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244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22.5" outlineLevel="1" x14ac:dyDescent="0.2">
      <c r="A376" s="154"/>
      <c r="B376" s="155"/>
      <c r="C376" s="254" t="s">
        <v>500</v>
      </c>
      <c r="D376" s="255"/>
      <c r="E376" s="255"/>
      <c r="F376" s="255"/>
      <c r="G376" s="255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275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76" t="str">
        <f>C376</f>
        <v>nebo vybourání otvorů průřezové plochy přes 4 m2 v příčkách, včetně pomocného lešení o výšce podlahy do 1900 mm a pro zatížení do 1,5 kPa  (150 kg/m2),</v>
      </c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1" t="s">
        <v>501</v>
      </c>
      <c r="D377" s="160"/>
      <c r="E377" s="161"/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226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1" t="s">
        <v>265</v>
      </c>
      <c r="D378" s="160"/>
      <c r="E378" s="161"/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226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1" t="s">
        <v>502</v>
      </c>
      <c r="D379" s="160"/>
      <c r="E379" s="161">
        <v>70.099999999999994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226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241"/>
      <c r="D380" s="242"/>
      <c r="E380" s="242"/>
      <c r="F380" s="242"/>
      <c r="G380" s="242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211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2.5" outlineLevel="1" x14ac:dyDescent="0.2">
      <c r="A381" s="169">
        <v>70</v>
      </c>
      <c r="B381" s="170" t="s">
        <v>503</v>
      </c>
      <c r="C381" s="180" t="s">
        <v>504</v>
      </c>
      <c r="D381" s="171" t="s">
        <v>346</v>
      </c>
      <c r="E381" s="172">
        <v>2.93</v>
      </c>
      <c r="F381" s="173"/>
      <c r="G381" s="174">
        <f>ROUND(E381*F381,2)</f>
        <v>0</v>
      </c>
      <c r="H381" s="173"/>
      <c r="I381" s="174">
        <f>ROUND(E381*H381,2)</f>
        <v>0</v>
      </c>
      <c r="J381" s="173"/>
      <c r="K381" s="174">
        <f>ROUND(E381*J381,2)</f>
        <v>0</v>
      </c>
      <c r="L381" s="174">
        <v>21</v>
      </c>
      <c r="M381" s="174">
        <f>G381*(1+L381/100)</f>
        <v>0</v>
      </c>
      <c r="N381" s="172">
        <v>0</v>
      </c>
      <c r="O381" s="172">
        <f>ROUND(E381*N381,2)</f>
        <v>0</v>
      </c>
      <c r="P381" s="172">
        <v>1.671</v>
      </c>
      <c r="Q381" s="172">
        <f>ROUND(E381*P381,2)</f>
        <v>4.9000000000000004</v>
      </c>
      <c r="R381" s="174" t="s">
        <v>499</v>
      </c>
      <c r="S381" s="174" t="s">
        <v>205</v>
      </c>
      <c r="T381" s="175" t="s">
        <v>205</v>
      </c>
      <c r="U381" s="158">
        <v>2.79</v>
      </c>
      <c r="V381" s="158">
        <f>ROUND(E381*U381,2)</f>
        <v>8.17</v>
      </c>
      <c r="W381" s="158"/>
      <c r="X381" s="158" t="s">
        <v>243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244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54"/>
      <c r="B382" s="155"/>
      <c r="C382" s="254" t="s">
        <v>505</v>
      </c>
      <c r="D382" s="255"/>
      <c r="E382" s="255"/>
      <c r="F382" s="255"/>
      <c r="G382" s="255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275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76" t="str">
        <f>C382</f>
        <v>nebo vybourání otvorů průřezové plochy přes 4 m2 ve zdivu nadzákladovém, včetně pomocného lešení o výšce podlahy do 1900 mm a pro zatížení do 1,5 kPa  (150 kg/m2)</v>
      </c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1" t="s">
        <v>265</v>
      </c>
      <c r="D383" s="160"/>
      <c r="E383" s="161"/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226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1" t="s">
        <v>506</v>
      </c>
      <c r="D384" s="160"/>
      <c r="E384" s="161"/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226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1" t="s">
        <v>507</v>
      </c>
      <c r="D385" s="160"/>
      <c r="E385" s="161">
        <v>2.93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226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241"/>
      <c r="D386" s="242"/>
      <c r="E386" s="242"/>
      <c r="F386" s="242"/>
      <c r="G386" s="242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211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22.5" outlineLevel="1" x14ac:dyDescent="0.2">
      <c r="A387" s="169">
        <v>71</v>
      </c>
      <c r="B387" s="170" t="s">
        <v>508</v>
      </c>
      <c r="C387" s="180" t="s">
        <v>509</v>
      </c>
      <c r="D387" s="171" t="s">
        <v>272</v>
      </c>
      <c r="E387" s="172">
        <v>113.62</v>
      </c>
      <c r="F387" s="173"/>
      <c r="G387" s="174">
        <f>ROUND(E387*F387,2)</f>
        <v>0</v>
      </c>
      <c r="H387" s="173"/>
      <c r="I387" s="174">
        <f>ROUND(E387*H387,2)</f>
        <v>0</v>
      </c>
      <c r="J387" s="173"/>
      <c r="K387" s="174">
        <f>ROUND(E387*J387,2)</f>
        <v>0</v>
      </c>
      <c r="L387" s="174">
        <v>21</v>
      </c>
      <c r="M387" s="174">
        <f>G387*(1+L387/100)</f>
        <v>0</v>
      </c>
      <c r="N387" s="172">
        <v>6.7000000000000002E-4</v>
      </c>
      <c r="O387" s="172">
        <f>ROUND(E387*N387,2)</f>
        <v>0.08</v>
      </c>
      <c r="P387" s="172">
        <v>0.1</v>
      </c>
      <c r="Q387" s="172">
        <f>ROUND(E387*P387,2)</f>
        <v>11.36</v>
      </c>
      <c r="R387" s="174" t="s">
        <v>499</v>
      </c>
      <c r="S387" s="174" t="s">
        <v>205</v>
      </c>
      <c r="T387" s="175" t="s">
        <v>205</v>
      </c>
      <c r="U387" s="158">
        <v>0.35799999999999998</v>
      </c>
      <c r="V387" s="158">
        <f>ROUND(E387*U387,2)</f>
        <v>40.68</v>
      </c>
      <c r="W387" s="158"/>
      <c r="X387" s="158" t="s">
        <v>243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244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ht="22.5" outlineLevel="1" x14ac:dyDescent="0.2">
      <c r="A388" s="154"/>
      <c r="B388" s="155"/>
      <c r="C388" s="254" t="s">
        <v>510</v>
      </c>
      <c r="D388" s="255"/>
      <c r="E388" s="255"/>
      <c r="F388" s="255"/>
      <c r="G388" s="255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275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76" t="str">
        <f>C388</f>
        <v>nebo vybourání otvorů jakýchkoliv rozměrů, včetně pomocného lešení o výšce podlahy do 1900 mm a pro zatížení do 1,5 kPa  (150 kg/m2),</v>
      </c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1" t="s">
        <v>511</v>
      </c>
      <c r="D389" s="160"/>
      <c r="E389" s="161"/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226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81" t="s">
        <v>265</v>
      </c>
      <c r="D390" s="160"/>
      <c r="E390" s="161"/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226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81" t="s">
        <v>512</v>
      </c>
      <c r="D391" s="160"/>
      <c r="E391" s="161">
        <v>113.62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226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241"/>
      <c r="D392" s="242"/>
      <c r="E392" s="242"/>
      <c r="F392" s="242"/>
      <c r="G392" s="242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211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69">
        <v>72</v>
      </c>
      <c r="B393" s="170" t="s">
        <v>513</v>
      </c>
      <c r="C393" s="180" t="s">
        <v>514</v>
      </c>
      <c r="D393" s="171" t="s">
        <v>283</v>
      </c>
      <c r="E393" s="172">
        <v>0.85</v>
      </c>
      <c r="F393" s="173"/>
      <c r="G393" s="174">
        <f>ROUND(E393*F393,2)</f>
        <v>0</v>
      </c>
      <c r="H393" s="173"/>
      <c r="I393" s="174">
        <f>ROUND(E393*H393,2)</f>
        <v>0</v>
      </c>
      <c r="J393" s="173"/>
      <c r="K393" s="174">
        <f>ROUND(E393*J393,2)</f>
        <v>0</v>
      </c>
      <c r="L393" s="174">
        <v>21</v>
      </c>
      <c r="M393" s="174">
        <f>G393*(1+L393/100)</f>
        <v>0</v>
      </c>
      <c r="N393" s="172">
        <v>0</v>
      </c>
      <c r="O393" s="172">
        <f>ROUND(E393*N393,2)</f>
        <v>0</v>
      </c>
      <c r="P393" s="172">
        <v>7.0000000000000007E-2</v>
      </c>
      <c r="Q393" s="172">
        <f>ROUND(E393*P393,2)</f>
        <v>0.06</v>
      </c>
      <c r="R393" s="174" t="s">
        <v>499</v>
      </c>
      <c r="S393" s="174" t="s">
        <v>205</v>
      </c>
      <c r="T393" s="175" t="s">
        <v>205</v>
      </c>
      <c r="U393" s="158">
        <v>0.64</v>
      </c>
      <c r="V393" s="158">
        <f>ROUND(E393*U393,2)</f>
        <v>0.54</v>
      </c>
      <c r="W393" s="158"/>
      <c r="X393" s="158" t="s">
        <v>243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244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1" t="s">
        <v>265</v>
      </c>
      <c r="D394" s="160"/>
      <c r="E394" s="161"/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226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1" t="s">
        <v>515</v>
      </c>
      <c r="D395" s="160"/>
      <c r="E395" s="161">
        <v>0.85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226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1" t="s">
        <v>516</v>
      </c>
      <c r="D396" s="160"/>
      <c r="E396" s="161"/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226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241"/>
      <c r="D397" s="242"/>
      <c r="E397" s="242"/>
      <c r="F397" s="242"/>
      <c r="G397" s="242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211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ht="22.5" outlineLevel="1" x14ac:dyDescent="0.2">
      <c r="A398" s="169">
        <v>73</v>
      </c>
      <c r="B398" s="170" t="s">
        <v>517</v>
      </c>
      <c r="C398" s="180" t="s">
        <v>518</v>
      </c>
      <c r="D398" s="171" t="s">
        <v>346</v>
      </c>
      <c r="E398" s="172">
        <v>0.03</v>
      </c>
      <c r="F398" s="173"/>
      <c r="G398" s="174">
        <f>ROUND(E398*F398,2)</f>
        <v>0</v>
      </c>
      <c r="H398" s="173"/>
      <c r="I398" s="174">
        <f>ROUND(E398*H398,2)</f>
        <v>0</v>
      </c>
      <c r="J398" s="173"/>
      <c r="K398" s="174">
        <f>ROUND(E398*J398,2)</f>
        <v>0</v>
      </c>
      <c r="L398" s="174">
        <v>21</v>
      </c>
      <c r="M398" s="174">
        <f>G398*(1+L398/100)</f>
        <v>0</v>
      </c>
      <c r="N398" s="172">
        <v>1.7989999999999999E-2</v>
      </c>
      <c r="O398" s="172">
        <f>ROUND(E398*N398,2)</f>
        <v>0</v>
      </c>
      <c r="P398" s="172">
        <v>2.4</v>
      </c>
      <c r="Q398" s="172">
        <f>ROUND(E398*P398,2)</f>
        <v>7.0000000000000007E-2</v>
      </c>
      <c r="R398" s="174" t="s">
        <v>499</v>
      </c>
      <c r="S398" s="174" t="s">
        <v>205</v>
      </c>
      <c r="T398" s="175" t="s">
        <v>205</v>
      </c>
      <c r="U398" s="158">
        <v>12.817</v>
      </c>
      <c r="V398" s="158">
        <f>ROUND(E398*U398,2)</f>
        <v>0.38</v>
      </c>
      <c r="W398" s="158"/>
      <c r="X398" s="158" t="s">
        <v>243</v>
      </c>
      <c r="Y398" s="147"/>
      <c r="Z398" s="147"/>
      <c r="AA398" s="147"/>
      <c r="AB398" s="147"/>
      <c r="AC398" s="147"/>
      <c r="AD398" s="147"/>
      <c r="AE398" s="147"/>
      <c r="AF398" s="147"/>
      <c r="AG398" s="147" t="s">
        <v>378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254" t="s">
        <v>519</v>
      </c>
      <c r="D399" s="255"/>
      <c r="E399" s="255"/>
      <c r="F399" s="255"/>
      <c r="G399" s="255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275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76" t="str">
        <f>C399</f>
        <v>uložených ve zdivu, včetně pomocného lešení o výšce podlahy do 1900 mm a pro zatížení do 1,5 kPa  (150 kg/m2),</v>
      </c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1" t="s">
        <v>265</v>
      </c>
      <c r="D400" s="160"/>
      <c r="E400" s="161"/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226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1" t="s">
        <v>520</v>
      </c>
      <c r="D401" s="160"/>
      <c r="E401" s="161">
        <v>0.03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226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241"/>
      <c r="D402" s="242"/>
      <c r="E402" s="242"/>
      <c r="F402" s="242"/>
      <c r="G402" s="242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211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ht="22.5" outlineLevel="1" x14ac:dyDescent="0.2">
      <c r="A403" s="169">
        <v>74</v>
      </c>
      <c r="B403" s="170" t="s">
        <v>521</v>
      </c>
      <c r="C403" s="180" t="s">
        <v>522</v>
      </c>
      <c r="D403" s="171" t="s">
        <v>346</v>
      </c>
      <c r="E403" s="172">
        <v>1.4710000000000001</v>
      </c>
      <c r="F403" s="173"/>
      <c r="G403" s="174">
        <f>ROUND(E403*F403,2)</f>
        <v>0</v>
      </c>
      <c r="H403" s="173"/>
      <c r="I403" s="174">
        <f>ROUND(E403*H403,2)</f>
        <v>0</v>
      </c>
      <c r="J403" s="173"/>
      <c r="K403" s="174">
        <f>ROUND(E403*J403,2)</f>
        <v>0</v>
      </c>
      <c r="L403" s="174">
        <v>21</v>
      </c>
      <c r="M403" s="174">
        <f>G403*(1+L403/100)</f>
        <v>0</v>
      </c>
      <c r="N403" s="172">
        <v>0</v>
      </c>
      <c r="O403" s="172">
        <f>ROUND(E403*N403,2)</f>
        <v>0</v>
      </c>
      <c r="P403" s="172">
        <v>2.2000000000000002</v>
      </c>
      <c r="Q403" s="172">
        <f>ROUND(E403*P403,2)</f>
        <v>3.24</v>
      </c>
      <c r="R403" s="174" t="s">
        <v>499</v>
      </c>
      <c r="S403" s="174" t="s">
        <v>205</v>
      </c>
      <c r="T403" s="175" t="s">
        <v>205</v>
      </c>
      <c r="U403" s="158">
        <v>7.1950000000000003</v>
      </c>
      <c r="V403" s="158">
        <f>ROUND(E403*U403,2)</f>
        <v>10.58</v>
      </c>
      <c r="W403" s="158"/>
      <c r="X403" s="158" t="s">
        <v>243</v>
      </c>
      <c r="Y403" s="147"/>
      <c r="Z403" s="147"/>
      <c r="AA403" s="147"/>
      <c r="AB403" s="147"/>
      <c r="AC403" s="147"/>
      <c r="AD403" s="147"/>
      <c r="AE403" s="147"/>
      <c r="AF403" s="147"/>
      <c r="AG403" s="147" t="s">
        <v>244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1" t="s">
        <v>265</v>
      </c>
      <c r="D404" s="160"/>
      <c r="E404" s="161"/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226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1" t="s">
        <v>523</v>
      </c>
      <c r="D405" s="160"/>
      <c r="E405" s="161">
        <v>1.4710000000000001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226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241"/>
      <c r="D406" s="242"/>
      <c r="E406" s="242"/>
      <c r="F406" s="242"/>
      <c r="G406" s="242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211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69">
        <v>75</v>
      </c>
      <c r="B407" s="170" t="s">
        <v>524</v>
      </c>
      <c r="C407" s="180" t="s">
        <v>525</v>
      </c>
      <c r="D407" s="171" t="s">
        <v>272</v>
      </c>
      <c r="E407" s="172">
        <v>29.42</v>
      </c>
      <c r="F407" s="173"/>
      <c r="G407" s="174">
        <f>ROUND(E407*F407,2)</f>
        <v>0</v>
      </c>
      <c r="H407" s="173"/>
      <c r="I407" s="174">
        <f>ROUND(E407*H407,2)</f>
        <v>0</v>
      </c>
      <c r="J407" s="173"/>
      <c r="K407" s="174">
        <f>ROUND(E407*J407,2)</f>
        <v>0</v>
      </c>
      <c r="L407" s="174">
        <v>21</v>
      </c>
      <c r="M407" s="174">
        <f>G407*(1+L407/100)</f>
        <v>0</v>
      </c>
      <c r="N407" s="172">
        <v>0</v>
      </c>
      <c r="O407" s="172">
        <f>ROUND(E407*N407,2)</f>
        <v>0</v>
      </c>
      <c r="P407" s="172">
        <v>0.02</v>
      </c>
      <c r="Q407" s="172">
        <f>ROUND(E407*P407,2)</f>
        <v>0.59</v>
      </c>
      <c r="R407" s="174" t="s">
        <v>499</v>
      </c>
      <c r="S407" s="174" t="s">
        <v>205</v>
      </c>
      <c r="T407" s="175" t="s">
        <v>205</v>
      </c>
      <c r="U407" s="158">
        <v>0.14699999999999999</v>
      </c>
      <c r="V407" s="158">
        <f>ROUND(E407*U407,2)</f>
        <v>4.32</v>
      </c>
      <c r="W407" s="158"/>
      <c r="X407" s="158" t="s">
        <v>243</v>
      </c>
      <c r="Y407" s="147"/>
      <c r="Z407" s="147"/>
      <c r="AA407" s="147"/>
      <c r="AB407" s="147"/>
      <c r="AC407" s="147"/>
      <c r="AD407" s="147"/>
      <c r="AE407" s="147"/>
      <c r="AF407" s="147"/>
      <c r="AG407" s="147" t="s">
        <v>378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254" t="s">
        <v>526</v>
      </c>
      <c r="D408" s="255"/>
      <c r="E408" s="255"/>
      <c r="F408" s="255"/>
      <c r="G408" s="255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275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81" t="s">
        <v>265</v>
      </c>
      <c r="D409" s="160"/>
      <c r="E409" s="161"/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226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81" t="s">
        <v>527</v>
      </c>
      <c r="D410" s="160"/>
      <c r="E410" s="161">
        <v>29.42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226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241"/>
      <c r="D411" s="242"/>
      <c r="E411" s="242"/>
      <c r="F411" s="242"/>
      <c r="G411" s="242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211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69">
        <v>76</v>
      </c>
      <c r="B412" s="170" t="s">
        <v>528</v>
      </c>
      <c r="C412" s="180" t="s">
        <v>529</v>
      </c>
      <c r="D412" s="171" t="s">
        <v>263</v>
      </c>
      <c r="E412" s="172">
        <v>23</v>
      </c>
      <c r="F412" s="173"/>
      <c r="G412" s="174">
        <f>ROUND(E412*F412,2)</f>
        <v>0</v>
      </c>
      <c r="H412" s="173"/>
      <c r="I412" s="174">
        <f>ROUND(E412*H412,2)</f>
        <v>0</v>
      </c>
      <c r="J412" s="173"/>
      <c r="K412" s="174">
        <f>ROUND(E412*J412,2)</f>
        <v>0</v>
      </c>
      <c r="L412" s="174">
        <v>21</v>
      </c>
      <c r="M412" s="174">
        <f>G412*(1+L412/100)</f>
        <v>0</v>
      </c>
      <c r="N412" s="172">
        <v>0</v>
      </c>
      <c r="O412" s="172">
        <f>ROUND(E412*N412,2)</f>
        <v>0</v>
      </c>
      <c r="P412" s="172">
        <v>0</v>
      </c>
      <c r="Q412" s="172">
        <f>ROUND(E412*P412,2)</f>
        <v>0</v>
      </c>
      <c r="R412" s="174" t="s">
        <v>499</v>
      </c>
      <c r="S412" s="174" t="s">
        <v>205</v>
      </c>
      <c r="T412" s="175" t="s">
        <v>205</v>
      </c>
      <c r="U412" s="158">
        <v>0.05</v>
      </c>
      <c r="V412" s="158">
        <f>ROUND(E412*U412,2)</f>
        <v>1.1499999999999999</v>
      </c>
      <c r="W412" s="158"/>
      <c r="X412" s="158" t="s">
        <v>243</v>
      </c>
      <c r="Y412" s="147"/>
      <c r="Z412" s="147"/>
      <c r="AA412" s="147"/>
      <c r="AB412" s="147"/>
      <c r="AC412" s="147"/>
      <c r="AD412" s="147"/>
      <c r="AE412" s="147"/>
      <c r="AF412" s="147"/>
      <c r="AG412" s="147" t="s">
        <v>244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254" t="s">
        <v>530</v>
      </c>
      <c r="D413" s="255"/>
      <c r="E413" s="255"/>
      <c r="F413" s="255"/>
      <c r="G413" s="255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275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81" t="s">
        <v>265</v>
      </c>
      <c r="D414" s="160"/>
      <c r="E414" s="161"/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226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1" t="s">
        <v>531</v>
      </c>
      <c r="D415" s="160"/>
      <c r="E415" s="161"/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226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81" t="s">
        <v>532</v>
      </c>
      <c r="D416" s="160"/>
      <c r="E416" s="161">
        <v>15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226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1" t="s">
        <v>533</v>
      </c>
      <c r="D417" s="160"/>
      <c r="E417" s="161"/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226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81" t="s">
        <v>99</v>
      </c>
      <c r="D418" s="160"/>
      <c r="E418" s="161">
        <v>8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226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241"/>
      <c r="D419" s="242"/>
      <c r="E419" s="242"/>
      <c r="F419" s="242"/>
      <c r="G419" s="242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211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69">
        <v>77</v>
      </c>
      <c r="B420" s="170" t="s">
        <v>534</v>
      </c>
      <c r="C420" s="180" t="s">
        <v>535</v>
      </c>
      <c r="D420" s="171" t="s">
        <v>263</v>
      </c>
      <c r="E420" s="172">
        <v>5</v>
      </c>
      <c r="F420" s="173"/>
      <c r="G420" s="174">
        <f>ROUND(E420*F420,2)</f>
        <v>0</v>
      </c>
      <c r="H420" s="173"/>
      <c r="I420" s="174">
        <f>ROUND(E420*H420,2)</f>
        <v>0</v>
      </c>
      <c r="J420" s="173"/>
      <c r="K420" s="174">
        <f>ROUND(E420*J420,2)</f>
        <v>0</v>
      </c>
      <c r="L420" s="174">
        <v>21</v>
      </c>
      <c r="M420" s="174">
        <f>G420*(1+L420/100)</f>
        <v>0</v>
      </c>
      <c r="N420" s="172">
        <v>0</v>
      </c>
      <c r="O420" s="172">
        <f>ROUND(E420*N420,2)</f>
        <v>0</v>
      </c>
      <c r="P420" s="172">
        <v>0</v>
      </c>
      <c r="Q420" s="172">
        <f>ROUND(E420*P420,2)</f>
        <v>0</v>
      </c>
      <c r="R420" s="174" t="s">
        <v>499</v>
      </c>
      <c r="S420" s="174" t="s">
        <v>205</v>
      </c>
      <c r="T420" s="175" t="s">
        <v>205</v>
      </c>
      <c r="U420" s="158">
        <v>0.08</v>
      </c>
      <c r="V420" s="158">
        <f>ROUND(E420*U420,2)</f>
        <v>0.4</v>
      </c>
      <c r="W420" s="158"/>
      <c r="X420" s="158" t="s">
        <v>243</v>
      </c>
      <c r="Y420" s="147"/>
      <c r="Z420" s="147"/>
      <c r="AA420" s="147"/>
      <c r="AB420" s="147"/>
      <c r="AC420" s="147"/>
      <c r="AD420" s="147"/>
      <c r="AE420" s="147"/>
      <c r="AF420" s="147"/>
      <c r="AG420" s="147" t="s">
        <v>244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254" t="s">
        <v>536</v>
      </c>
      <c r="D421" s="255"/>
      <c r="E421" s="255"/>
      <c r="F421" s="255"/>
      <c r="G421" s="255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275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1" t="s">
        <v>265</v>
      </c>
      <c r="D422" s="160"/>
      <c r="E422" s="161"/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226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1" t="s">
        <v>537</v>
      </c>
      <c r="D423" s="160"/>
      <c r="E423" s="161"/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226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1" t="s">
        <v>538</v>
      </c>
      <c r="D424" s="160"/>
      <c r="E424" s="161"/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226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1" t="s">
        <v>305</v>
      </c>
      <c r="D425" s="160"/>
      <c r="E425" s="161">
        <v>2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226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1" t="s">
        <v>539</v>
      </c>
      <c r="D426" s="160"/>
      <c r="E426" s="161"/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226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1" t="s">
        <v>227</v>
      </c>
      <c r="D427" s="160"/>
      <c r="E427" s="161">
        <v>1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226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1" t="s">
        <v>540</v>
      </c>
      <c r="D428" s="160"/>
      <c r="E428" s="161"/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226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1" t="s">
        <v>227</v>
      </c>
      <c r="D429" s="160"/>
      <c r="E429" s="161">
        <v>1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226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1" t="s">
        <v>541</v>
      </c>
      <c r="D430" s="160"/>
      <c r="E430" s="161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226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81" t="s">
        <v>227</v>
      </c>
      <c r="D431" s="160"/>
      <c r="E431" s="161">
        <v>1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226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241"/>
      <c r="D432" s="242"/>
      <c r="E432" s="242"/>
      <c r="F432" s="242"/>
      <c r="G432" s="242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211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ht="33.75" outlineLevel="1" x14ac:dyDescent="0.2">
      <c r="A433" s="169">
        <v>78</v>
      </c>
      <c r="B433" s="170" t="s">
        <v>542</v>
      </c>
      <c r="C433" s="180" t="s">
        <v>543</v>
      </c>
      <c r="D433" s="171" t="s">
        <v>272</v>
      </c>
      <c r="E433" s="172">
        <v>40.030529999999999</v>
      </c>
      <c r="F433" s="173"/>
      <c r="G433" s="174">
        <f>ROUND(E433*F433,2)</f>
        <v>0</v>
      </c>
      <c r="H433" s="173"/>
      <c r="I433" s="174">
        <f>ROUND(E433*H433,2)</f>
        <v>0</v>
      </c>
      <c r="J433" s="173"/>
      <c r="K433" s="174">
        <f>ROUND(E433*J433,2)</f>
        <v>0</v>
      </c>
      <c r="L433" s="174">
        <v>21</v>
      </c>
      <c r="M433" s="174">
        <f>G433*(1+L433/100)</f>
        <v>0</v>
      </c>
      <c r="N433" s="172">
        <v>0</v>
      </c>
      <c r="O433" s="172">
        <f>ROUND(E433*N433,2)</f>
        <v>0</v>
      </c>
      <c r="P433" s="172">
        <v>0</v>
      </c>
      <c r="Q433" s="172">
        <f>ROUND(E433*P433,2)</f>
        <v>0</v>
      </c>
      <c r="R433" s="174" t="s">
        <v>499</v>
      </c>
      <c r="S433" s="174" t="s">
        <v>205</v>
      </c>
      <c r="T433" s="175" t="s">
        <v>205</v>
      </c>
      <c r="U433" s="158">
        <v>0.94</v>
      </c>
      <c r="V433" s="158">
        <f>ROUND(E433*U433,2)</f>
        <v>37.630000000000003</v>
      </c>
      <c r="W433" s="158"/>
      <c r="X433" s="158" t="s">
        <v>243</v>
      </c>
      <c r="Y433" s="147"/>
      <c r="Z433" s="147"/>
      <c r="AA433" s="147"/>
      <c r="AB433" s="147"/>
      <c r="AC433" s="147"/>
      <c r="AD433" s="147"/>
      <c r="AE433" s="147"/>
      <c r="AF433" s="147"/>
      <c r="AG433" s="147" t="s">
        <v>244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250" t="s">
        <v>544</v>
      </c>
      <c r="D434" s="251"/>
      <c r="E434" s="251"/>
      <c r="F434" s="251"/>
      <c r="G434" s="251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210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81" t="s">
        <v>265</v>
      </c>
      <c r="D435" s="160"/>
      <c r="E435" s="161"/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226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1" t="s">
        <v>545</v>
      </c>
      <c r="D436" s="160"/>
      <c r="E436" s="161"/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226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1" t="s">
        <v>531</v>
      </c>
      <c r="D437" s="160"/>
      <c r="E437" s="161"/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226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1" t="s">
        <v>546</v>
      </c>
      <c r="D438" s="160"/>
      <c r="E438" s="161">
        <v>24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226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81" t="s">
        <v>533</v>
      </c>
      <c r="D439" s="160"/>
      <c r="E439" s="161"/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226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1" t="s">
        <v>547</v>
      </c>
      <c r="D440" s="160"/>
      <c r="E440" s="161">
        <v>11.2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226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1" t="s">
        <v>537</v>
      </c>
      <c r="D441" s="160"/>
      <c r="E441" s="161"/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226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1" t="s">
        <v>539</v>
      </c>
      <c r="D442" s="160"/>
      <c r="E442" s="161"/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226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1" t="s">
        <v>548</v>
      </c>
      <c r="D443" s="160"/>
      <c r="E443" s="161">
        <v>2.05803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226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1" t="s">
        <v>540</v>
      </c>
      <c r="D444" s="160"/>
      <c r="E444" s="161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226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1" t="s">
        <v>549</v>
      </c>
      <c r="D445" s="160"/>
      <c r="E445" s="161">
        <v>1.5375000000000001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226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1" t="s">
        <v>541</v>
      </c>
      <c r="D446" s="160"/>
      <c r="E446" s="161"/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226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1" t="s">
        <v>550</v>
      </c>
      <c r="D447" s="160"/>
      <c r="E447" s="161">
        <v>1.2350000000000001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226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241"/>
      <c r="D448" s="242"/>
      <c r="E448" s="242"/>
      <c r="F448" s="242"/>
      <c r="G448" s="242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211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ht="33.75" outlineLevel="1" x14ac:dyDescent="0.2">
      <c r="A449" s="169">
        <v>79</v>
      </c>
      <c r="B449" s="170" t="s">
        <v>551</v>
      </c>
      <c r="C449" s="180" t="s">
        <v>552</v>
      </c>
      <c r="D449" s="171" t="s">
        <v>272</v>
      </c>
      <c r="E449" s="172">
        <v>2.94</v>
      </c>
      <c r="F449" s="173"/>
      <c r="G449" s="174">
        <f>ROUND(E449*F449,2)</f>
        <v>0</v>
      </c>
      <c r="H449" s="173"/>
      <c r="I449" s="174">
        <f>ROUND(E449*H449,2)</f>
        <v>0</v>
      </c>
      <c r="J449" s="173"/>
      <c r="K449" s="174">
        <f>ROUND(E449*J449,2)</f>
        <v>0</v>
      </c>
      <c r="L449" s="174">
        <v>21</v>
      </c>
      <c r="M449" s="174">
        <f>G449*(1+L449/100)</f>
        <v>0</v>
      </c>
      <c r="N449" s="172">
        <v>1E-3</v>
      </c>
      <c r="O449" s="172">
        <f>ROUND(E449*N449,2)</f>
        <v>0</v>
      </c>
      <c r="P449" s="172">
        <v>6.3E-2</v>
      </c>
      <c r="Q449" s="172">
        <f>ROUND(E449*P449,2)</f>
        <v>0.19</v>
      </c>
      <c r="R449" s="174" t="s">
        <v>499</v>
      </c>
      <c r="S449" s="174" t="s">
        <v>205</v>
      </c>
      <c r="T449" s="175" t="s">
        <v>205</v>
      </c>
      <c r="U449" s="158">
        <v>0.71799999999999997</v>
      </c>
      <c r="V449" s="158">
        <f>ROUND(E449*U449,2)</f>
        <v>2.11</v>
      </c>
      <c r="W449" s="158"/>
      <c r="X449" s="158" t="s">
        <v>243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244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1" t="s">
        <v>265</v>
      </c>
      <c r="D450" s="160"/>
      <c r="E450" s="161"/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226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1" t="s">
        <v>537</v>
      </c>
      <c r="D451" s="160"/>
      <c r="E451" s="161"/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226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1" t="s">
        <v>538</v>
      </c>
      <c r="D452" s="160"/>
      <c r="E452" s="161"/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226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1" t="s">
        <v>553</v>
      </c>
      <c r="D453" s="160"/>
      <c r="E453" s="161">
        <v>2.94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226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241"/>
      <c r="D454" s="242"/>
      <c r="E454" s="242"/>
      <c r="F454" s="242"/>
      <c r="G454" s="242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211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ht="22.5" outlineLevel="1" x14ac:dyDescent="0.2">
      <c r="A455" s="169">
        <v>80</v>
      </c>
      <c r="B455" s="170" t="s">
        <v>554</v>
      </c>
      <c r="C455" s="180" t="s">
        <v>555</v>
      </c>
      <c r="D455" s="171" t="s">
        <v>272</v>
      </c>
      <c r="E455" s="172">
        <v>151.66999999999999</v>
      </c>
      <c r="F455" s="173"/>
      <c r="G455" s="174">
        <f>ROUND(E455*F455,2)</f>
        <v>0</v>
      </c>
      <c r="H455" s="173"/>
      <c r="I455" s="174">
        <f>ROUND(E455*H455,2)</f>
        <v>0</v>
      </c>
      <c r="J455" s="173"/>
      <c r="K455" s="174">
        <f>ROUND(E455*J455,2)</f>
        <v>0</v>
      </c>
      <c r="L455" s="174">
        <v>21</v>
      </c>
      <c r="M455" s="174">
        <f>G455*(1+L455/100)</f>
        <v>0</v>
      </c>
      <c r="N455" s="172">
        <v>0</v>
      </c>
      <c r="O455" s="172">
        <f>ROUND(E455*N455,2)</f>
        <v>0</v>
      </c>
      <c r="P455" s="172">
        <v>0.02</v>
      </c>
      <c r="Q455" s="172">
        <f>ROUND(E455*P455,2)</f>
        <v>3.03</v>
      </c>
      <c r="R455" s="174" t="s">
        <v>499</v>
      </c>
      <c r="S455" s="174" t="s">
        <v>205</v>
      </c>
      <c r="T455" s="175" t="s">
        <v>205</v>
      </c>
      <c r="U455" s="158">
        <v>0.13</v>
      </c>
      <c r="V455" s="158">
        <f>ROUND(E455*U455,2)</f>
        <v>19.72</v>
      </c>
      <c r="W455" s="158"/>
      <c r="X455" s="158" t="s">
        <v>243</v>
      </c>
      <c r="Y455" s="147"/>
      <c r="Z455" s="147"/>
      <c r="AA455" s="147"/>
      <c r="AB455" s="147"/>
      <c r="AC455" s="147"/>
      <c r="AD455" s="147"/>
      <c r="AE455" s="147"/>
      <c r="AF455" s="147"/>
      <c r="AG455" s="147" t="s">
        <v>244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1" t="s">
        <v>265</v>
      </c>
      <c r="D456" s="160"/>
      <c r="E456" s="161"/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226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22.5" outlineLevel="1" x14ac:dyDescent="0.2">
      <c r="A457" s="154"/>
      <c r="B457" s="155"/>
      <c r="C457" s="181" t="s">
        <v>362</v>
      </c>
      <c r="D457" s="160"/>
      <c r="E457" s="161"/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226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1" t="s">
        <v>363</v>
      </c>
      <c r="D458" s="160"/>
      <c r="E458" s="161">
        <v>151.66999999999999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226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241"/>
      <c r="D459" s="242"/>
      <c r="E459" s="242"/>
      <c r="F459" s="242"/>
      <c r="G459" s="242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211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ht="33.75" outlineLevel="1" x14ac:dyDescent="0.2">
      <c r="A460" s="169">
        <v>81</v>
      </c>
      <c r="B460" s="170" t="s">
        <v>556</v>
      </c>
      <c r="C460" s="180" t="s">
        <v>557</v>
      </c>
      <c r="D460" s="171" t="s">
        <v>272</v>
      </c>
      <c r="E460" s="172">
        <v>63.8</v>
      </c>
      <c r="F460" s="173"/>
      <c r="G460" s="174">
        <f>ROUND(E460*F460,2)</f>
        <v>0</v>
      </c>
      <c r="H460" s="173"/>
      <c r="I460" s="174">
        <f>ROUND(E460*H460,2)</f>
        <v>0</v>
      </c>
      <c r="J460" s="173"/>
      <c r="K460" s="174">
        <f>ROUND(E460*J460,2)</f>
        <v>0</v>
      </c>
      <c r="L460" s="174">
        <v>21</v>
      </c>
      <c r="M460" s="174">
        <f>G460*(1+L460/100)</f>
        <v>0</v>
      </c>
      <c r="N460" s="172">
        <v>0</v>
      </c>
      <c r="O460" s="172">
        <f>ROUND(E460*N460,2)</f>
        <v>0</v>
      </c>
      <c r="P460" s="172">
        <v>5.8999999999999997E-2</v>
      </c>
      <c r="Q460" s="172">
        <f>ROUND(E460*P460,2)</f>
        <v>3.76</v>
      </c>
      <c r="R460" s="174" t="s">
        <v>499</v>
      </c>
      <c r="S460" s="174" t="s">
        <v>205</v>
      </c>
      <c r="T460" s="175" t="s">
        <v>205</v>
      </c>
      <c r="U460" s="158">
        <v>0.2</v>
      </c>
      <c r="V460" s="158">
        <f>ROUND(E460*U460,2)</f>
        <v>12.76</v>
      </c>
      <c r="W460" s="158"/>
      <c r="X460" s="158" t="s">
        <v>243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244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1" t="s">
        <v>265</v>
      </c>
      <c r="D461" s="160"/>
      <c r="E461" s="161"/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226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1" t="s">
        <v>387</v>
      </c>
      <c r="D462" s="160"/>
      <c r="E462" s="161"/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226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1" t="s">
        <v>558</v>
      </c>
      <c r="D463" s="160"/>
      <c r="E463" s="161"/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226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1" t="s">
        <v>388</v>
      </c>
      <c r="D464" s="160"/>
      <c r="E464" s="161">
        <v>11.5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226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1" t="s">
        <v>389</v>
      </c>
      <c r="D465" s="160"/>
      <c r="E465" s="161"/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226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1" t="s">
        <v>559</v>
      </c>
      <c r="D466" s="160"/>
      <c r="E466" s="161"/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226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1" t="s">
        <v>390</v>
      </c>
      <c r="D467" s="160"/>
      <c r="E467" s="161">
        <v>52.3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226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241"/>
      <c r="D468" s="242"/>
      <c r="E468" s="242"/>
      <c r="F468" s="242"/>
      <c r="G468" s="242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211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ht="22.5" outlineLevel="1" x14ac:dyDescent="0.2">
      <c r="A469" s="169">
        <v>82</v>
      </c>
      <c r="B469" s="170" t="s">
        <v>560</v>
      </c>
      <c r="C469" s="180" t="s">
        <v>561</v>
      </c>
      <c r="D469" s="171" t="s">
        <v>272</v>
      </c>
      <c r="E469" s="172">
        <v>712.3</v>
      </c>
      <c r="F469" s="173"/>
      <c r="G469" s="174">
        <f>ROUND(E469*F469,2)</f>
        <v>0</v>
      </c>
      <c r="H469" s="173"/>
      <c r="I469" s="174">
        <f>ROUND(E469*H469,2)</f>
        <v>0</v>
      </c>
      <c r="J469" s="173"/>
      <c r="K469" s="174">
        <f>ROUND(E469*J469,2)</f>
        <v>0</v>
      </c>
      <c r="L469" s="174">
        <v>21</v>
      </c>
      <c r="M469" s="174">
        <f>G469*(1+L469/100)</f>
        <v>0</v>
      </c>
      <c r="N469" s="172">
        <v>0</v>
      </c>
      <c r="O469" s="172">
        <f>ROUND(E469*N469,2)</f>
        <v>0</v>
      </c>
      <c r="P469" s="172">
        <v>0.01</v>
      </c>
      <c r="Q469" s="172">
        <f>ROUND(E469*P469,2)</f>
        <v>7.12</v>
      </c>
      <c r="R469" s="174" t="s">
        <v>562</v>
      </c>
      <c r="S469" s="174" t="s">
        <v>205</v>
      </c>
      <c r="T469" s="175" t="s">
        <v>205</v>
      </c>
      <c r="U469" s="158">
        <v>0.06</v>
      </c>
      <c r="V469" s="158">
        <f>ROUND(E469*U469,2)</f>
        <v>42.74</v>
      </c>
      <c r="W469" s="158"/>
      <c r="X469" s="158" t="s">
        <v>243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244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1" t="s">
        <v>265</v>
      </c>
      <c r="D470" s="160"/>
      <c r="E470" s="161"/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226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1" t="s">
        <v>563</v>
      </c>
      <c r="D471" s="160"/>
      <c r="E471" s="161"/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226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1" t="s">
        <v>564</v>
      </c>
      <c r="D472" s="160"/>
      <c r="E472" s="161"/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226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1" t="s">
        <v>565</v>
      </c>
      <c r="D473" s="160"/>
      <c r="E473" s="161">
        <v>712.3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226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241"/>
      <c r="D474" s="242"/>
      <c r="E474" s="242"/>
      <c r="F474" s="242"/>
      <c r="G474" s="242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211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69">
        <v>83</v>
      </c>
      <c r="B475" s="170" t="s">
        <v>566</v>
      </c>
      <c r="C475" s="180" t="s">
        <v>567</v>
      </c>
      <c r="D475" s="171" t="s">
        <v>263</v>
      </c>
      <c r="E475" s="172">
        <v>7</v>
      </c>
      <c r="F475" s="173"/>
      <c r="G475" s="174">
        <f>ROUND(E475*F475,2)</f>
        <v>0</v>
      </c>
      <c r="H475" s="173"/>
      <c r="I475" s="174">
        <f>ROUND(E475*H475,2)</f>
        <v>0</v>
      </c>
      <c r="J475" s="173"/>
      <c r="K475" s="174">
        <f>ROUND(E475*J475,2)</f>
        <v>0</v>
      </c>
      <c r="L475" s="174">
        <v>21</v>
      </c>
      <c r="M475" s="174">
        <f>G475*(1+L475/100)</f>
        <v>0</v>
      </c>
      <c r="N475" s="172">
        <v>0</v>
      </c>
      <c r="O475" s="172">
        <f>ROUND(E475*N475,2)</f>
        <v>0</v>
      </c>
      <c r="P475" s="172">
        <v>8.3000000000000001E-3</v>
      </c>
      <c r="Q475" s="172">
        <f>ROUND(E475*P475,2)</f>
        <v>0.06</v>
      </c>
      <c r="R475" s="174" t="s">
        <v>568</v>
      </c>
      <c r="S475" s="174" t="s">
        <v>205</v>
      </c>
      <c r="T475" s="175" t="s">
        <v>205</v>
      </c>
      <c r="U475" s="158">
        <v>1.0985</v>
      </c>
      <c r="V475" s="158">
        <f>ROUND(E475*U475,2)</f>
        <v>7.69</v>
      </c>
      <c r="W475" s="158"/>
      <c r="X475" s="158" t="s">
        <v>243</v>
      </c>
      <c r="Y475" s="147"/>
      <c r="Z475" s="147"/>
      <c r="AA475" s="147"/>
      <c r="AB475" s="147"/>
      <c r="AC475" s="147"/>
      <c r="AD475" s="147"/>
      <c r="AE475" s="147"/>
      <c r="AF475" s="147"/>
      <c r="AG475" s="147" t="s">
        <v>244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1" t="s">
        <v>265</v>
      </c>
      <c r="D476" s="160"/>
      <c r="E476" s="161"/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226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1" t="s">
        <v>569</v>
      </c>
      <c r="D477" s="160"/>
      <c r="E477" s="161">
        <v>7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226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241"/>
      <c r="D478" s="242"/>
      <c r="E478" s="242"/>
      <c r="F478" s="242"/>
      <c r="G478" s="242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211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22.5" outlineLevel="1" x14ac:dyDescent="0.2">
      <c r="A479" s="169">
        <v>84</v>
      </c>
      <c r="B479" s="170" t="s">
        <v>570</v>
      </c>
      <c r="C479" s="180" t="s">
        <v>571</v>
      </c>
      <c r="D479" s="171" t="s">
        <v>272</v>
      </c>
      <c r="E479" s="172">
        <v>712.3</v>
      </c>
      <c r="F479" s="173"/>
      <c r="G479" s="174">
        <f>ROUND(E479*F479,2)</f>
        <v>0</v>
      </c>
      <c r="H479" s="173"/>
      <c r="I479" s="174">
        <f>ROUND(E479*H479,2)</f>
        <v>0</v>
      </c>
      <c r="J479" s="173"/>
      <c r="K479" s="174">
        <f>ROUND(E479*J479,2)</f>
        <v>0</v>
      </c>
      <c r="L479" s="174">
        <v>21</v>
      </c>
      <c r="M479" s="174">
        <f>G479*(1+L479/100)</f>
        <v>0</v>
      </c>
      <c r="N479" s="172">
        <v>0</v>
      </c>
      <c r="O479" s="172">
        <f>ROUND(E479*N479,2)</f>
        <v>0</v>
      </c>
      <c r="P479" s="172">
        <v>1.4999999999999999E-2</v>
      </c>
      <c r="Q479" s="172">
        <f>ROUND(E479*P479,2)</f>
        <v>10.68</v>
      </c>
      <c r="R479" s="174" t="s">
        <v>572</v>
      </c>
      <c r="S479" s="174" t="s">
        <v>205</v>
      </c>
      <c r="T479" s="175" t="s">
        <v>205</v>
      </c>
      <c r="U479" s="158">
        <v>0.09</v>
      </c>
      <c r="V479" s="158">
        <f>ROUND(E479*U479,2)</f>
        <v>64.11</v>
      </c>
      <c r="W479" s="158"/>
      <c r="X479" s="158" t="s">
        <v>243</v>
      </c>
      <c r="Y479" s="147"/>
      <c r="Z479" s="147"/>
      <c r="AA479" s="147"/>
      <c r="AB479" s="147"/>
      <c r="AC479" s="147"/>
      <c r="AD479" s="147"/>
      <c r="AE479" s="147"/>
      <c r="AF479" s="147"/>
      <c r="AG479" s="147" t="s">
        <v>244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1" t="s">
        <v>265</v>
      </c>
      <c r="D480" s="160"/>
      <c r="E480" s="161"/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226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181" t="s">
        <v>565</v>
      </c>
      <c r="D481" s="160"/>
      <c r="E481" s="161">
        <v>712.3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226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241"/>
      <c r="D482" s="242"/>
      <c r="E482" s="242"/>
      <c r="F482" s="242"/>
      <c r="G482" s="242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211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69">
        <v>85</v>
      </c>
      <c r="B483" s="170" t="s">
        <v>573</v>
      </c>
      <c r="C483" s="180" t="s">
        <v>574</v>
      </c>
      <c r="D483" s="171" t="s">
        <v>272</v>
      </c>
      <c r="E483" s="172">
        <v>70</v>
      </c>
      <c r="F483" s="173"/>
      <c r="G483" s="174">
        <f>ROUND(E483*F483,2)</f>
        <v>0</v>
      </c>
      <c r="H483" s="173"/>
      <c r="I483" s="174">
        <f>ROUND(E483*H483,2)</f>
        <v>0</v>
      </c>
      <c r="J483" s="173"/>
      <c r="K483" s="174">
        <f>ROUND(E483*J483,2)</f>
        <v>0</v>
      </c>
      <c r="L483" s="174">
        <v>21</v>
      </c>
      <c r="M483" s="174">
        <f>G483*(1+L483/100)</f>
        <v>0</v>
      </c>
      <c r="N483" s="172">
        <v>0</v>
      </c>
      <c r="O483" s="172">
        <f>ROUND(E483*N483,2)</f>
        <v>0</v>
      </c>
      <c r="P483" s="172">
        <v>1.4E-2</v>
      </c>
      <c r="Q483" s="172">
        <f>ROUND(E483*P483,2)</f>
        <v>0.98</v>
      </c>
      <c r="R483" s="174" t="s">
        <v>572</v>
      </c>
      <c r="S483" s="174" t="s">
        <v>205</v>
      </c>
      <c r="T483" s="175" t="s">
        <v>205</v>
      </c>
      <c r="U483" s="158">
        <v>0.08</v>
      </c>
      <c r="V483" s="158">
        <f>ROUND(E483*U483,2)</f>
        <v>5.6</v>
      </c>
      <c r="W483" s="158"/>
      <c r="X483" s="158" t="s">
        <v>243</v>
      </c>
      <c r="Y483" s="147"/>
      <c r="Z483" s="147"/>
      <c r="AA483" s="147"/>
      <c r="AB483" s="147"/>
      <c r="AC483" s="147"/>
      <c r="AD483" s="147"/>
      <c r="AE483" s="147"/>
      <c r="AF483" s="147"/>
      <c r="AG483" s="147" t="s">
        <v>378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1" t="s">
        <v>265</v>
      </c>
      <c r="D484" s="160"/>
      <c r="E484" s="161"/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226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1" t="s">
        <v>575</v>
      </c>
      <c r="D485" s="160"/>
      <c r="E485" s="161">
        <v>70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226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241"/>
      <c r="D486" s="242"/>
      <c r="E486" s="242"/>
      <c r="F486" s="242"/>
      <c r="G486" s="242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211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69">
        <v>86</v>
      </c>
      <c r="B487" s="170" t="s">
        <v>576</v>
      </c>
      <c r="C487" s="180" t="s">
        <v>577</v>
      </c>
      <c r="D487" s="171" t="s">
        <v>272</v>
      </c>
      <c r="E487" s="172">
        <v>712.3</v>
      </c>
      <c r="F487" s="173"/>
      <c r="G487" s="174">
        <f>ROUND(E487*F487,2)</f>
        <v>0</v>
      </c>
      <c r="H487" s="173"/>
      <c r="I487" s="174">
        <f>ROUND(E487*H487,2)</f>
        <v>0</v>
      </c>
      <c r="J487" s="173"/>
      <c r="K487" s="174">
        <f>ROUND(E487*J487,2)</f>
        <v>0</v>
      </c>
      <c r="L487" s="174">
        <v>21</v>
      </c>
      <c r="M487" s="174">
        <f>G487*(1+L487/100)</f>
        <v>0</v>
      </c>
      <c r="N487" s="172">
        <v>0</v>
      </c>
      <c r="O487" s="172">
        <f>ROUND(E487*N487,2)</f>
        <v>0</v>
      </c>
      <c r="P487" s="172">
        <v>1.8000000000000001E-4</v>
      </c>
      <c r="Q487" s="172">
        <f>ROUND(E487*P487,2)</f>
        <v>0.13</v>
      </c>
      <c r="R487" s="174" t="s">
        <v>578</v>
      </c>
      <c r="S487" s="174" t="s">
        <v>205</v>
      </c>
      <c r="T487" s="175" t="s">
        <v>205</v>
      </c>
      <c r="U487" s="158">
        <v>0.03</v>
      </c>
      <c r="V487" s="158">
        <f>ROUND(E487*U487,2)</f>
        <v>21.37</v>
      </c>
      <c r="W487" s="158"/>
      <c r="X487" s="158" t="s">
        <v>243</v>
      </c>
      <c r="Y487" s="147"/>
      <c r="Z487" s="147"/>
      <c r="AA487" s="147"/>
      <c r="AB487" s="147"/>
      <c r="AC487" s="147"/>
      <c r="AD487" s="147"/>
      <c r="AE487" s="147"/>
      <c r="AF487" s="147"/>
      <c r="AG487" s="147" t="s">
        <v>244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181" t="s">
        <v>265</v>
      </c>
      <c r="D488" s="160"/>
      <c r="E488" s="161"/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226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1" t="s">
        <v>565</v>
      </c>
      <c r="D489" s="160"/>
      <c r="E489" s="161">
        <v>712.3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226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241"/>
      <c r="D490" s="242"/>
      <c r="E490" s="242"/>
      <c r="F490" s="242"/>
      <c r="G490" s="242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211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69">
        <v>87</v>
      </c>
      <c r="B491" s="170" t="s">
        <v>579</v>
      </c>
      <c r="C491" s="180" t="s">
        <v>580</v>
      </c>
      <c r="D491" s="171" t="s">
        <v>272</v>
      </c>
      <c r="E491" s="172">
        <v>56</v>
      </c>
      <c r="F491" s="173"/>
      <c r="G491" s="174">
        <f>ROUND(E491*F491,2)</f>
        <v>0</v>
      </c>
      <c r="H491" s="173"/>
      <c r="I491" s="174">
        <f>ROUND(E491*H491,2)</f>
        <v>0</v>
      </c>
      <c r="J491" s="173"/>
      <c r="K491" s="174">
        <f>ROUND(E491*J491,2)</f>
        <v>0</v>
      </c>
      <c r="L491" s="174">
        <v>21</v>
      </c>
      <c r="M491" s="174">
        <f>G491*(1+L491/100)</f>
        <v>0</v>
      </c>
      <c r="N491" s="172">
        <v>0</v>
      </c>
      <c r="O491" s="172">
        <f>ROUND(E491*N491,2)</f>
        <v>0</v>
      </c>
      <c r="P491" s="172">
        <v>2.4649999999999998E-2</v>
      </c>
      <c r="Q491" s="172">
        <f>ROUND(E491*P491,2)</f>
        <v>1.38</v>
      </c>
      <c r="R491" s="174" t="s">
        <v>581</v>
      </c>
      <c r="S491" s="174" t="s">
        <v>205</v>
      </c>
      <c r="T491" s="175" t="s">
        <v>205</v>
      </c>
      <c r="U491" s="158">
        <v>0.21</v>
      </c>
      <c r="V491" s="158">
        <f>ROUND(E491*U491,2)</f>
        <v>11.76</v>
      </c>
      <c r="W491" s="158"/>
      <c r="X491" s="158" t="s">
        <v>243</v>
      </c>
      <c r="Y491" s="147"/>
      <c r="Z491" s="147"/>
      <c r="AA491" s="147"/>
      <c r="AB491" s="147"/>
      <c r="AC491" s="147"/>
      <c r="AD491" s="147"/>
      <c r="AE491" s="147"/>
      <c r="AF491" s="147"/>
      <c r="AG491" s="147" t="s">
        <v>244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1" t="s">
        <v>265</v>
      </c>
      <c r="D492" s="160"/>
      <c r="E492" s="161"/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226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1" t="s">
        <v>582</v>
      </c>
      <c r="D493" s="160"/>
      <c r="E493" s="161">
        <v>56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226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241"/>
      <c r="D494" s="242"/>
      <c r="E494" s="242"/>
      <c r="F494" s="242"/>
      <c r="G494" s="242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211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69">
        <v>88</v>
      </c>
      <c r="B495" s="170" t="s">
        <v>583</v>
      </c>
      <c r="C495" s="180" t="s">
        <v>584</v>
      </c>
      <c r="D495" s="171" t="s">
        <v>272</v>
      </c>
      <c r="E495" s="172">
        <v>56</v>
      </c>
      <c r="F495" s="173"/>
      <c r="G495" s="174">
        <f>ROUND(E495*F495,2)</f>
        <v>0</v>
      </c>
      <c r="H495" s="173"/>
      <c r="I495" s="174">
        <f>ROUND(E495*H495,2)</f>
        <v>0</v>
      </c>
      <c r="J495" s="173"/>
      <c r="K495" s="174">
        <f>ROUND(E495*J495,2)</f>
        <v>0</v>
      </c>
      <c r="L495" s="174">
        <v>21</v>
      </c>
      <c r="M495" s="174">
        <f>G495*(1+L495/100)</f>
        <v>0</v>
      </c>
      <c r="N495" s="172">
        <v>0</v>
      </c>
      <c r="O495" s="172">
        <f>ROUND(E495*N495,2)</f>
        <v>0</v>
      </c>
      <c r="P495" s="172">
        <v>8.0000000000000002E-3</v>
      </c>
      <c r="Q495" s="172">
        <f>ROUND(E495*P495,2)</f>
        <v>0.45</v>
      </c>
      <c r="R495" s="174" t="s">
        <v>581</v>
      </c>
      <c r="S495" s="174" t="s">
        <v>205</v>
      </c>
      <c r="T495" s="175" t="s">
        <v>205</v>
      </c>
      <c r="U495" s="158">
        <v>6.6000000000000003E-2</v>
      </c>
      <c r="V495" s="158">
        <f>ROUND(E495*U495,2)</f>
        <v>3.7</v>
      </c>
      <c r="W495" s="158"/>
      <c r="X495" s="158" t="s">
        <v>243</v>
      </c>
      <c r="Y495" s="147"/>
      <c r="Z495" s="147"/>
      <c r="AA495" s="147"/>
      <c r="AB495" s="147"/>
      <c r="AC495" s="147"/>
      <c r="AD495" s="147"/>
      <c r="AE495" s="147"/>
      <c r="AF495" s="147"/>
      <c r="AG495" s="147" t="s">
        <v>244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1" t="s">
        <v>265</v>
      </c>
      <c r="D496" s="160"/>
      <c r="E496" s="161"/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226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1" t="s">
        <v>582</v>
      </c>
      <c r="D497" s="160"/>
      <c r="E497" s="161">
        <v>56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226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241"/>
      <c r="D498" s="242"/>
      <c r="E498" s="242"/>
      <c r="F498" s="242"/>
      <c r="G498" s="242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211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69">
        <v>89</v>
      </c>
      <c r="B499" s="170" t="s">
        <v>585</v>
      </c>
      <c r="C499" s="180" t="s">
        <v>586</v>
      </c>
      <c r="D499" s="171" t="s">
        <v>272</v>
      </c>
      <c r="E499" s="172">
        <v>368</v>
      </c>
      <c r="F499" s="173"/>
      <c r="G499" s="174">
        <f>ROUND(E499*F499,2)</f>
        <v>0</v>
      </c>
      <c r="H499" s="173"/>
      <c r="I499" s="174">
        <f>ROUND(E499*H499,2)</f>
        <v>0</v>
      </c>
      <c r="J499" s="173"/>
      <c r="K499" s="174">
        <f>ROUND(E499*J499,2)</f>
        <v>0</v>
      </c>
      <c r="L499" s="174">
        <v>21</v>
      </c>
      <c r="M499" s="174">
        <f>G499*(1+L499/100)</f>
        <v>0</v>
      </c>
      <c r="N499" s="172">
        <v>0</v>
      </c>
      <c r="O499" s="172">
        <f>ROUND(E499*N499,2)</f>
        <v>0</v>
      </c>
      <c r="P499" s="172">
        <v>0.02</v>
      </c>
      <c r="Q499" s="172">
        <f>ROUND(E499*P499,2)</f>
        <v>7.36</v>
      </c>
      <c r="R499" s="174" t="s">
        <v>587</v>
      </c>
      <c r="S499" s="174" t="s">
        <v>205</v>
      </c>
      <c r="T499" s="175" t="s">
        <v>205</v>
      </c>
      <c r="U499" s="158">
        <v>0.24</v>
      </c>
      <c r="V499" s="158">
        <f>ROUND(E499*U499,2)</f>
        <v>88.32</v>
      </c>
      <c r="W499" s="158"/>
      <c r="X499" s="158" t="s">
        <v>243</v>
      </c>
      <c r="Y499" s="147"/>
      <c r="Z499" s="147"/>
      <c r="AA499" s="147"/>
      <c r="AB499" s="147"/>
      <c r="AC499" s="147"/>
      <c r="AD499" s="147"/>
      <c r="AE499" s="147"/>
      <c r="AF499" s="147"/>
      <c r="AG499" s="147" t="s">
        <v>244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1" t="s">
        <v>265</v>
      </c>
      <c r="D500" s="160"/>
      <c r="E500" s="161"/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226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1" t="s">
        <v>588</v>
      </c>
      <c r="D501" s="160"/>
      <c r="E501" s="161">
        <v>368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226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241"/>
      <c r="D502" s="242"/>
      <c r="E502" s="242"/>
      <c r="F502" s="242"/>
      <c r="G502" s="242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211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1" x14ac:dyDescent="0.2">
      <c r="A503" s="169">
        <v>90</v>
      </c>
      <c r="B503" s="170" t="s">
        <v>589</v>
      </c>
      <c r="C503" s="180" t="s">
        <v>590</v>
      </c>
      <c r="D503" s="171" t="s">
        <v>272</v>
      </c>
      <c r="E503" s="172">
        <v>368</v>
      </c>
      <c r="F503" s="173"/>
      <c r="G503" s="174">
        <f>ROUND(E503*F503,2)</f>
        <v>0</v>
      </c>
      <c r="H503" s="173"/>
      <c r="I503" s="174">
        <f>ROUND(E503*H503,2)</f>
        <v>0</v>
      </c>
      <c r="J503" s="173"/>
      <c r="K503" s="174">
        <f>ROUND(E503*J503,2)</f>
        <v>0</v>
      </c>
      <c r="L503" s="174">
        <v>21</v>
      </c>
      <c r="M503" s="174">
        <f>G503*(1+L503/100)</f>
        <v>0</v>
      </c>
      <c r="N503" s="172">
        <v>0</v>
      </c>
      <c r="O503" s="172">
        <f>ROUND(E503*N503,2)</f>
        <v>0</v>
      </c>
      <c r="P503" s="172">
        <v>1E-3</v>
      </c>
      <c r="Q503" s="172">
        <f>ROUND(E503*P503,2)</f>
        <v>0.37</v>
      </c>
      <c r="R503" s="174" t="s">
        <v>587</v>
      </c>
      <c r="S503" s="174" t="s">
        <v>205</v>
      </c>
      <c r="T503" s="175" t="s">
        <v>205</v>
      </c>
      <c r="U503" s="158">
        <v>0.255</v>
      </c>
      <c r="V503" s="158">
        <f>ROUND(E503*U503,2)</f>
        <v>93.84</v>
      </c>
      <c r="W503" s="158"/>
      <c r="X503" s="158" t="s">
        <v>243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244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1" t="s">
        <v>265</v>
      </c>
      <c r="D504" s="160"/>
      <c r="E504" s="161"/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226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1" t="s">
        <v>588</v>
      </c>
      <c r="D505" s="160"/>
      <c r="E505" s="161">
        <v>368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226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241"/>
      <c r="D506" s="242"/>
      <c r="E506" s="242"/>
      <c r="F506" s="242"/>
      <c r="G506" s="242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211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69">
        <v>91</v>
      </c>
      <c r="B507" s="170" t="s">
        <v>591</v>
      </c>
      <c r="C507" s="180" t="s">
        <v>592</v>
      </c>
      <c r="D507" s="171" t="s">
        <v>342</v>
      </c>
      <c r="E507" s="172">
        <v>712.3</v>
      </c>
      <c r="F507" s="173"/>
      <c r="G507" s="174">
        <f>ROUND(E507*F507,2)</f>
        <v>0</v>
      </c>
      <c r="H507" s="173"/>
      <c r="I507" s="174">
        <f>ROUND(E507*H507,2)</f>
        <v>0</v>
      </c>
      <c r="J507" s="173"/>
      <c r="K507" s="174">
        <f>ROUND(E507*J507,2)</f>
        <v>0</v>
      </c>
      <c r="L507" s="174">
        <v>21</v>
      </c>
      <c r="M507" s="174">
        <f>G507*(1+L507/100)</f>
        <v>0</v>
      </c>
      <c r="N507" s="172">
        <v>0</v>
      </c>
      <c r="O507" s="172">
        <f>ROUND(E507*N507,2)</f>
        <v>0</v>
      </c>
      <c r="P507" s="172">
        <v>4.3580000000000001E-2</v>
      </c>
      <c r="Q507" s="172">
        <f>ROUND(E507*P507,2)</f>
        <v>31.04</v>
      </c>
      <c r="R507" s="174"/>
      <c r="S507" s="174" t="s">
        <v>239</v>
      </c>
      <c r="T507" s="175" t="s">
        <v>206</v>
      </c>
      <c r="U507" s="158">
        <v>0.78</v>
      </c>
      <c r="V507" s="158">
        <f>ROUND(E507*U507,2)</f>
        <v>555.59</v>
      </c>
      <c r="W507" s="158"/>
      <c r="X507" s="158" t="s">
        <v>243</v>
      </c>
      <c r="Y507" s="147"/>
      <c r="Z507" s="147"/>
      <c r="AA507" s="147"/>
      <c r="AB507" s="147"/>
      <c r="AC507" s="147"/>
      <c r="AD507" s="147"/>
      <c r="AE507" s="147"/>
      <c r="AF507" s="147"/>
      <c r="AG507" s="147" t="s">
        <v>244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1" t="s">
        <v>265</v>
      </c>
      <c r="D508" s="160"/>
      <c r="E508" s="161"/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226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1" t="s">
        <v>565</v>
      </c>
      <c r="D509" s="160"/>
      <c r="E509" s="161">
        <v>712.3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226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241"/>
      <c r="D510" s="242"/>
      <c r="E510" s="242"/>
      <c r="F510" s="242"/>
      <c r="G510" s="242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211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69">
        <v>92</v>
      </c>
      <c r="B511" s="170" t="s">
        <v>593</v>
      </c>
      <c r="C511" s="180" t="s">
        <v>594</v>
      </c>
      <c r="D511" s="171" t="s">
        <v>336</v>
      </c>
      <c r="E511" s="172">
        <v>1.8</v>
      </c>
      <c r="F511" s="173"/>
      <c r="G511" s="174">
        <f>ROUND(E511*F511,2)</f>
        <v>0</v>
      </c>
      <c r="H511" s="173"/>
      <c r="I511" s="174">
        <f>ROUND(E511*H511,2)</f>
        <v>0</v>
      </c>
      <c r="J511" s="173"/>
      <c r="K511" s="174">
        <f>ROUND(E511*J511,2)</f>
        <v>0</v>
      </c>
      <c r="L511" s="174">
        <v>21</v>
      </c>
      <c r="M511" s="174">
        <f>G511*(1+L511/100)</f>
        <v>0</v>
      </c>
      <c r="N511" s="172">
        <v>0</v>
      </c>
      <c r="O511" s="172">
        <f>ROUND(E511*N511,2)</f>
        <v>0</v>
      </c>
      <c r="P511" s="172">
        <v>0.17399999999999999</v>
      </c>
      <c r="Q511" s="172">
        <f>ROUND(E511*P511,2)</f>
        <v>0.31</v>
      </c>
      <c r="R511" s="174"/>
      <c r="S511" s="174" t="s">
        <v>239</v>
      </c>
      <c r="T511" s="175" t="s">
        <v>595</v>
      </c>
      <c r="U511" s="158">
        <v>0.95</v>
      </c>
      <c r="V511" s="158">
        <f>ROUND(E511*U511,2)</f>
        <v>1.71</v>
      </c>
      <c r="W511" s="158"/>
      <c r="X511" s="158" t="s">
        <v>243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244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1" t="s">
        <v>265</v>
      </c>
      <c r="D512" s="160"/>
      <c r="E512" s="161"/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226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1" t="s">
        <v>596</v>
      </c>
      <c r="D513" s="160"/>
      <c r="E513" s="161">
        <v>1.8</v>
      </c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226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241"/>
      <c r="D514" s="242"/>
      <c r="E514" s="242"/>
      <c r="F514" s="242"/>
      <c r="G514" s="242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211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69">
        <v>93</v>
      </c>
      <c r="B515" s="170" t="s">
        <v>597</v>
      </c>
      <c r="C515" s="180" t="s">
        <v>598</v>
      </c>
      <c r="D515" s="171" t="s">
        <v>342</v>
      </c>
      <c r="E515" s="172">
        <v>8.86</v>
      </c>
      <c r="F515" s="173"/>
      <c r="G515" s="174">
        <f>ROUND(E515*F515,2)</f>
        <v>0</v>
      </c>
      <c r="H515" s="173"/>
      <c r="I515" s="174">
        <f>ROUND(E515*H515,2)</f>
        <v>0</v>
      </c>
      <c r="J515" s="173"/>
      <c r="K515" s="174">
        <f>ROUND(E515*J515,2)</f>
        <v>0</v>
      </c>
      <c r="L515" s="174">
        <v>21</v>
      </c>
      <c r="M515" s="174">
        <f>G515*(1+L515/100)</f>
        <v>0</v>
      </c>
      <c r="N515" s="172">
        <v>0</v>
      </c>
      <c r="O515" s="172">
        <f>ROUND(E515*N515,2)</f>
        <v>0</v>
      </c>
      <c r="P515" s="172">
        <v>5.0000000000000001E-4</v>
      </c>
      <c r="Q515" s="172">
        <f>ROUND(E515*P515,2)</f>
        <v>0</v>
      </c>
      <c r="R515" s="174"/>
      <c r="S515" s="174" t="s">
        <v>239</v>
      </c>
      <c r="T515" s="175" t="s">
        <v>206</v>
      </c>
      <c r="U515" s="158">
        <v>0.11</v>
      </c>
      <c r="V515" s="158">
        <f>ROUND(E515*U515,2)</f>
        <v>0.97</v>
      </c>
      <c r="W515" s="158"/>
      <c r="X515" s="158" t="s">
        <v>243</v>
      </c>
      <c r="Y515" s="147"/>
      <c r="Z515" s="147"/>
      <c r="AA515" s="147"/>
      <c r="AB515" s="147"/>
      <c r="AC515" s="147"/>
      <c r="AD515" s="147"/>
      <c r="AE515" s="147"/>
      <c r="AF515" s="147"/>
      <c r="AG515" s="147" t="s">
        <v>244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54"/>
      <c r="B516" s="155"/>
      <c r="C516" s="181" t="s">
        <v>265</v>
      </c>
      <c r="D516" s="160"/>
      <c r="E516" s="161"/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47"/>
      <c r="Z516" s="147"/>
      <c r="AA516" s="147"/>
      <c r="AB516" s="147"/>
      <c r="AC516" s="147"/>
      <c r="AD516" s="147"/>
      <c r="AE516" s="147"/>
      <c r="AF516" s="147"/>
      <c r="AG516" s="147" t="s">
        <v>226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81" t="s">
        <v>599</v>
      </c>
      <c r="D517" s="160"/>
      <c r="E517" s="161"/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226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181" t="s">
        <v>600</v>
      </c>
      <c r="D518" s="160"/>
      <c r="E518" s="161">
        <v>4.43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226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1" t="s">
        <v>601</v>
      </c>
      <c r="D519" s="160"/>
      <c r="E519" s="161"/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226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81" t="s">
        <v>600</v>
      </c>
      <c r="D520" s="160"/>
      <c r="E520" s="161">
        <v>4.43</v>
      </c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226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241"/>
      <c r="D521" s="242"/>
      <c r="E521" s="242"/>
      <c r="F521" s="242"/>
      <c r="G521" s="242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211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69">
        <v>94</v>
      </c>
      <c r="B522" s="170" t="s">
        <v>602</v>
      </c>
      <c r="C522" s="180" t="s">
        <v>603</v>
      </c>
      <c r="D522" s="171" t="s">
        <v>300</v>
      </c>
      <c r="E522" s="172">
        <v>1</v>
      </c>
      <c r="F522" s="173"/>
      <c r="G522" s="174">
        <f>ROUND(E522*F522,2)</f>
        <v>0</v>
      </c>
      <c r="H522" s="173"/>
      <c r="I522" s="174">
        <f>ROUND(E522*H522,2)</f>
        <v>0</v>
      </c>
      <c r="J522" s="173"/>
      <c r="K522" s="174">
        <f>ROUND(E522*J522,2)</f>
        <v>0</v>
      </c>
      <c r="L522" s="174">
        <v>21</v>
      </c>
      <c r="M522" s="174">
        <f>G522*(1+L522/100)</f>
        <v>0</v>
      </c>
      <c r="N522" s="172">
        <v>0</v>
      </c>
      <c r="O522" s="172">
        <f>ROUND(E522*N522,2)</f>
        <v>0</v>
      </c>
      <c r="P522" s="172">
        <v>0</v>
      </c>
      <c r="Q522" s="172">
        <f>ROUND(E522*P522,2)</f>
        <v>0</v>
      </c>
      <c r="R522" s="174"/>
      <c r="S522" s="174" t="s">
        <v>239</v>
      </c>
      <c r="T522" s="175" t="s">
        <v>206</v>
      </c>
      <c r="U522" s="158">
        <v>0</v>
      </c>
      <c r="V522" s="158">
        <f>ROUND(E522*U522,2)</f>
        <v>0</v>
      </c>
      <c r="W522" s="158"/>
      <c r="X522" s="158" t="s">
        <v>243</v>
      </c>
      <c r="Y522" s="147"/>
      <c r="Z522" s="147"/>
      <c r="AA522" s="147"/>
      <c r="AB522" s="147"/>
      <c r="AC522" s="147"/>
      <c r="AD522" s="147"/>
      <c r="AE522" s="147"/>
      <c r="AF522" s="147"/>
      <c r="AG522" s="147" t="s">
        <v>244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81" t="s">
        <v>265</v>
      </c>
      <c r="D523" s="160"/>
      <c r="E523" s="161"/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226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1" t="s">
        <v>227</v>
      </c>
      <c r="D524" s="160"/>
      <c r="E524" s="161">
        <v>1</v>
      </c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226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241"/>
      <c r="D525" s="242"/>
      <c r="E525" s="242"/>
      <c r="F525" s="242"/>
      <c r="G525" s="242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211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69">
        <v>95</v>
      </c>
      <c r="B526" s="170" t="s">
        <v>604</v>
      </c>
      <c r="C526" s="180" t="s">
        <v>605</v>
      </c>
      <c r="D526" s="171" t="s">
        <v>272</v>
      </c>
      <c r="E526" s="172">
        <v>712.3</v>
      </c>
      <c r="F526" s="173"/>
      <c r="G526" s="174">
        <f>ROUND(E526*F526,2)</f>
        <v>0</v>
      </c>
      <c r="H526" s="173"/>
      <c r="I526" s="174">
        <f>ROUND(E526*H526,2)</f>
        <v>0</v>
      </c>
      <c r="J526" s="173"/>
      <c r="K526" s="174">
        <f>ROUND(E526*J526,2)</f>
        <v>0</v>
      </c>
      <c r="L526" s="174">
        <v>21</v>
      </c>
      <c r="M526" s="174">
        <f>G526*(1+L526/100)</f>
        <v>0</v>
      </c>
      <c r="N526" s="172">
        <v>6.7000000000000002E-4</v>
      </c>
      <c r="O526" s="172">
        <f>ROUND(E526*N526,2)</f>
        <v>0.48</v>
      </c>
      <c r="P526" s="172">
        <v>0.1</v>
      </c>
      <c r="Q526" s="172">
        <f>ROUND(E526*P526,2)</f>
        <v>71.23</v>
      </c>
      <c r="R526" s="174"/>
      <c r="S526" s="174" t="s">
        <v>239</v>
      </c>
      <c r="T526" s="175" t="s">
        <v>295</v>
      </c>
      <c r="U526" s="158">
        <v>0.35799999999999998</v>
      </c>
      <c r="V526" s="158">
        <f>ROUND(E526*U526,2)</f>
        <v>255</v>
      </c>
      <c r="W526" s="158"/>
      <c r="X526" s="158" t="s">
        <v>243</v>
      </c>
      <c r="Y526" s="147"/>
      <c r="Z526" s="147"/>
      <c r="AA526" s="147"/>
      <c r="AB526" s="147"/>
      <c r="AC526" s="147"/>
      <c r="AD526" s="147"/>
      <c r="AE526" s="147"/>
      <c r="AF526" s="147"/>
      <c r="AG526" s="147" t="s">
        <v>244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181" t="s">
        <v>265</v>
      </c>
      <c r="D527" s="160"/>
      <c r="E527" s="161"/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226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54"/>
      <c r="B528" s="155"/>
      <c r="C528" s="181" t="s">
        <v>565</v>
      </c>
      <c r="D528" s="160"/>
      <c r="E528" s="161">
        <v>712.3</v>
      </c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47"/>
      <c r="Z528" s="147"/>
      <c r="AA528" s="147"/>
      <c r="AB528" s="147"/>
      <c r="AC528" s="147"/>
      <c r="AD528" s="147"/>
      <c r="AE528" s="147"/>
      <c r="AF528" s="147"/>
      <c r="AG528" s="147" t="s">
        <v>226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241"/>
      <c r="D529" s="242"/>
      <c r="E529" s="242"/>
      <c r="F529" s="242"/>
      <c r="G529" s="242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211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69">
        <v>96</v>
      </c>
      <c r="B530" s="170" t="s">
        <v>606</v>
      </c>
      <c r="C530" s="180" t="s">
        <v>607</v>
      </c>
      <c r="D530" s="171" t="s">
        <v>204</v>
      </c>
      <c r="E530" s="172">
        <v>1</v>
      </c>
      <c r="F530" s="173"/>
      <c r="G530" s="174">
        <f>ROUND(E530*F530,2)</f>
        <v>0</v>
      </c>
      <c r="H530" s="173"/>
      <c r="I530" s="174">
        <f>ROUND(E530*H530,2)</f>
        <v>0</v>
      </c>
      <c r="J530" s="173"/>
      <c r="K530" s="174">
        <f>ROUND(E530*J530,2)</f>
        <v>0</v>
      </c>
      <c r="L530" s="174">
        <v>21</v>
      </c>
      <c r="M530" s="174">
        <f>G530*(1+L530/100)</f>
        <v>0</v>
      </c>
      <c r="N530" s="172">
        <v>6.7000000000000002E-4</v>
      </c>
      <c r="O530" s="172">
        <f>ROUND(E530*N530,2)</f>
        <v>0</v>
      </c>
      <c r="P530" s="172">
        <v>8.2000000000000003E-2</v>
      </c>
      <c r="Q530" s="172">
        <f>ROUND(E530*P530,2)</f>
        <v>0.08</v>
      </c>
      <c r="R530" s="174"/>
      <c r="S530" s="174" t="s">
        <v>239</v>
      </c>
      <c r="T530" s="175" t="s">
        <v>206</v>
      </c>
      <c r="U530" s="158">
        <v>0.6</v>
      </c>
      <c r="V530" s="158">
        <f>ROUND(E530*U530,2)</f>
        <v>0.6</v>
      </c>
      <c r="W530" s="158"/>
      <c r="X530" s="158" t="s">
        <v>243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378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252"/>
      <c r="D531" s="253"/>
      <c r="E531" s="253"/>
      <c r="F531" s="253"/>
      <c r="G531" s="253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211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69">
        <v>97</v>
      </c>
      <c r="B532" s="170" t="s">
        <v>608</v>
      </c>
      <c r="C532" s="180" t="s">
        <v>609</v>
      </c>
      <c r="D532" s="171" t="s">
        <v>272</v>
      </c>
      <c r="E532" s="172">
        <v>38.28</v>
      </c>
      <c r="F532" s="173"/>
      <c r="G532" s="174">
        <f>ROUND(E532*F532,2)</f>
        <v>0</v>
      </c>
      <c r="H532" s="173"/>
      <c r="I532" s="174">
        <f>ROUND(E532*H532,2)</f>
        <v>0</v>
      </c>
      <c r="J532" s="173"/>
      <c r="K532" s="174">
        <f>ROUND(E532*J532,2)</f>
        <v>0</v>
      </c>
      <c r="L532" s="174">
        <v>21</v>
      </c>
      <c r="M532" s="174">
        <f>G532*(1+L532/100)</f>
        <v>0</v>
      </c>
      <c r="N532" s="172">
        <v>0</v>
      </c>
      <c r="O532" s="172">
        <f>ROUND(E532*N532,2)</f>
        <v>0</v>
      </c>
      <c r="P532" s="172">
        <v>0</v>
      </c>
      <c r="Q532" s="172">
        <f>ROUND(E532*P532,2)</f>
        <v>0</v>
      </c>
      <c r="R532" s="174"/>
      <c r="S532" s="174" t="s">
        <v>239</v>
      </c>
      <c r="T532" s="175" t="s">
        <v>206</v>
      </c>
      <c r="U532" s="158">
        <v>0.17</v>
      </c>
      <c r="V532" s="158">
        <f>ROUND(E532*U532,2)</f>
        <v>6.51</v>
      </c>
      <c r="W532" s="158"/>
      <c r="X532" s="158" t="s">
        <v>243</v>
      </c>
      <c r="Y532" s="147"/>
      <c r="Z532" s="147"/>
      <c r="AA532" s="147"/>
      <c r="AB532" s="147"/>
      <c r="AC532" s="147"/>
      <c r="AD532" s="147"/>
      <c r="AE532" s="147"/>
      <c r="AF532" s="147"/>
      <c r="AG532" s="147" t="s">
        <v>244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181" t="s">
        <v>265</v>
      </c>
      <c r="D533" s="160"/>
      <c r="E533" s="161"/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226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181" t="s">
        <v>527</v>
      </c>
      <c r="D534" s="160"/>
      <c r="E534" s="161">
        <v>29.42</v>
      </c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226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181" t="s">
        <v>265</v>
      </c>
      <c r="D535" s="160"/>
      <c r="E535" s="161"/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226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81" t="s">
        <v>599</v>
      </c>
      <c r="D536" s="160"/>
      <c r="E536" s="161"/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226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1" t="s">
        <v>600</v>
      </c>
      <c r="D537" s="160"/>
      <c r="E537" s="161">
        <v>4.43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226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54"/>
      <c r="B538" s="155"/>
      <c r="C538" s="181" t="s">
        <v>601</v>
      </c>
      <c r="D538" s="160"/>
      <c r="E538" s="161"/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226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81" t="s">
        <v>600</v>
      </c>
      <c r="D539" s="160"/>
      <c r="E539" s="161">
        <v>4.43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226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54"/>
      <c r="B540" s="155"/>
      <c r="C540" s="241"/>
      <c r="D540" s="242"/>
      <c r="E540" s="242"/>
      <c r="F540" s="242"/>
      <c r="G540" s="242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211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69">
        <v>98</v>
      </c>
      <c r="B541" s="170" t="s">
        <v>610</v>
      </c>
      <c r="C541" s="180" t="s">
        <v>611</v>
      </c>
      <c r="D541" s="171" t="s">
        <v>612</v>
      </c>
      <c r="E541" s="172">
        <v>1</v>
      </c>
      <c r="F541" s="173"/>
      <c r="G541" s="174">
        <f>ROUND(E541*F541,2)</f>
        <v>0</v>
      </c>
      <c r="H541" s="173"/>
      <c r="I541" s="174">
        <f>ROUND(E541*H541,2)</f>
        <v>0</v>
      </c>
      <c r="J541" s="173"/>
      <c r="K541" s="174">
        <f>ROUND(E541*J541,2)</f>
        <v>0</v>
      </c>
      <c r="L541" s="174">
        <v>21</v>
      </c>
      <c r="M541" s="174">
        <f>G541*(1+L541/100)</f>
        <v>0</v>
      </c>
      <c r="N541" s="172">
        <v>0</v>
      </c>
      <c r="O541" s="172">
        <f>ROUND(E541*N541,2)</f>
        <v>0</v>
      </c>
      <c r="P541" s="172">
        <v>2.4500000000000001E-2</v>
      </c>
      <c r="Q541" s="172">
        <f>ROUND(E541*P541,2)</f>
        <v>0.02</v>
      </c>
      <c r="R541" s="174"/>
      <c r="S541" s="174" t="s">
        <v>239</v>
      </c>
      <c r="T541" s="175" t="s">
        <v>206</v>
      </c>
      <c r="U541" s="158">
        <v>0.38</v>
      </c>
      <c r="V541" s="158">
        <f>ROUND(E541*U541,2)</f>
        <v>0.38</v>
      </c>
      <c r="W541" s="158"/>
      <c r="X541" s="158" t="s">
        <v>243</v>
      </c>
      <c r="Y541" s="147"/>
      <c r="Z541" s="147"/>
      <c r="AA541" s="147"/>
      <c r="AB541" s="147"/>
      <c r="AC541" s="147"/>
      <c r="AD541" s="147"/>
      <c r="AE541" s="147"/>
      <c r="AF541" s="147"/>
      <c r="AG541" s="147" t="s">
        <v>244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54"/>
      <c r="B542" s="155"/>
      <c r="C542" s="181" t="s">
        <v>265</v>
      </c>
      <c r="D542" s="160"/>
      <c r="E542" s="161"/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226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181" t="s">
        <v>227</v>
      </c>
      <c r="D543" s="160"/>
      <c r="E543" s="161">
        <v>1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47"/>
      <c r="Z543" s="147"/>
      <c r="AA543" s="147"/>
      <c r="AB543" s="147"/>
      <c r="AC543" s="147"/>
      <c r="AD543" s="147"/>
      <c r="AE543" s="147"/>
      <c r="AF543" s="147"/>
      <c r="AG543" s="147" t="s">
        <v>226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241"/>
      <c r="D544" s="242"/>
      <c r="E544" s="242"/>
      <c r="F544" s="242"/>
      <c r="G544" s="242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211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69">
        <v>99</v>
      </c>
      <c r="B545" s="170" t="s">
        <v>613</v>
      </c>
      <c r="C545" s="180" t="s">
        <v>614</v>
      </c>
      <c r="D545" s="171" t="s">
        <v>263</v>
      </c>
      <c r="E545" s="172">
        <v>41</v>
      </c>
      <c r="F545" s="173"/>
      <c r="G545" s="174">
        <f>ROUND(E545*F545,2)</f>
        <v>0</v>
      </c>
      <c r="H545" s="173"/>
      <c r="I545" s="174">
        <f>ROUND(E545*H545,2)</f>
        <v>0</v>
      </c>
      <c r="J545" s="173"/>
      <c r="K545" s="174">
        <f>ROUND(E545*J545,2)</f>
        <v>0</v>
      </c>
      <c r="L545" s="174">
        <v>21</v>
      </c>
      <c r="M545" s="174">
        <f>G545*(1+L545/100)</f>
        <v>0</v>
      </c>
      <c r="N545" s="172">
        <v>0</v>
      </c>
      <c r="O545" s="172">
        <f>ROUND(E545*N545,2)</f>
        <v>0</v>
      </c>
      <c r="P545" s="172">
        <v>0</v>
      </c>
      <c r="Q545" s="172">
        <f>ROUND(E545*P545,2)</f>
        <v>0</v>
      </c>
      <c r="R545" s="174"/>
      <c r="S545" s="174" t="s">
        <v>239</v>
      </c>
      <c r="T545" s="175" t="s">
        <v>206</v>
      </c>
      <c r="U545" s="158">
        <v>3.528</v>
      </c>
      <c r="V545" s="158">
        <f>ROUND(E545*U545,2)</f>
        <v>144.65</v>
      </c>
      <c r="W545" s="158"/>
      <c r="X545" s="158" t="s">
        <v>243</v>
      </c>
      <c r="Y545" s="147"/>
      <c r="Z545" s="147"/>
      <c r="AA545" s="147"/>
      <c r="AB545" s="147"/>
      <c r="AC545" s="147"/>
      <c r="AD545" s="147"/>
      <c r="AE545" s="147"/>
      <c r="AF545" s="147"/>
      <c r="AG545" s="147" t="s">
        <v>244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1" t="s">
        <v>265</v>
      </c>
      <c r="D546" s="160"/>
      <c r="E546" s="161"/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226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181" t="s">
        <v>615</v>
      </c>
      <c r="D547" s="160"/>
      <c r="E547" s="161">
        <v>41</v>
      </c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226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241"/>
      <c r="D548" s="242"/>
      <c r="E548" s="242"/>
      <c r="F548" s="242"/>
      <c r="G548" s="242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211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69">
        <v>100</v>
      </c>
      <c r="B549" s="170" t="s">
        <v>616</v>
      </c>
      <c r="C549" s="180" t="s">
        <v>617</v>
      </c>
      <c r="D549" s="171" t="s">
        <v>263</v>
      </c>
      <c r="E549" s="172">
        <v>2</v>
      </c>
      <c r="F549" s="173"/>
      <c r="G549" s="174">
        <f>ROUND(E549*F549,2)</f>
        <v>0</v>
      </c>
      <c r="H549" s="173"/>
      <c r="I549" s="174">
        <f>ROUND(E549*H549,2)</f>
        <v>0</v>
      </c>
      <c r="J549" s="173"/>
      <c r="K549" s="174">
        <f>ROUND(E549*J549,2)</f>
        <v>0</v>
      </c>
      <c r="L549" s="174">
        <v>21</v>
      </c>
      <c r="M549" s="174">
        <f>G549*(1+L549/100)</f>
        <v>0</v>
      </c>
      <c r="N549" s="172">
        <v>0</v>
      </c>
      <c r="O549" s="172">
        <f>ROUND(E549*N549,2)</f>
        <v>0</v>
      </c>
      <c r="P549" s="172">
        <v>0</v>
      </c>
      <c r="Q549" s="172">
        <f>ROUND(E549*P549,2)</f>
        <v>0</v>
      </c>
      <c r="R549" s="174"/>
      <c r="S549" s="174" t="s">
        <v>239</v>
      </c>
      <c r="T549" s="175" t="s">
        <v>206</v>
      </c>
      <c r="U549" s="158">
        <v>3.53</v>
      </c>
      <c r="V549" s="158">
        <f>ROUND(E549*U549,2)</f>
        <v>7.06</v>
      </c>
      <c r="W549" s="158"/>
      <c r="X549" s="158" t="s">
        <v>243</v>
      </c>
      <c r="Y549" s="147"/>
      <c r="Z549" s="147"/>
      <c r="AA549" s="147"/>
      <c r="AB549" s="147"/>
      <c r="AC549" s="147"/>
      <c r="AD549" s="147"/>
      <c r="AE549" s="147"/>
      <c r="AF549" s="147"/>
      <c r="AG549" s="147" t="s">
        <v>244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81" t="s">
        <v>265</v>
      </c>
      <c r="D550" s="160"/>
      <c r="E550" s="161"/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226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81" t="s">
        <v>305</v>
      </c>
      <c r="D551" s="160"/>
      <c r="E551" s="161">
        <v>2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226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241"/>
      <c r="D552" s="242"/>
      <c r="E552" s="242"/>
      <c r="F552" s="242"/>
      <c r="G552" s="242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211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69">
        <v>101</v>
      </c>
      <c r="B553" s="170" t="s">
        <v>618</v>
      </c>
      <c r="C553" s="180" t="s">
        <v>619</v>
      </c>
      <c r="D553" s="171" t="s">
        <v>300</v>
      </c>
      <c r="E553" s="172">
        <v>2</v>
      </c>
      <c r="F553" s="173"/>
      <c r="G553" s="174">
        <f>ROUND(E553*F553,2)</f>
        <v>0</v>
      </c>
      <c r="H553" s="173"/>
      <c r="I553" s="174">
        <f>ROUND(E553*H553,2)</f>
        <v>0</v>
      </c>
      <c r="J553" s="173"/>
      <c r="K553" s="174">
        <f>ROUND(E553*J553,2)</f>
        <v>0</v>
      </c>
      <c r="L553" s="174">
        <v>21</v>
      </c>
      <c r="M553" s="174">
        <f>G553*(1+L553/100)</f>
        <v>0</v>
      </c>
      <c r="N553" s="172">
        <v>0</v>
      </c>
      <c r="O553" s="172">
        <f>ROUND(E553*N553,2)</f>
        <v>0</v>
      </c>
      <c r="P553" s="172">
        <v>0</v>
      </c>
      <c r="Q553" s="172">
        <f>ROUND(E553*P553,2)</f>
        <v>0</v>
      </c>
      <c r="R553" s="174"/>
      <c r="S553" s="174" t="s">
        <v>239</v>
      </c>
      <c r="T553" s="175" t="s">
        <v>206</v>
      </c>
      <c r="U553" s="158">
        <v>0</v>
      </c>
      <c r="V553" s="158">
        <f>ROUND(E553*U553,2)</f>
        <v>0</v>
      </c>
      <c r="W553" s="158"/>
      <c r="X553" s="158" t="s">
        <v>243</v>
      </c>
      <c r="Y553" s="147"/>
      <c r="Z553" s="147"/>
      <c r="AA553" s="147"/>
      <c r="AB553" s="147"/>
      <c r="AC553" s="147"/>
      <c r="AD553" s="147"/>
      <c r="AE553" s="147"/>
      <c r="AF553" s="147"/>
      <c r="AG553" s="147" t="s">
        <v>244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181" t="s">
        <v>265</v>
      </c>
      <c r="D554" s="160"/>
      <c r="E554" s="161"/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226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81" t="s">
        <v>305</v>
      </c>
      <c r="D555" s="160"/>
      <c r="E555" s="161">
        <v>2</v>
      </c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226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54"/>
      <c r="B556" s="155"/>
      <c r="C556" s="241"/>
      <c r="D556" s="242"/>
      <c r="E556" s="242"/>
      <c r="F556" s="242"/>
      <c r="G556" s="242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47"/>
      <c r="Z556" s="147"/>
      <c r="AA556" s="147"/>
      <c r="AB556" s="147"/>
      <c r="AC556" s="147"/>
      <c r="AD556" s="147"/>
      <c r="AE556" s="147"/>
      <c r="AF556" s="147"/>
      <c r="AG556" s="147" t="s">
        <v>211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69">
        <v>102</v>
      </c>
      <c r="B557" s="170" t="s">
        <v>620</v>
      </c>
      <c r="C557" s="180" t="s">
        <v>621</v>
      </c>
      <c r="D557" s="171" t="s">
        <v>300</v>
      </c>
      <c r="E557" s="172">
        <v>22</v>
      </c>
      <c r="F557" s="173"/>
      <c r="G557" s="174">
        <f>ROUND(E557*F557,2)</f>
        <v>0</v>
      </c>
      <c r="H557" s="173"/>
      <c r="I557" s="174">
        <f>ROUND(E557*H557,2)</f>
        <v>0</v>
      </c>
      <c r="J557" s="173"/>
      <c r="K557" s="174">
        <f>ROUND(E557*J557,2)</f>
        <v>0</v>
      </c>
      <c r="L557" s="174">
        <v>21</v>
      </c>
      <c r="M557" s="174">
        <f>G557*(1+L557/100)</f>
        <v>0</v>
      </c>
      <c r="N557" s="172">
        <v>0</v>
      </c>
      <c r="O557" s="172">
        <f>ROUND(E557*N557,2)</f>
        <v>0</v>
      </c>
      <c r="P557" s="172">
        <v>0</v>
      </c>
      <c r="Q557" s="172">
        <f>ROUND(E557*P557,2)</f>
        <v>0</v>
      </c>
      <c r="R557" s="174"/>
      <c r="S557" s="174" t="s">
        <v>239</v>
      </c>
      <c r="T557" s="175" t="s">
        <v>206</v>
      </c>
      <c r="U557" s="158">
        <v>0</v>
      </c>
      <c r="V557" s="158">
        <f>ROUND(E557*U557,2)</f>
        <v>0</v>
      </c>
      <c r="W557" s="158"/>
      <c r="X557" s="158" t="s">
        <v>243</v>
      </c>
      <c r="Y557" s="147"/>
      <c r="Z557" s="147"/>
      <c r="AA557" s="147"/>
      <c r="AB557" s="147"/>
      <c r="AC557" s="147"/>
      <c r="AD557" s="147"/>
      <c r="AE557" s="147"/>
      <c r="AF557" s="147"/>
      <c r="AG557" s="147" t="s">
        <v>244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81" t="s">
        <v>265</v>
      </c>
      <c r="D558" s="160"/>
      <c r="E558" s="161"/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226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181" t="s">
        <v>622</v>
      </c>
      <c r="D559" s="160"/>
      <c r="E559" s="161">
        <v>22</v>
      </c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226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241"/>
      <c r="D560" s="242"/>
      <c r="E560" s="242"/>
      <c r="F560" s="242"/>
      <c r="G560" s="242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211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69">
        <v>103</v>
      </c>
      <c r="B561" s="170" t="s">
        <v>623</v>
      </c>
      <c r="C561" s="180" t="s">
        <v>624</v>
      </c>
      <c r="D561" s="171" t="s">
        <v>300</v>
      </c>
      <c r="E561" s="172">
        <v>11</v>
      </c>
      <c r="F561" s="173"/>
      <c r="G561" s="174">
        <f>ROUND(E561*F561,2)</f>
        <v>0</v>
      </c>
      <c r="H561" s="173"/>
      <c r="I561" s="174">
        <f>ROUND(E561*H561,2)</f>
        <v>0</v>
      </c>
      <c r="J561" s="173"/>
      <c r="K561" s="174">
        <f>ROUND(E561*J561,2)</f>
        <v>0</v>
      </c>
      <c r="L561" s="174">
        <v>21</v>
      </c>
      <c r="M561" s="174">
        <f>G561*(1+L561/100)</f>
        <v>0</v>
      </c>
      <c r="N561" s="172">
        <v>0</v>
      </c>
      <c r="O561" s="172">
        <f>ROUND(E561*N561,2)</f>
        <v>0</v>
      </c>
      <c r="P561" s="172">
        <v>0</v>
      </c>
      <c r="Q561" s="172">
        <f>ROUND(E561*P561,2)</f>
        <v>0</v>
      </c>
      <c r="R561" s="174"/>
      <c r="S561" s="174" t="s">
        <v>239</v>
      </c>
      <c r="T561" s="175" t="s">
        <v>206</v>
      </c>
      <c r="U561" s="158">
        <v>0</v>
      </c>
      <c r="V561" s="158">
        <f>ROUND(E561*U561,2)</f>
        <v>0</v>
      </c>
      <c r="W561" s="158"/>
      <c r="X561" s="158" t="s">
        <v>243</v>
      </c>
      <c r="Y561" s="147"/>
      <c r="Z561" s="147"/>
      <c r="AA561" s="147"/>
      <c r="AB561" s="147"/>
      <c r="AC561" s="147"/>
      <c r="AD561" s="147"/>
      <c r="AE561" s="147"/>
      <c r="AF561" s="147"/>
      <c r="AG561" s="147" t="s">
        <v>244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81" t="s">
        <v>265</v>
      </c>
      <c r="D562" s="160"/>
      <c r="E562" s="161"/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226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81" t="s">
        <v>625</v>
      </c>
      <c r="D563" s="160"/>
      <c r="E563" s="161">
        <v>11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226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241"/>
      <c r="D564" s="242"/>
      <c r="E564" s="242"/>
      <c r="F564" s="242"/>
      <c r="G564" s="242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211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69">
        <v>104</v>
      </c>
      <c r="B565" s="170" t="s">
        <v>626</v>
      </c>
      <c r="C565" s="180" t="s">
        <v>627</v>
      </c>
      <c r="D565" s="171" t="s">
        <v>300</v>
      </c>
      <c r="E565" s="172">
        <v>1</v>
      </c>
      <c r="F565" s="173"/>
      <c r="G565" s="174">
        <f>ROUND(E565*F565,2)</f>
        <v>0</v>
      </c>
      <c r="H565" s="173"/>
      <c r="I565" s="174">
        <f>ROUND(E565*H565,2)</f>
        <v>0</v>
      </c>
      <c r="J565" s="173"/>
      <c r="K565" s="174">
        <f>ROUND(E565*J565,2)</f>
        <v>0</v>
      </c>
      <c r="L565" s="174">
        <v>21</v>
      </c>
      <c r="M565" s="174">
        <f>G565*(1+L565/100)</f>
        <v>0</v>
      </c>
      <c r="N565" s="172">
        <v>0</v>
      </c>
      <c r="O565" s="172">
        <f>ROUND(E565*N565,2)</f>
        <v>0</v>
      </c>
      <c r="P565" s="172">
        <v>0</v>
      </c>
      <c r="Q565" s="172">
        <f>ROUND(E565*P565,2)</f>
        <v>0</v>
      </c>
      <c r="R565" s="174"/>
      <c r="S565" s="174" t="s">
        <v>239</v>
      </c>
      <c r="T565" s="175" t="s">
        <v>206</v>
      </c>
      <c r="U565" s="158">
        <v>0</v>
      </c>
      <c r="V565" s="158">
        <f>ROUND(E565*U565,2)</f>
        <v>0</v>
      </c>
      <c r="W565" s="158"/>
      <c r="X565" s="158" t="s">
        <v>243</v>
      </c>
      <c r="Y565" s="147"/>
      <c r="Z565" s="147"/>
      <c r="AA565" s="147"/>
      <c r="AB565" s="147"/>
      <c r="AC565" s="147"/>
      <c r="AD565" s="147"/>
      <c r="AE565" s="147"/>
      <c r="AF565" s="147"/>
      <c r="AG565" s="147" t="s">
        <v>244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81" t="s">
        <v>265</v>
      </c>
      <c r="D566" s="160"/>
      <c r="E566" s="161"/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226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1" t="s">
        <v>227</v>
      </c>
      <c r="D567" s="160"/>
      <c r="E567" s="161">
        <v>1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226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241"/>
      <c r="D568" s="242"/>
      <c r="E568" s="242"/>
      <c r="F568" s="242"/>
      <c r="G568" s="242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211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69">
        <v>105</v>
      </c>
      <c r="B569" s="170" t="s">
        <v>628</v>
      </c>
      <c r="C569" s="180" t="s">
        <v>629</v>
      </c>
      <c r="D569" s="171" t="s">
        <v>300</v>
      </c>
      <c r="E569" s="172">
        <v>6</v>
      </c>
      <c r="F569" s="173"/>
      <c r="G569" s="174">
        <f>ROUND(E569*F569,2)</f>
        <v>0</v>
      </c>
      <c r="H569" s="173"/>
      <c r="I569" s="174">
        <f>ROUND(E569*H569,2)</f>
        <v>0</v>
      </c>
      <c r="J569" s="173"/>
      <c r="K569" s="174">
        <f>ROUND(E569*J569,2)</f>
        <v>0</v>
      </c>
      <c r="L569" s="174">
        <v>21</v>
      </c>
      <c r="M569" s="174">
        <f>G569*(1+L569/100)</f>
        <v>0</v>
      </c>
      <c r="N569" s="172">
        <v>0</v>
      </c>
      <c r="O569" s="172">
        <f>ROUND(E569*N569,2)</f>
        <v>0</v>
      </c>
      <c r="P569" s="172">
        <v>0</v>
      </c>
      <c r="Q569" s="172">
        <f>ROUND(E569*P569,2)</f>
        <v>0</v>
      </c>
      <c r="R569" s="174"/>
      <c r="S569" s="174" t="s">
        <v>239</v>
      </c>
      <c r="T569" s="175" t="s">
        <v>206</v>
      </c>
      <c r="U569" s="158">
        <v>0</v>
      </c>
      <c r="V569" s="158">
        <f>ROUND(E569*U569,2)</f>
        <v>0</v>
      </c>
      <c r="W569" s="158"/>
      <c r="X569" s="158" t="s">
        <v>243</v>
      </c>
      <c r="Y569" s="147"/>
      <c r="Z569" s="147"/>
      <c r="AA569" s="147"/>
      <c r="AB569" s="147"/>
      <c r="AC569" s="147"/>
      <c r="AD569" s="147"/>
      <c r="AE569" s="147"/>
      <c r="AF569" s="147"/>
      <c r="AG569" s="147" t="s">
        <v>244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1" t="s">
        <v>265</v>
      </c>
      <c r="D570" s="160"/>
      <c r="E570" s="161"/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226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1" t="s">
        <v>296</v>
      </c>
      <c r="D571" s="160"/>
      <c r="E571" s="161"/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226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81" t="s">
        <v>630</v>
      </c>
      <c r="D572" s="160"/>
      <c r="E572" s="161">
        <v>6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47"/>
      <c r="Z572" s="147"/>
      <c r="AA572" s="147"/>
      <c r="AB572" s="147"/>
      <c r="AC572" s="147"/>
      <c r="AD572" s="147"/>
      <c r="AE572" s="147"/>
      <c r="AF572" s="147"/>
      <c r="AG572" s="147" t="s">
        <v>226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241"/>
      <c r="D573" s="242"/>
      <c r="E573" s="242"/>
      <c r="F573" s="242"/>
      <c r="G573" s="242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211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69">
        <v>106</v>
      </c>
      <c r="B574" s="170" t="s">
        <v>631</v>
      </c>
      <c r="C574" s="180" t="s">
        <v>632</v>
      </c>
      <c r="D574" s="171" t="s">
        <v>300</v>
      </c>
      <c r="E574" s="172">
        <v>6</v>
      </c>
      <c r="F574" s="173"/>
      <c r="G574" s="174">
        <f>ROUND(E574*F574,2)</f>
        <v>0</v>
      </c>
      <c r="H574" s="173"/>
      <c r="I574" s="174">
        <f>ROUND(E574*H574,2)</f>
        <v>0</v>
      </c>
      <c r="J574" s="173"/>
      <c r="K574" s="174">
        <f>ROUND(E574*J574,2)</f>
        <v>0</v>
      </c>
      <c r="L574" s="174">
        <v>21</v>
      </c>
      <c r="M574" s="174">
        <f>G574*(1+L574/100)</f>
        <v>0</v>
      </c>
      <c r="N574" s="172">
        <v>0</v>
      </c>
      <c r="O574" s="172">
        <f>ROUND(E574*N574,2)</f>
        <v>0</v>
      </c>
      <c r="P574" s="172">
        <v>0</v>
      </c>
      <c r="Q574" s="172">
        <f>ROUND(E574*P574,2)</f>
        <v>0</v>
      </c>
      <c r="R574" s="174"/>
      <c r="S574" s="174" t="s">
        <v>239</v>
      </c>
      <c r="T574" s="175" t="s">
        <v>206</v>
      </c>
      <c r="U574" s="158">
        <v>0</v>
      </c>
      <c r="V574" s="158">
        <f>ROUND(E574*U574,2)</f>
        <v>0</v>
      </c>
      <c r="W574" s="158"/>
      <c r="X574" s="158" t="s">
        <v>243</v>
      </c>
      <c r="Y574" s="147"/>
      <c r="Z574" s="147"/>
      <c r="AA574" s="147"/>
      <c r="AB574" s="147"/>
      <c r="AC574" s="147"/>
      <c r="AD574" s="147"/>
      <c r="AE574" s="147"/>
      <c r="AF574" s="147"/>
      <c r="AG574" s="147" t="s">
        <v>244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181" t="s">
        <v>265</v>
      </c>
      <c r="D575" s="160"/>
      <c r="E575" s="161"/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226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">
      <c r="A576" s="154"/>
      <c r="B576" s="155"/>
      <c r="C576" s="181" t="s">
        <v>633</v>
      </c>
      <c r="D576" s="160"/>
      <c r="E576" s="161"/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226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181" t="s">
        <v>630</v>
      </c>
      <c r="D577" s="160"/>
      <c r="E577" s="161">
        <v>6</v>
      </c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226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241"/>
      <c r="D578" s="242"/>
      <c r="E578" s="242"/>
      <c r="F578" s="242"/>
      <c r="G578" s="242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211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69">
        <v>107</v>
      </c>
      <c r="B579" s="170" t="s">
        <v>634</v>
      </c>
      <c r="C579" s="180" t="s">
        <v>635</v>
      </c>
      <c r="D579" s="171" t="s">
        <v>300</v>
      </c>
      <c r="E579" s="172">
        <v>1</v>
      </c>
      <c r="F579" s="173"/>
      <c r="G579" s="174">
        <f>ROUND(E579*F579,2)</f>
        <v>0</v>
      </c>
      <c r="H579" s="173"/>
      <c r="I579" s="174">
        <f>ROUND(E579*H579,2)</f>
        <v>0</v>
      </c>
      <c r="J579" s="173"/>
      <c r="K579" s="174">
        <f>ROUND(E579*J579,2)</f>
        <v>0</v>
      </c>
      <c r="L579" s="174">
        <v>21</v>
      </c>
      <c r="M579" s="174">
        <f>G579*(1+L579/100)</f>
        <v>0</v>
      </c>
      <c r="N579" s="172">
        <v>0</v>
      </c>
      <c r="O579" s="172">
        <f>ROUND(E579*N579,2)</f>
        <v>0</v>
      </c>
      <c r="P579" s="172">
        <v>0</v>
      </c>
      <c r="Q579" s="172">
        <f>ROUND(E579*P579,2)</f>
        <v>0</v>
      </c>
      <c r="R579" s="174"/>
      <c r="S579" s="174" t="s">
        <v>239</v>
      </c>
      <c r="T579" s="175" t="s">
        <v>206</v>
      </c>
      <c r="U579" s="158">
        <v>0</v>
      </c>
      <c r="V579" s="158">
        <f>ROUND(E579*U579,2)</f>
        <v>0</v>
      </c>
      <c r="W579" s="158"/>
      <c r="X579" s="158" t="s">
        <v>243</v>
      </c>
      <c r="Y579" s="147"/>
      <c r="Z579" s="147"/>
      <c r="AA579" s="147"/>
      <c r="AB579" s="147"/>
      <c r="AC579" s="147"/>
      <c r="AD579" s="147"/>
      <c r="AE579" s="147"/>
      <c r="AF579" s="147"/>
      <c r="AG579" s="147" t="s">
        <v>244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81" t="s">
        <v>265</v>
      </c>
      <c r="D580" s="160"/>
      <c r="E580" s="161"/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226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181" t="s">
        <v>227</v>
      </c>
      <c r="D581" s="160"/>
      <c r="E581" s="161">
        <v>1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47"/>
      <c r="Z581" s="147"/>
      <c r="AA581" s="147"/>
      <c r="AB581" s="147"/>
      <c r="AC581" s="147"/>
      <c r="AD581" s="147"/>
      <c r="AE581" s="147"/>
      <c r="AF581" s="147"/>
      <c r="AG581" s="147" t="s">
        <v>226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241"/>
      <c r="D582" s="242"/>
      <c r="E582" s="242"/>
      <c r="F582" s="242"/>
      <c r="G582" s="242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211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69">
        <v>108</v>
      </c>
      <c r="B583" s="170" t="s">
        <v>636</v>
      </c>
      <c r="C583" s="180" t="s">
        <v>637</v>
      </c>
      <c r="D583" s="171" t="s">
        <v>342</v>
      </c>
      <c r="E583" s="172">
        <v>18</v>
      </c>
      <c r="F583" s="173"/>
      <c r="G583" s="174">
        <f>ROUND(E583*F583,2)</f>
        <v>0</v>
      </c>
      <c r="H583" s="173"/>
      <c r="I583" s="174">
        <f>ROUND(E583*H583,2)</f>
        <v>0</v>
      </c>
      <c r="J583" s="173"/>
      <c r="K583" s="174">
        <f>ROUND(E583*J583,2)</f>
        <v>0</v>
      </c>
      <c r="L583" s="174">
        <v>21</v>
      </c>
      <c r="M583" s="174">
        <f>G583*(1+L583/100)</f>
        <v>0</v>
      </c>
      <c r="N583" s="172">
        <v>0</v>
      </c>
      <c r="O583" s="172">
        <f>ROUND(E583*N583,2)</f>
        <v>0</v>
      </c>
      <c r="P583" s="172">
        <v>0</v>
      </c>
      <c r="Q583" s="172">
        <f>ROUND(E583*P583,2)</f>
        <v>0</v>
      </c>
      <c r="R583" s="174"/>
      <c r="S583" s="174" t="s">
        <v>239</v>
      </c>
      <c r="T583" s="175" t="s">
        <v>206</v>
      </c>
      <c r="U583" s="158">
        <v>0</v>
      </c>
      <c r="V583" s="158">
        <f>ROUND(E583*U583,2)</f>
        <v>0</v>
      </c>
      <c r="W583" s="158"/>
      <c r="X583" s="158" t="s">
        <v>243</v>
      </c>
      <c r="Y583" s="147"/>
      <c r="Z583" s="147"/>
      <c r="AA583" s="147"/>
      <c r="AB583" s="147"/>
      <c r="AC583" s="147"/>
      <c r="AD583" s="147"/>
      <c r="AE583" s="147"/>
      <c r="AF583" s="147"/>
      <c r="AG583" s="147" t="s">
        <v>244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181" t="s">
        <v>265</v>
      </c>
      <c r="D584" s="160"/>
      <c r="E584" s="161"/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47"/>
      <c r="Z584" s="147"/>
      <c r="AA584" s="147"/>
      <c r="AB584" s="147"/>
      <c r="AC584" s="147"/>
      <c r="AD584" s="147"/>
      <c r="AE584" s="147"/>
      <c r="AF584" s="147"/>
      <c r="AG584" s="147" t="s">
        <v>226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181" t="s">
        <v>296</v>
      </c>
      <c r="D585" s="160"/>
      <c r="E585" s="161"/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226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181" t="s">
        <v>297</v>
      </c>
      <c r="D586" s="160"/>
      <c r="E586" s="161">
        <v>18</v>
      </c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226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241"/>
      <c r="D587" s="242"/>
      <c r="E587" s="242"/>
      <c r="F587" s="242"/>
      <c r="G587" s="242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211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69">
        <v>109</v>
      </c>
      <c r="B588" s="170" t="s">
        <v>638</v>
      </c>
      <c r="C588" s="180" t="s">
        <v>639</v>
      </c>
      <c r="D588" s="171" t="s">
        <v>491</v>
      </c>
      <c r="E588" s="172">
        <v>100</v>
      </c>
      <c r="F588" s="173"/>
      <c r="G588" s="174">
        <f>ROUND(E588*F588,2)</f>
        <v>0</v>
      </c>
      <c r="H588" s="173"/>
      <c r="I588" s="174">
        <f>ROUND(E588*H588,2)</f>
        <v>0</v>
      </c>
      <c r="J588" s="173"/>
      <c r="K588" s="174">
        <f>ROUND(E588*J588,2)</f>
        <v>0</v>
      </c>
      <c r="L588" s="174">
        <v>21</v>
      </c>
      <c r="M588" s="174">
        <f>G588*(1+L588/100)</f>
        <v>0</v>
      </c>
      <c r="N588" s="172">
        <v>0</v>
      </c>
      <c r="O588" s="172">
        <f>ROUND(E588*N588,2)</f>
        <v>0</v>
      </c>
      <c r="P588" s="172">
        <v>0</v>
      </c>
      <c r="Q588" s="172">
        <f>ROUND(E588*P588,2)</f>
        <v>0</v>
      </c>
      <c r="R588" s="174"/>
      <c r="S588" s="174" t="s">
        <v>239</v>
      </c>
      <c r="T588" s="175" t="s">
        <v>206</v>
      </c>
      <c r="U588" s="158">
        <v>0</v>
      </c>
      <c r="V588" s="158">
        <f>ROUND(E588*U588,2)</f>
        <v>0</v>
      </c>
      <c r="W588" s="158"/>
      <c r="X588" s="158" t="s">
        <v>243</v>
      </c>
      <c r="Y588" s="147"/>
      <c r="Z588" s="147"/>
      <c r="AA588" s="147"/>
      <c r="AB588" s="147"/>
      <c r="AC588" s="147"/>
      <c r="AD588" s="147"/>
      <c r="AE588" s="147"/>
      <c r="AF588" s="147"/>
      <c r="AG588" s="147" t="s">
        <v>244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252"/>
      <c r="D589" s="253"/>
      <c r="E589" s="253"/>
      <c r="F589" s="253"/>
      <c r="G589" s="253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211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69">
        <v>110</v>
      </c>
      <c r="B590" s="170" t="s">
        <v>640</v>
      </c>
      <c r="C590" s="180" t="s">
        <v>641</v>
      </c>
      <c r="D590" s="171" t="s">
        <v>263</v>
      </c>
      <c r="E590" s="172">
        <v>6</v>
      </c>
      <c r="F590" s="173"/>
      <c r="G590" s="174">
        <f>ROUND(E590*F590,2)</f>
        <v>0</v>
      </c>
      <c r="H590" s="173"/>
      <c r="I590" s="174">
        <f>ROUND(E590*H590,2)</f>
        <v>0</v>
      </c>
      <c r="J590" s="173"/>
      <c r="K590" s="174">
        <f>ROUND(E590*J590,2)</f>
        <v>0</v>
      </c>
      <c r="L590" s="174">
        <v>21</v>
      </c>
      <c r="M590" s="174">
        <f>G590*(1+L590/100)</f>
        <v>0</v>
      </c>
      <c r="N590" s="172">
        <v>0</v>
      </c>
      <c r="O590" s="172">
        <f>ROUND(E590*N590,2)</f>
        <v>0</v>
      </c>
      <c r="P590" s="172">
        <v>1.933E-2</v>
      </c>
      <c r="Q590" s="172">
        <f>ROUND(E590*P590,2)</f>
        <v>0.12</v>
      </c>
      <c r="R590" s="174" t="s">
        <v>642</v>
      </c>
      <c r="S590" s="174" t="s">
        <v>205</v>
      </c>
      <c r="T590" s="175" t="s">
        <v>205</v>
      </c>
      <c r="U590" s="158">
        <v>0</v>
      </c>
      <c r="V590" s="158">
        <f>ROUND(E590*U590,2)</f>
        <v>0</v>
      </c>
      <c r="W590" s="158"/>
      <c r="X590" s="158" t="s">
        <v>643</v>
      </c>
      <c r="Y590" s="147"/>
      <c r="Z590" s="147"/>
      <c r="AA590" s="147"/>
      <c r="AB590" s="147"/>
      <c r="AC590" s="147"/>
      <c r="AD590" s="147"/>
      <c r="AE590" s="147"/>
      <c r="AF590" s="147"/>
      <c r="AG590" s="147" t="s">
        <v>644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ht="22.5" outlineLevel="1" x14ac:dyDescent="0.2">
      <c r="A591" s="154"/>
      <c r="B591" s="155"/>
      <c r="C591" s="250" t="s">
        <v>645</v>
      </c>
      <c r="D591" s="251"/>
      <c r="E591" s="251"/>
      <c r="F591" s="251"/>
      <c r="G591" s="251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210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76" t="str">
        <f>C591</f>
        <v>Svislé přemístění ze 2. NP, nebo 1. PP, vodorovné vnitrostaveništní přemístění do 30 m, odvoz na skládku do 10 km. Bez poplatku za skládku.</v>
      </c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81" t="s">
        <v>265</v>
      </c>
      <c r="D592" s="160"/>
      <c r="E592" s="161"/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226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181" t="s">
        <v>630</v>
      </c>
      <c r="D593" s="160"/>
      <c r="E593" s="161">
        <v>6</v>
      </c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226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241"/>
      <c r="D594" s="242"/>
      <c r="E594" s="242"/>
      <c r="F594" s="242"/>
      <c r="G594" s="242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47"/>
      <c r="Z594" s="147"/>
      <c r="AA594" s="147"/>
      <c r="AB594" s="147"/>
      <c r="AC594" s="147"/>
      <c r="AD594" s="147"/>
      <c r="AE594" s="147"/>
      <c r="AF594" s="147"/>
      <c r="AG594" s="147" t="s">
        <v>211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69">
        <v>111</v>
      </c>
      <c r="B595" s="170" t="s">
        <v>646</v>
      </c>
      <c r="C595" s="180" t="s">
        <v>647</v>
      </c>
      <c r="D595" s="171" t="s">
        <v>263</v>
      </c>
      <c r="E595" s="172">
        <v>3</v>
      </c>
      <c r="F595" s="173"/>
      <c r="G595" s="174">
        <f>ROUND(E595*F595,2)</f>
        <v>0</v>
      </c>
      <c r="H595" s="173"/>
      <c r="I595" s="174">
        <f>ROUND(E595*H595,2)</f>
        <v>0</v>
      </c>
      <c r="J595" s="173"/>
      <c r="K595" s="174">
        <f>ROUND(E595*J595,2)</f>
        <v>0</v>
      </c>
      <c r="L595" s="174">
        <v>21</v>
      </c>
      <c r="M595" s="174">
        <f>G595*(1+L595/100)</f>
        <v>0</v>
      </c>
      <c r="N595" s="172">
        <v>0</v>
      </c>
      <c r="O595" s="172">
        <f>ROUND(E595*N595,2)</f>
        <v>0</v>
      </c>
      <c r="P595" s="172">
        <v>3.1870000000000002E-2</v>
      </c>
      <c r="Q595" s="172">
        <f>ROUND(E595*P595,2)</f>
        <v>0.1</v>
      </c>
      <c r="R595" s="174" t="s">
        <v>642</v>
      </c>
      <c r="S595" s="174" t="s">
        <v>205</v>
      </c>
      <c r="T595" s="175" t="s">
        <v>205</v>
      </c>
      <c r="U595" s="158">
        <v>0</v>
      </c>
      <c r="V595" s="158">
        <f>ROUND(E595*U595,2)</f>
        <v>0</v>
      </c>
      <c r="W595" s="158"/>
      <c r="X595" s="158" t="s">
        <v>643</v>
      </c>
      <c r="Y595" s="147"/>
      <c r="Z595" s="147"/>
      <c r="AA595" s="147"/>
      <c r="AB595" s="147"/>
      <c r="AC595" s="147"/>
      <c r="AD595" s="147"/>
      <c r="AE595" s="147"/>
      <c r="AF595" s="147"/>
      <c r="AG595" s="147" t="s">
        <v>644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ht="22.5" outlineLevel="1" x14ac:dyDescent="0.2">
      <c r="A596" s="154"/>
      <c r="B596" s="155"/>
      <c r="C596" s="250" t="s">
        <v>645</v>
      </c>
      <c r="D596" s="251"/>
      <c r="E596" s="251"/>
      <c r="F596" s="251"/>
      <c r="G596" s="251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47"/>
      <c r="Z596" s="147"/>
      <c r="AA596" s="147"/>
      <c r="AB596" s="147"/>
      <c r="AC596" s="147"/>
      <c r="AD596" s="147"/>
      <c r="AE596" s="147"/>
      <c r="AF596" s="147"/>
      <c r="AG596" s="147" t="s">
        <v>210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76" t="str">
        <f>C596</f>
        <v>Svislé přemístění ze 2. NP, nebo 1. PP, vodorovné vnitrostaveništní přemístění do 30 m, odvoz na skládku do 10 km. Bez poplatku za skládku.</v>
      </c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181" t="s">
        <v>265</v>
      </c>
      <c r="D597" s="160"/>
      <c r="E597" s="161"/>
      <c r="F597" s="158"/>
      <c r="G597" s="158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226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181" t="s">
        <v>87</v>
      </c>
      <c r="D598" s="160"/>
      <c r="E598" s="161">
        <v>3</v>
      </c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226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54"/>
      <c r="B599" s="155"/>
      <c r="C599" s="241"/>
      <c r="D599" s="242"/>
      <c r="E599" s="242"/>
      <c r="F599" s="242"/>
      <c r="G599" s="242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47"/>
      <c r="Z599" s="147"/>
      <c r="AA599" s="147"/>
      <c r="AB599" s="147"/>
      <c r="AC599" s="147"/>
      <c r="AD599" s="147"/>
      <c r="AE599" s="147"/>
      <c r="AF599" s="147"/>
      <c r="AG599" s="147" t="s">
        <v>211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x14ac:dyDescent="0.2">
      <c r="A600" s="163" t="s">
        <v>200</v>
      </c>
      <c r="B600" s="164" t="s">
        <v>107</v>
      </c>
      <c r="C600" s="179" t="s">
        <v>108</v>
      </c>
      <c r="D600" s="165"/>
      <c r="E600" s="166"/>
      <c r="F600" s="167"/>
      <c r="G600" s="167">
        <f>SUMIF(AG601:AG612,"&lt;&gt;NOR",G601:G612)</f>
        <v>0</v>
      </c>
      <c r="H600" s="167"/>
      <c r="I600" s="167">
        <f>SUM(I601:I612)</f>
        <v>0</v>
      </c>
      <c r="J600" s="167"/>
      <c r="K600" s="167">
        <f>SUM(K601:K612)</f>
        <v>0</v>
      </c>
      <c r="L600" s="167"/>
      <c r="M600" s="167">
        <f>SUM(M601:M612)</f>
        <v>0</v>
      </c>
      <c r="N600" s="166"/>
      <c r="O600" s="166">
        <f>SUM(O601:O612)</f>
        <v>0.17</v>
      </c>
      <c r="P600" s="166"/>
      <c r="Q600" s="166">
        <f>SUM(Q601:Q612)</f>
        <v>81.569999999999993</v>
      </c>
      <c r="R600" s="167"/>
      <c r="S600" s="167"/>
      <c r="T600" s="168"/>
      <c r="U600" s="162"/>
      <c r="V600" s="162">
        <f>SUM(V601:V612)</f>
        <v>286.19</v>
      </c>
      <c r="W600" s="162"/>
      <c r="X600" s="162"/>
      <c r="AG600" t="s">
        <v>201</v>
      </c>
    </row>
    <row r="601" spans="1:60" ht="22.5" outlineLevel="1" x14ac:dyDescent="0.2">
      <c r="A601" s="169">
        <v>112</v>
      </c>
      <c r="B601" s="170" t="s">
        <v>648</v>
      </c>
      <c r="C601" s="180" t="s">
        <v>649</v>
      </c>
      <c r="D601" s="171" t="s">
        <v>272</v>
      </c>
      <c r="E601" s="172">
        <v>124.6</v>
      </c>
      <c r="F601" s="173"/>
      <c r="G601" s="174">
        <f>ROUND(E601*F601,2)</f>
        <v>0</v>
      </c>
      <c r="H601" s="173"/>
      <c r="I601" s="174">
        <f>ROUND(E601*H601,2)</f>
        <v>0</v>
      </c>
      <c r="J601" s="173"/>
      <c r="K601" s="174">
        <f>ROUND(E601*J601,2)</f>
        <v>0</v>
      </c>
      <c r="L601" s="174">
        <v>21</v>
      </c>
      <c r="M601" s="174">
        <f>G601*(1+L601/100)</f>
        <v>0</v>
      </c>
      <c r="N601" s="172">
        <v>3.3E-4</v>
      </c>
      <c r="O601" s="172">
        <f>ROUND(E601*N601,2)</f>
        <v>0.04</v>
      </c>
      <c r="P601" s="172">
        <v>0.13100000000000001</v>
      </c>
      <c r="Q601" s="172">
        <f>ROUND(E601*P601,2)</f>
        <v>16.32</v>
      </c>
      <c r="R601" s="174"/>
      <c r="S601" s="174" t="s">
        <v>239</v>
      </c>
      <c r="T601" s="175" t="s">
        <v>206</v>
      </c>
      <c r="U601" s="158">
        <v>0.25</v>
      </c>
      <c r="V601" s="158">
        <f>ROUND(E601*U601,2)</f>
        <v>31.15</v>
      </c>
      <c r="W601" s="158"/>
      <c r="X601" s="158" t="s">
        <v>243</v>
      </c>
      <c r="Y601" s="147"/>
      <c r="Z601" s="147"/>
      <c r="AA601" s="147"/>
      <c r="AB601" s="147"/>
      <c r="AC601" s="147"/>
      <c r="AD601" s="147"/>
      <c r="AE601" s="147"/>
      <c r="AF601" s="147"/>
      <c r="AG601" s="147" t="s">
        <v>400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81" t="s">
        <v>265</v>
      </c>
      <c r="D602" s="160"/>
      <c r="E602" s="161"/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226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81" t="s">
        <v>650</v>
      </c>
      <c r="D603" s="160"/>
      <c r="E603" s="161">
        <v>124.6</v>
      </c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226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241"/>
      <c r="D604" s="242"/>
      <c r="E604" s="242"/>
      <c r="F604" s="242"/>
      <c r="G604" s="242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211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ht="22.5" outlineLevel="1" x14ac:dyDescent="0.2">
      <c r="A605" s="169">
        <v>113</v>
      </c>
      <c r="B605" s="170" t="s">
        <v>651</v>
      </c>
      <c r="C605" s="180" t="s">
        <v>652</v>
      </c>
      <c r="D605" s="171" t="s">
        <v>272</v>
      </c>
      <c r="E605" s="172">
        <v>197.86</v>
      </c>
      <c r="F605" s="173"/>
      <c r="G605" s="174">
        <f>ROUND(E605*F605,2)</f>
        <v>0</v>
      </c>
      <c r="H605" s="173"/>
      <c r="I605" s="174">
        <f>ROUND(E605*H605,2)</f>
        <v>0</v>
      </c>
      <c r="J605" s="173"/>
      <c r="K605" s="174">
        <f>ROUND(E605*J605,2)</f>
        <v>0</v>
      </c>
      <c r="L605" s="174">
        <v>21</v>
      </c>
      <c r="M605" s="174">
        <f>G605*(1+L605/100)</f>
        <v>0</v>
      </c>
      <c r="N605" s="172">
        <v>6.7000000000000002E-4</v>
      </c>
      <c r="O605" s="172">
        <f>ROUND(E605*N605,2)</f>
        <v>0.13</v>
      </c>
      <c r="P605" s="172">
        <v>0.26500000000000001</v>
      </c>
      <c r="Q605" s="172">
        <f>ROUND(E605*P605,2)</f>
        <v>52.43</v>
      </c>
      <c r="R605" s="174"/>
      <c r="S605" s="174" t="s">
        <v>239</v>
      </c>
      <c r="T605" s="175" t="s">
        <v>206</v>
      </c>
      <c r="U605" s="158">
        <v>0.25</v>
      </c>
      <c r="V605" s="158">
        <f>ROUND(E605*U605,2)</f>
        <v>49.47</v>
      </c>
      <c r="W605" s="158"/>
      <c r="X605" s="158" t="s">
        <v>243</v>
      </c>
      <c r="Y605" s="147"/>
      <c r="Z605" s="147"/>
      <c r="AA605" s="147"/>
      <c r="AB605" s="147"/>
      <c r="AC605" s="147"/>
      <c r="AD605" s="147"/>
      <c r="AE605" s="147"/>
      <c r="AF605" s="147"/>
      <c r="AG605" s="147" t="s">
        <v>400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81" t="s">
        <v>265</v>
      </c>
      <c r="D606" s="160"/>
      <c r="E606" s="161"/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226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181" t="s">
        <v>653</v>
      </c>
      <c r="D607" s="160"/>
      <c r="E607" s="161">
        <v>197.86</v>
      </c>
      <c r="F607" s="158"/>
      <c r="G607" s="158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47"/>
      <c r="Z607" s="147"/>
      <c r="AA607" s="147"/>
      <c r="AB607" s="147"/>
      <c r="AC607" s="147"/>
      <c r="AD607" s="147"/>
      <c r="AE607" s="147"/>
      <c r="AF607" s="147"/>
      <c r="AG607" s="147" t="s">
        <v>226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241"/>
      <c r="D608" s="242"/>
      <c r="E608" s="242"/>
      <c r="F608" s="242"/>
      <c r="G608" s="242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211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69">
        <v>114</v>
      </c>
      <c r="B609" s="170" t="s">
        <v>654</v>
      </c>
      <c r="C609" s="180" t="s">
        <v>655</v>
      </c>
      <c r="D609" s="171" t="s">
        <v>272</v>
      </c>
      <c r="E609" s="172">
        <v>712.3</v>
      </c>
      <c r="F609" s="173"/>
      <c r="G609" s="174">
        <f>ROUND(E609*F609,2)</f>
        <v>0</v>
      </c>
      <c r="H609" s="173"/>
      <c r="I609" s="174">
        <f>ROUND(E609*H609,2)</f>
        <v>0</v>
      </c>
      <c r="J609" s="173"/>
      <c r="K609" s="174">
        <f>ROUND(E609*J609,2)</f>
        <v>0</v>
      </c>
      <c r="L609" s="174">
        <v>21</v>
      </c>
      <c r="M609" s="174">
        <f>G609*(1+L609/100)</f>
        <v>0</v>
      </c>
      <c r="N609" s="172">
        <v>0</v>
      </c>
      <c r="O609" s="172">
        <f>ROUND(E609*N609,2)</f>
        <v>0</v>
      </c>
      <c r="P609" s="172">
        <v>1.7999999999999999E-2</v>
      </c>
      <c r="Q609" s="172">
        <f>ROUND(E609*P609,2)</f>
        <v>12.82</v>
      </c>
      <c r="R609" s="174"/>
      <c r="S609" s="174" t="s">
        <v>239</v>
      </c>
      <c r="T609" s="175" t="s">
        <v>295</v>
      </c>
      <c r="U609" s="158">
        <v>0.28860000000000002</v>
      </c>
      <c r="V609" s="158">
        <f>ROUND(E609*U609,2)</f>
        <v>205.57</v>
      </c>
      <c r="W609" s="158"/>
      <c r="X609" s="158" t="s">
        <v>243</v>
      </c>
      <c r="Y609" s="147"/>
      <c r="Z609" s="147"/>
      <c r="AA609" s="147"/>
      <c r="AB609" s="147"/>
      <c r="AC609" s="147"/>
      <c r="AD609" s="147"/>
      <c r="AE609" s="147"/>
      <c r="AF609" s="147"/>
      <c r="AG609" s="147" t="s">
        <v>378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81" t="s">
        <v>265</v>
      </c>
      <c r="D610" s="160"/>
      <c r="E610" s="161"/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226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/>
      <c r="B611" s="155"/>
      <c r="C611" s="181" t="s">
        <v>565</v>
      </c>
      <c r="D611" s="160"/>
      <c r="E611" s="161">
        <v>712.3</v>
      </c>
      <c r="F611" s="158"/>
      <c r="G611" s="158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226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241"/>
      <c r="D612" s="242"/>
      <c r="E612" s="242"/>
      <c r="F612" s="242"/>
      <c r="G612" s="242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211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x14ac:dyDescent="0.2">
      <c r="A613" s="163" t="s">
        <v>200</v>
      </c>
      <c r="B613" s="164" t="s">
        <v>109</v>
      </c>
      <c r="C613" s="179" t="s">
        <v>110</v>
      </c>
      <c r="D613" s="165"/>
      <c r="E613" s="166"/>
      <c r="F613" s="167"/>
      <c r="G613" s="167">
        <f>SUMIF(AG614:AG620,"&lt;&gt;NOR",G614:G620)</f>
        <v>0</v>
      </c>
      <c r="H613" s="167"/>
      <c r="I613" s="167">
        <f>SUM(I614:I620)</f>
        <v>0</v>
      </c>
      <c r="J613" s="167"/>
      <c r="K613" s="167">
        <f>SUM(K614:K620)</f>
        <v>0</v>
      </c>
      <c r="L613" s="167"/>
      <c r="M613" s="167">
        <f>SUM(M614:M620)</f>
        <v>0</v>
      </c>
      <c r="N613" s="166"/>
      <c r="O613" s="166">
        <f>SUM(O614:O620)</f>
        <v>0</v>
      </c>
      <c r="P613" s="166"/>
      <c r="Q613" s="166">
        <f>SUM(Q614:Q620)</f>
        <v>0</v>
      </c>
      <c r="R613" s="167"/>
      <c r="S613" s="167"/>
      <c r="T613" s="168"/>
      <c r="U613" s="162"/>
      <c r="V613" s="162">
        <f>SUM(V614:V620)</f>
        <v>362.72</v>
      </c>
      <c r="W613" s="162"/>
      <c r="X613" s="162"/>
      <c r="AG613" t="s">
        <v>201</v>
      </c>
    </row>
    <row r="614" spans="1:60" ht="33.75" outlineLevel="1" x14ac:dyDescent="0.2">
      <c r="A614" s="169">
        <v>115</v>
      </c>
      <c r="B614" s="170" t="s">
        <v>656</v>
      </c>
      <c r="C614" s="180" t="s">
        <v>657</v>
      </c>
      <c r="D614" s="171" t="s">
        <v>356</v>
      </c>
      <c r="E614" s="172">
        <v>140.75425999999999</v>
      </c>
      <c r="F614" s="173"/>
      <c r="G614" s="174">
        <f>ROUND(E614*F614,2)</f>
        <v>0</v>
      </c>
      <c r="H614" s="173"/>
      <c r="I614" s="174">
        <f>ROUND(E614*H614,2)</f>
        <v>0</v>
      </c>
      <c r="J614" s="173"/>
      <c r="K614" s="174">
        <f>ROUND(E614*J614,2)</f>
        <v>0</v>
      </c>
      <c r="L614" s="174">
        <v>21</v>
      </c>
      <c r="M614" s="174">
        <f>G614*(1+L614/100)</f>
        <v>0</v>
      </c>
      <c r="N614" s="172">
        <v>0</v>
      </c>
      <c r="O614" s="172">
        <f>ROUND(E614*N614,2)</f>
        <v>0</v>
      </c>
      <c r="P614" s="172">
        <v>0</v>
      </c>
      <c r="Q614" s="172">
        <f>ROUND(E614*P614,2)</f>
        <v>0</v>
      </c>
      <c r="R614" s="174" t="s">
        <v>273</v>
      </c>
      <c r="S614" s="174" t="s">
        <v>205</v>
      </c>
      <c r="T614" s="175" t="s">
        <v>205</v>
      </c>
      <c r="U614" s="158">
        <v>2.577</v>
      </c>
      <c r="V614" s="158">
        <f>ROUND(E614*U614,2)</f>
        <v>362.72</v>
      </c>
      <c r="W614" s="158"/>
      <c r="X614" s="158" t="s">
        <v>658</v>
      </c>
      <c r="Y614" s="147"/>
      <c r="Z614" s="147"/>
      <c r="AA614" s="147"/>
      <c r="AB614" s="147"/>
      <c r="AC614" s="147"/>
      <c r="AD614" s="147"/>
      <c r="AE614" s="147"/>
      <c r="AF614" s="147"/>
      <c r="AG614" s="147" t="s">
        <v>659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">
      <c r="A615" s="154"/>
      <c r="B615" s="155"/>
      <c r="C615" s="254" t="s">
        <v>660</v>
      </c>
      <c r="D615" s="255"/>
      <c r="E615" s="255"/>
      <c r="F615" s="255"/>
      <c r="G615" s="255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47"/>
      <c r="Z615" s="147"/>
      <c r="AA615" s="147"/>
      <c r="AB615" s="147"/>
      <c r="AC615" s="147"/>
      <c r="AD615" s="147"/>
      <c r="AE615" s="147"/>
      <c r="AF615" s="147"/>
      <c r="AG615" s="147" t="s">
        <v>275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54"/>
      <c r="B616" s="155"/>
      <c r="C616" s="181" t="s">
        <v>661</v>
      </c>
      <c r="D616" s="160"/>
      <c r="E616" s="161"/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47"/>
      <c r="Z616" s="147"/>
      <c r="AA616" s="147"/>
      <c r="AB616" s="147"/>
      <c r="AC616" s="147"/>
      <c r="AD616" s="147"/>
      <c r="AE616" s="147"/>
      <c r="AF616" s="147"/>
      <c r="AG616" s="147" t="s">
        <v>226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ht="22.5" outlineLevel="1" x14ac:dyDescent="0.2">
      <c r="A617" s="154"/>
      <c r="B617" s="155"/>
      <c r="C617" s="181" t="s">
        <v>662</v>
      </c>
      <c r="D617" s="160"/>
      <c r="E617" s="161"/>
      <c r="F617" s="158"/>
      <c r="G617" s="15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226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181" t="s">
        <v>663</v>
      </c>
      <c r="D618" s="160"/>
      <c r="E618" s="161"/>
      <c r="F618" s="158"/>
      <c r="G618" s="158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226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181" t="s">
        <v>664</v>
      </c>
      <c r="D619" s="160"/>
      <c r="E619" s="161">
        <v>140.75425999999999</v>
      </c>
      <c r="F619" s="158"/>
      <c r="G619" s="158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47"/>
      <c r="Z619" s="147"/>
      <c r="AA619" s="147"/>
      <c r="AB619" s="147"/>
      <c r="AC619" s="147"/>
      <c r="AD619" s="147"/>
      <c r="AE619" s="147"/>
      <c r="AF619" s="147"/>
      <c r="AG619" s="147" t="s">
        <v>226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241"/>
      <c r="D620" s="242"/>
      <c r="E620" s="242"/>
      <c r="F620" s="242"/>
      <c r="G620" s="242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47"/>
      <c r="Z620" s="147"/>
      <c r="AA620" s="147"/>
      <c r="AB620" s="147"/>
      <c r="AC620" s="147"/>
      <c r="AD620" s="147"/>
      <c r="AE620" s="147"/>
      <c r="AF620" s="147"/>
      <c r="AG620" s="147" t="s">
        <v>211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x14ac:dyDescent="0.2">
      <c r="A621" s="163" t="s">
        <v>200</v>
      </c>
      <c r="B621" s="164" t="s">
        <v>111</v>
      </c>
      <c r="C621" s="179" t="s">
        <v>112</v>
      </c>
      <c r="D621" s="165"/>
      <c r="E621" s="166"/>
      <c r="F621" s="167"/>
      <c r="G621" s="167">
        <f>SUMIF(AG622:AG631,"&lt;&gt;NOR",G622:G631)</f>
        <v>0</v>
      </c>
      <c r="H621" s="167"/>
      <c r="I621" s="167">
        <f>SUM(I622:I631)</f>
        <v>0</v>
      </c>
      <c r="J621" s="167"/>
      <c r="K621" s="167">
        <f>SUM(K622:K631)</f>
        <v>0</v>
      </c>
      <c r="L621" s="167"/>
      <c r="M621" s="167">
        <f>SUM(M622:M631)</f>
        <v>0</v>
      </c>
      <c r="N621" s="166"/>
      <c r="O621" s="166">
        <f>SUM(O622:O631)</f>
        <v>0</v>
      </c>
      <c r="P621" s="166"/>
      <c r="Q621" s="166">
        <f>SUM(Q622:Q631)</f>
        <v>0</v>
      </c>
      <c r="R621" s="167"/>
      <c r="S621" s="167"/>
      <c r="T621" s="168"/>
      <c r="U621" s="162"/>
      <c r="V621" s="162">
        <f>SUM(V622:V631)</f>
        <v>0</v>
      </c>
      <c r="W621" s="162"/>
      <c r="X621" s="162"/>
      <c r="AG621" t="s">
        <v>201</v>
      </c>
    </row>
    <row r="622" spans="1:60" outlineLevel="1" x14ac:dyDescent="0.2">
      <c r="A622" s="169">
        <v>116</v>
      </c>
      <c r="B622" s="170" t="s">
        <v>665</v>
      </c>
      <c r="C622" s="180" t="s">
        <v>666</v>
      </c>
      <c r="D622" s="171" t="s">
        <v>300</v>
      </c>
      <c r="E622" s="172">
        <v>4</v>
      </c>
      <c r="F622" s="173"/>
      <c r="G622" s="174">
        <f>ROUND(E622*F622,2)</f>
        <v>0</v>
      </c>
      <c r="H622" s="173"/>
      <c r="I622" s="174">
        <f>ROUND(E622*H622,2)</f>
        <v>0</v>
      </c>
      <c r="J622" s="173"/>
      <c r="K622" s="174">
        <f>ROUND(E622*J622,2)</f>
        <v>0</v>
      </c>
      <c r="L622" s="174">
        <v>21</v>
      </c>
      <c r="M622" s="174">
        <f>G622*(1+L622/100)</f>
        <v>0</v>
      </c>
      <c r="N622" s="172">
        <v>0</v>
      </c>
      <c r="O622" s="172">
        <f>ROUND(E622*N622,2)</f>
        <v>0</v>
      </c>
      <c r="P622" s="172">
        <v>0</v>
      </c>
      <c r="Q622" s="172">
        <f>ROUND(E622*P622,2)</f>
        <v>0</v>
      </c>
      <c r="R622" s="174"/>
      <c r="S622" s="174" t="s">
        <v>239</v>
      </c>
      <c r="T622" s="175" t="s">
        <v>206</v>
      </c>
      <c r="U622" s="158">
        <v>0</v>
      </c>
      <c r="V622" s="158">
        <f>ROUND(E622*U622,2)</f>
        <v>0</v>
      </c>
      <c r="W622" s="158"/>
      <c r="X622" s="158" t="s">
        <v>243</v>
      </c>
      <c r="Y622" s="147"/>
      <c r="Z622" s="147"/>
      <c r="AA622" s="147"/>
      <c r="AB622" s="147"/>
      <c r="AC622" s="147"/>
      <c r="AD622" s="147"/>
      <c r="AE622" s="147"/>
      <c r="AF622" s="147"/>
      <c r="AG622" s="147" t="s">
        <v>244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54"/>
      <c r="B623" s="155"/>
      <c r="C623" s="181" t="s">
        <v>265</v>
      </c>
      <c r="D623" s="160"/>
      <c r="E623" s="161"/>
      <c r="F623" s="158"/>
      <c r="G623" s="158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47"/>
      <c r="Z623" s="147"/>
      <c r="AA623" s="147"/>
      <c r="AB623" s="147"/>
      <c r="AC623" s="147"/>
      <c r="AD623" s="147"/>
      <c r="AE623" s="147"/>
      <c r="AF623" s="147"/>
      <c r="AG623" s="147" t="s">
        <v>226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181" t="s">
        <v>91</v>
      </c>
      <c r="D624" s="160"/>
      <c r="E624" s="161">
        <v>4</v>
      </c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226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241"/>
      <c r="D625" s="242"/>
      <c r="E625" s="242"/>
      <c r="F625" s="242"/>
      <c r="G625" s="242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211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69">
        <v>117</v>
      </c>
      <c r="B626" s="170" t="s">
        <v>667</v>
      </c>
      <c r="C626" s="180" t="s">
        <v>668</v>
      </c>
      <c r="D626" s="171" t="s">
        <v>300</v>
      </c>
      <c r="E626" s="172">
        <v>13</v>
      </c>
      <c r="F626" s="173"/>
      <c r="G626" s="174">
        <f>ROUND(E626*F626,2)</f>
        <v>0</v>
      </c>
      <c r="H626" s="173"/>
      <c r="I626" s="174">
        <f>ROUND(E626*H626,2)</f>
        <v>0</v>
      </c>
      <c r="J626" s="173"/>
      <c r="K626" s="174">
        <f>ROUND(E626*J626,2)</f>
        <v>0</v>
      </c>
      <c r="L626" s="174">
        <v>21</v>
      </c>
      <c r="M626" s="174">
        <f>G626*(1+L626/100)</f>
        <v>0</v>
      </c>
      <c r="N626" s="172">
        <v>0</v>
      </c>
      <c r="O626" s="172">
        <f>ROUND(E626*N626,2)</f>
        <v>0</v>
      </c>
      <c r="P626" s="172">
        <v>0</v>
      </c>
      <c r="Q626" s="172">
        <f>ROUND(E626*P626,2)</f>
        <v>0</v>
      </c>
      <c r="R626" s="174"/>
      <c r="S626" s="174" t="s">
        <v>239</v>
      </c>
      <c r="T626" s="175" t="s">
        <v>206</v>
      </c>
      <c r="U626" s="158">
        <v>0</v>
      </c>
      <c r="V626" s="158">
        <f>ROUND(E626*U626,2)</f>
        <v>0</v>
      </c>
      <c r="W626" s="158"/>
      <c r="X626" s="158" t="s">
        <v>243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244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181" t="s">
        <v>265</v>
      </c>
      <c r="D627" s="160"/>
      <c r="E627" s="161"/>
      <c r="F627" s="158"/>
      <c r="G627" s="158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47"/>
      <c r="Z627" s="147"/>
      <c r="AA627" s="147"/>
      <c r="AB627" s="147"/>
      <c r="AC627" s="147"/>
      <c r="AD627" s="147"/>
      <c r="AE627" s="147"/>
      <c r="AF627" s="147"/>
      <c r="AG627" s="147" t="s">
        <v>226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181" t="s">
        <v>669</v>
      </c>
      <c r="D628" s="160"/>
      <c r="E628" s="161">
        <v>13</v>
      </c>
      <c r="F628" s="158"/>
      <c r="G628" s="1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47"/>
      <c r="Z628" s="147"/>
      <c r="AA628" s="147"/>
      <c r="AB628" s="147"/>
      <c r="AC628" s="147"/>
      <c r="AD628" s="147"/>
      <c r="AE628" s="147"/>
      <c r="AF628" s="147"/>
      <c r="AG628" s="147" t="s">
        <v>226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241"/>
      <c r="D629" s="242"/>
      <c r="E629" s="242"/>
      <c r="F629" s="242"/>
      <c r="G629" s="242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47"/>
      <c r="Z629" s="147"/>
      <c r="AA629" s="147"/>
      <c r="AB629" s="147"/>
      <c r="AC629" s="147"/>
      <c r="AD629" s="147"/>
      <c r="AE629" s="147"/>
      <c r="AF629" s="147"/>
      <c r="AG629" s="147" t="s">
        <v>211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69">
        <v>118</v>
      </c>
      <c r="B630" s="170" t="s">
        <v>670</v>
      </c>
      <c r="C630" s="180" t="s">
        <v>671</v>
      </c>
      <c r="D630" s="171" t="s">
        <v>204</v>
      </c>
      <c r="E630" s="172">
        <v>1</v>
      </c>
      <c r="F630" s="173"/>
      <c r="G630" s="174">
        <f>ROUND(E630*F630,2)</f>
        <v>0</v>
      </c>
      <c r="H630" s="173"/>
      <c r="I630" s="174">
        <f>ROUND(E630*H630,2)</f>
        <v>0</v>
      </c>
      <c r="J630" s="173"/>
      <c r="K630" s="174">
        <f>ROUND(E630*J630,2)</f>
        <v>0</v>
      </c>
      <c r="L630" s="174">
        <v>21</v>
      </c>
      <c r="M630" s="174">
        <f>G630*(1+L630/100)</f>
        <v>0</v>
      </c>
      <c r="N630" s="172">
        <v>0</v>
      </c>
      <c r="O630" s="172">
        <f>ROUND(E630*N630,2)</f>
        <v>0</v>
      </c>
      <c r="P630" s="172">
        <v>0</v>
      </c>
      <c r="Q630" s="172">
        <f>ROUND(E630*P630,2)</f>
        <v>0</v>
      </c>
      <c r="R630" s="174"/>
      <c r="S630" s="174" t="s">
        <v>239</v>
      </c>
      <c r="T630" s="175" t="s">
        <v>206</v>
      </c>
      <c r="U630" s="158">
        <v>0</v>
      </c>
      <c r="V630" s="158">
        <f>ROUND(E630*U630,2)</f>
        <v>0</v>
      </c>
      <c r="W630" s="158"/>
      <c r="X630" s="158" t="s">
        <v>243</v>
      </c>
      <c r="Y630" s="147"/>
      <c r="Z630" s="147"/>
      <c r="AA630" s="147"/>
      <c r="AB630" s="147"/>
      <c r="AC630" s="147"/>
      <c r="AD630" s="147"/>
      <c r="AE630" s="147"/>
      <c r="AF630" s="147"/>
      <c r="AG630" s="147" t="s">
        <v>244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252"/>
      <c r="D631" s="253"/>
      <c r="E631" s="253"/>
      <c r="F631" s="253"/>
      <c r="G631" s="253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211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x14ac:dyDescent="0.2">
      <c r="A632" s="163" t="s">
        <v>200</v>
      </c>
      <c r="B632" s="164" t="s">
        <v>123</v>
      </c>
      <c r="C632" s="179" t="s">
        <v>124</v>
      </c>
      <c r="D632" s="165"/>
      <c r="E632" s="166"/>
      <c r="F632" s="167"/>
      <c r="G632" s="167">
        <f>SUMIF(AG633:AG638,"&lt;&gt;NOR",G633:G638)</f>
        <v>0</v>
      </c>
      <c r="H632" s="167"/>
      <c r="I632" s="167">
        <f>SUM(I633:I638)</f>
        <v>0</v>
      </c>
      <c r="J632" s="167"/>
      <c r="K632" s="167">
        <f>SUM(K633:K638)</f>
        <v>0</v>
      </c>
      <c r="L632" s="167"/>
      <c r="M632" s="167">
        <f>SUM(M633:M638)</f>
        <v>0</v>
      </c>
      <c r="N632" s="166"/>
      <c r="O632" s="166">
        <f>SUM(O633:O638)</f>
        <v>0.13</v>
      </c>
      <c r="P632" s="166"/>
      <c r="Q632" s="166">
        <f>SUM(Q633:Q638)</f>
        <v>0</v>
      </c>
      <c r="R632" s="167"/>
      <c r="S632" s="167"/>
      <c r="T632" s="168"/>
      <c r="U632" s="162"/>
      <c r="V632" s="162">
        <f>SUM(V633:V638)</f>
        <v>0</v>
      </c>
      <c r="W632" s="162"/>
      <c r="X632" s="162"/>
      <c r="AG632" t="s">
        <v>201</v>
      </c>
    </row>
    <row r="633" spans="1:60" ht="22.5" outlineLevel="1" x14ac:dyDescent="0.2">
      <c r="A633" s="169">
        <v>119</v>
      </c>
      <c r="B633" s="170" t="s">
        <v>672</v>
      </c>
      <c r="C633" s="180" t="s">
        <v>673</v>
      </c>
      <c r="D633" s="171" t="s">
        <v>272</v>
      </c>
      <c r="E633" s="172">
        <v>35.558999999999997</v>
      </c>
      <c r="F633" s="173"/>
      <c r="G633" s="174">
        <f>ROUND(E633*F633,2)</f>
        <v>0</v>
      </c>
      <c r="H633" s="173"/>
      <c r="I633" s="174">
        <f>ROUND(E633*H633,2)</f>
        <v>0</v>
      </c>
      <c r="J633" s="173"/>
      <c r="K633" s="174">
        <f>ROUND(E633*J633,2)</f>
        <v>0</v>
      </c>
      <c r="L633" s="174">
        <v>21</v>
      </c>
      <c r="M633" s="174">
        <f>G633*(1+L633/100)</f>
        <v>0</v>
      </c>
      <c r="N633" s="172">
        <v>3.7799999999999999E-3</v>
      </c>
      <c r="O633" s="172">
        <f>ROUND(E633*N633,2)</f>
        <v>0.13</v>
      </c>
      <c r="P633" s="172">
        <v>0</v>
      </c>
      <c r="Q633" s="172">
        <f>ROUND(E633*P633,2)</f>
        <v>0</v>
      </c>
      <c r="R633" s="174" t="s">
        <v>642</v>
      </c>
      <c r="S633" s="174" t="s">
        <v>205</v>
      </c>
      <c r="T633" s="175" t="s">
        <v>205</v>
      </c>
      <c r="U633" s="158">
        <v>0</v>
      </c>
      <c r="V633" s="158">
        <f>ROUND(E633*U633,2)</f>
        <v>0</v>
      </c>
      <c r="W633" s="158"/>
      <c r="X633" s="158" t="s">
        <v>643</v>
      </c>
      <c r="Y633" s="147"/>
      <c r="Z633" s="147"/>
      <c r="AA633" s="147"/>
      <c r="AB633" s="147"/>
      <c r="AC633" s="147"/>
      <c r="AD633" s="147"/>
      <c r="AE633" s="147"/>
      <c r="AF633" s="147"/>
      <c r="AG633" s="147" t="s">
        <v>644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ht="22.5" outlineLevel="1" x14ac:dyDescent="0.2">
      <c r="A634" s="154"/>
      <c r="B634" s="155"/>
      <c r="C634" s="250" t="s">
        <v>674</v>
      </c>
      <c r="D634" s="251"/>
      <c r="E634" s="251"/>
      <c r="F634" s="251"/>
      <c r="G634" s="251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47"/>
      <c r="Z634" s="147"/>
      <c r="AA634" s="147"/>
      <c r="AB634" s="147"/>
      <c r="AC634" s="147"/>
      <c r="AD634" s="147"/>
      <c r="AE634" s="147"/>
      <c r="AF634" s="147"/>
      <c r="AG634" s="147" t="s">
        <v>210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76" t="str">
        <f>C634</f>
        <v>Nanesení hydroizolační stěrky ve dvou vrstvách. Vlepení těsnicí pásky do spoje podlaha-stěna, přitlačení a uhlazení, přetažení pásky další vrstvou izolační stěrky.</v>
      </c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181" t="s">
        <v>675</v>
      </c>
      <c r="D635" s="160"/>
      <c r="E635" s="161"/>
      <c r="F635" s="158"/>
      <c r="G635" s="158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47"/>
      <c r="Z635" s="147"/>
      <c r="AA635" s="147"/>
      <c r="AB635" s="147"/>
      <c r="AC635" s="147"/>
      <c r="AD635" s="147"/>
      <c r="AE635" s="147"/>
      <c r="AF635" s="147"/>
      <c r="AG635" s="147" t="s">
        <v>226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181" t="s">
        <v>265</v>
      </c>
      <c r="D636" s="160"/>
      <c r="E636" s="161"/>
      <c r="F636" s="158"/>
      <c r="G636" s="158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226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54"/>
      <c r="B637" s="155"/>
      <c r="C637" s="181" t="s">
        <v>676</v>
      </c>
      <c r="D637" s="160"/>
      <c r="E637" s="161">
        <v>35.558999999999997</v>
      </c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47"/>
      <c r="Z637" s="147"/>
      <c r="AA637" s="147"/>
      <c r="AB637" s="147"/>
      <c r="AC637" s="147"/>
      <c r="AD637" s="147"/>
      <c r="AE637" s="147"/>
      <c r="AF637" s="147"/>
      <c r="AG637" s="147" t="s">
        <v>226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241"/>
      <c r="D638" s="242"/>
      <c r="E638" s="242"/>
      <c r="F638" s="242"/>
      <c r="G638" s="242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211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x14ac:dyDescent="0.2">
      <c r="A639" s="163" t="s">
        <v>200</v>
      </c>
      <c r="B639" s="164" t="s">
        <v>125</v>
      </c>
      <c r="C639" s="179" t="s">
        <v>126</v>
      </c>
      <c r="D639" s="165"/>
      <c r="E639" s="166"/>
      <c r="F639" s="167"/>
      <c r="G639" s="167">
        <f>SUMIF(AG640:AG684,"&lt;&gt;NOR",G640:G684)</f>
        <v>0</v>
      </c>
      <c r="H639" s="167"/>
      <c r="I639" s="167">
        <f>SUM(I640:I684)</f>
        <v>0</v>
      </c>
      <c r="J639" s="167"/>
      <c r="K639" s="167">
        <f>SUM(K640:K684)</f>
        <v>0</v>
      </c>
      <c r="L639" s="167"/>
      <c r="M639" s="167">
        <f>SUM(M640:M684)</f>
        <v>0</v>
      </c>
      <c r="N639" s="166"/>
      <c r="O639" s="166">
        <f>SUM(O640:O684)</f>
        <v>7.5699999999999994</v>
      </c>
      <c r="P639" s="166"/>
      <c r="Q639" s="166">
        <f>SUM(Q640:Q684)</f>
        <v>0</v>
      </c>
      <c r="R639" s="167"/>
      <c r="S639" s="167"/>
      <c r="T639" s="168"/>
      <c r="U639" s="162"/>
      <c r="V639" s="162">
        <f>SUM(V640:V684)</f>
        <v>541.9</v>
      </c>
      <c r="W639" s="162"/>
      <c r="X639" s="162"/>
      <c r="AG639" t="s">
        <v>201</v>
      </c>
    </row>
    <row r="640" spans="1:60" outlineLevel="1" x14ac:dyDescent="0.2">
      <c r="A640" s="169">
        <v>120</v>
      </c>
      <c r="B640" s="170" t="s">
        <v>677</v>
      </c>
      <c r="C640" s="180" t="s">
        <v>678</v>
      </c>
      <c r="D640" s="171" t="s">
        <v>272</v>
      </c>
      <c r="E640" s="172">
        <v>1252.81</v>
      </c>
      <c r="F640" s="173"/>
      <c r="G640" s="174">
        <f>ROUND(E640*F640,2)</f>
        <v>0</v>
      </c>
      <c r="H640" s="173"/>
      <c r="I640" s="174">
        <f>ROUND(E640*H640,2)</f>
        <v>0</v>
      </c>
      <c r="J640" s="173"/>
      <c r="K640" s="174">
        <f>ROUND(E640*J640,2)</f>
        <v>0</v>
      </c>
      <c r="L640" s="174">
        <v>21</v>
      </c>
      <c r="M640" s="174">
        <f>G640*(1+L640/100)</f>
        <v>0</v>
      </c>
      <c r="N640" s="172">
        <v>2.3000000000000001E-4</v>
      </c>
      <c r="O640" s="172">
        <f>ROUND(E640*N640,2)</f>
        <v>0.28999999999999998</v>
      </c>
      <c r="P640" s="172">
        <v>0</v>
      </c>
      <c r="Q640" s="172">
        <f>ROUND(E640*P640,2)</f>
        <v>0</v>
      </c>
      <c r="R640" s="174" t="s">
        <v>679</v>
      </c>
      <c r="S640" s="174" t="s">
        <v>205</v>
      </c>
      <c r="T640" s="175" t="s">
        <v>205</v>
      </c>
      <c r="U640" s="158">
        <v>0.18099999999999999</v>
      </c>
      <c r="V640" s="158">
        <f>ROUND(E640*U640,2)</f>
        <v>226.76</v>
      </c>
      <c r="W640" s="158"/>
      <c r="X640" s="158" t="s">
        <v>243</v>
      </c>
      <c r="Y640" s="147"/>
      <c r="Z640" s="147"/>
      <c r="AA640" s="147"/>
      <c r="AB640" s="147"/>
      <c r="AC640" s="147"/>
      <c r="AD640" s="147"/>
      <c r="AE640" s="147"/>
      <c r="AF640" s="147"/>
      <c r="AG640" s="147" t="s">
        <v>244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1" t="s">
        <v>265</v>
      </c>
      <c r="D641" s="160"/>
      <c r="E641" s="161"/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47"/>
      <c r="Z641" s="147"/>
      <c r="AA641" s="147"/>
      <c r="AB641" s="147"/>
      <c r="AC641" s="147"/>
      <c r="AD641" s="147"/>
      <c r="AE641" s="147"/>
      <c r="AF641" s="147"/>
      <c r="AG641" s="147" t="s">
        <v>226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81" t="s">
        <v>680</v>
      </c>
      <c r="D642" s="160"/>
      <c r="E642" s="161"/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226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1" t="s">
        <v>681</v>
      </c>
      <c r="D643" s="160"/>
      <c r="E643" s="161">
        <v>713.93</v>
      </c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226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181" t="s">
        <v>682</v>
      </c>
      <c r="D644" s="160"/>
      <c r="E644" s="161"/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47"/>
      <c r="Z644" s="147"/>
      <c r="AA644" s="147"/>
      <c r="AB644" s="147"/>
      <c r="AC644" s="147"/>
      <c r="AD644" s="147"/>
      <c r="AE644" s="147"/>
      <c r="AF644" s="147"/>
      <c r="AG644" s="147" t="s">
        <v>226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81" t="s">
        <v>683</v>
      </c>
      <c r="D645" s="160"/>
      <c r="E645" s="161">
        <v>538.88</v>
      </c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47"/>
      <c r="Z645" s="147"/>
      <c r="AA645" s="147"/>
      <c r="AB645" s="147"/>
      <c r="AC645" s="147"/>
      <c r="AD645" s="147"/>
      <c r="AE645" s="147"/>
      <c r="AF645" s="147"/>
      <c r="AG645" s="147" t="s">
        <v>226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241"/>
      <c r="D646" s="242"/>
      <c r="E646" s="242"/>
      <c r="F646" s="242"/>
      <c r="G646" s="242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211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ht="22.5" outlineLevel="1" x14ac:dyDescent="0.2">
      <c r="A647" s="169">
        <v>121</v>
      </c>
      <c r="B647" s="170" t="s">
        <v>684</v>
      </c>
      <c r="C647" s="180" t="s">
        <v>685</v>
      </c>
      <c r="D647" s="171" t="s">
        <v>272</v>
      </c>
      <c r="E647" s="172">
        <v>713.93</v>
      </c>
      <c r="F647" s="173"/>
      <c r="G647" s="174">
        <f>ROUND(E647*F647,2)</f>
        <v>0</v>
      </c>
      <c r="H647" s="173"/>
      <c r="I647" s="174">
        <f>ROUND(E647*H647,2)</f>
        <v>0</v>
      </c>
      <c r="J647" s="173"/>
      <c r="K647" s="174">
        <f>ROUND(E647*J647,2)</f>
        <v>0</v>
      </c>
      <c r="L647" s="174">
        <v>21</v>
      </c>
      <c r="M647" s="174">
        <f>G647*(1+L647/100)</f>
        <v>0</v>
      </c>
      <c r="N647" s="172">
        <v>2.2000000000000001E-4</v>
      </c>
      <c r="O647" s="172">
        <f>ROUND(E647*N647,2)</f>
        <v>0.16</v>
      </c>
      <c r="P647" s="172">
        <v>0</v>
      </c>
      <c r="Q647" s="172">
        <f>ROUND(E647*P647,2)</f>
        <v>0</v>
      </c>
      <c r="R647" s="174" t="s">
        <v>679</v>
      </c>
      <c r="S647" s="174" t="s">
        <v>205</v>
      </c>
      <c r="T647" s="175" t="s">
        <v>205</v>
      </c>
      <c r="U647" s="158">
        <v>0.18</v>
      </c>
      <c r="V647" s="158">
        <f>ROUND(E647*U647,2)</f>
        <v>128.51</v>
      </c>
      <c r="W647" s="158"/>
      <c r="X647" s="158" t="s">
        <v>243</v>
      </c>
      <c r="Y647" s="147"/>
      <c r="Z647" s="147"/>
      <c r="AA647" s="147"/>
      <c r="AB647" s="147"/>
      <c r="AC647" s="147"/>
      <c r="AD647" s="147"/>
      <c r="AE647" s="147"/>
      <c r="AF647" s="147"/>
      <c r="AG647" s="147" t="s">
        <v>244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250" t="s">
        <v>686</v>
      </c>
      <c r="D648" s="251"/>
      <c r="E648" s="251"/>
      <c r="F648" s="251"/>
      <c r="G648" s="251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47"/>
      <c r="Z648" s="147"/>
      <c r="AA648" s="147"/>
      <c r="AB648" s="147"/>
      <c r="AC648" s="147"/>
      <c r="AD648" s="147"/>
      <c r="AE648" s="147"/>
      <c r="AF648" s="147"/>
      <c r="AG648" s="147" t="s">
        <v>210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181" t="s">
        <v>687</v>
      </c>
      <c r="D649" s="160"/>
      <c r="E649" s="161"/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47"/>
      <c r="Z649" s="147"/>
      <c r="AA649" s="147"/>
      <c r="AB649" s="147"/>
      <c r="AC649" s="147"/>
      <c r="AD649" s="147"/>
      <c r="AE649" s="147"/>
      <c r="AF649" s="147"/>
      <c r="AG649" s="147" t="s">
        <v>226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1" t="s">
        <v>265</v>
      </c>
      <c r="D650" s="160"/>
      <c r="E650" s="161"/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226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81" t="s">
        <v>681</v>
      </c>
      <c r="D651" s="160"/>
      <c r="E651" s="161">
        <v>713.93</v>
      </c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47"/>
      <c r="Z651" s="147"/>
      <c r="AA651" s="147"/>
      <c r="AB651" s="147"/>
      <c r="AC651" s="147"/>
      <c r="AD651" s="147"/>
      <c r="AE651" s="147"/>
      <c r="AF651" s="147"/>
      <c r="AG651" s="147" t="s">
        <v>226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241"/>
      <c r="D652" s="242"/>
      <c r="E652" s="242"/>
      <c r="F652" s="242"/>
      <c r="G652" s="242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47"/>
      <c r="Z652" s="147"/>
      <c r="AA652" s="147"/>
      <c r="AB652" s="147"/>
      <c r="AC652" s="147"/>
      <c r="AD652" s="147"/>
      <c r="AE652" s="147"/>
      <c r="AF652" s="147"/>
      <c r="AG652" s="147" t="s">
        <v>211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ht="22.5" outlineLevel="1" x14ac:dyDescent="0.2">
      <c r="A653" s="169">
        <v>122</v>
      </c>
      <c r="B653" s="170" t="s">
        <v>688</v>
      </c>
      <c r="C653" s="180" t="s">
        <v>689</v>
      </c>
      <c r="D653" s="171" t="s">
        <v>272</v>
      </c>
      <c r="E653" s="172">
        <v>666.37</v>
      </c>
      <c r="F653" s="173"/>
      <c r="G653" s="174">
        <f>ROUND(E653*F653,2)</f>
        <v>0</v>
      </c>
      <c r="H653" s="173"/>
      <c r="I653" s="174">
        <f>ROUND(E653*H653,2)</f>
        <v>0</v>
      </c>
      <c r="J653" s="173"/>
      <c r="K653" s="174">
        <f>ROUND(E653*J653,2)</f>
        <v>0</v>
      </c>
      <c r="L653" s="174">
        <v>21</v>
      </c>
      <c r="M653" s="174">
        <f>G653*(1+L653/100)</f>
        <v>0</v>
      </c>
      <c r="N653" s="172">
        <v>2.1000000000000001E-4</v>
      </c>
      <c r="O653" s="172">
        <f>ROUND(E653*N653,2)</f>
        <v>0.14000000000000001</v>
      </c>
      <c r="P653" s="172">
        <v>0</v>
      </c>
      <c r="Q653" s="172">
        <f>ROUND(E653*P653,2)</f>
        <v>0</v>
      </c>
      <c r="R653" s="174" t="s">
        <v>679</v>
      </c>
      <c r="S653" s="174" t="s">
        <v>205</v>
      </c>
      <c r="T653" s="175" t="s">
        <v>205</v>
      </c>
      <c r="U653" s="158">
        <v>0.16</v>
      </c>
      <c r="V653" s="158">
        <f>ROUND(E653*U653,2)</f>
        <v>106.62</v>
      </c>
      <c r="W653" s="158"/>
      <c r="X653" s="158" t="s">
        <v>243</v>
      </c>
      <c r="Y653" s="147"/>
      <c r="Z653" s="147"/>
      <c r="AA653" s="147"/>
      <c r="AB653" s="147"/>
      <c r="AC653" s="147"/>
      <c r="AD653" s="147"/>
      <c r="AE653" s="147"/>
      <c r="AF653" s="147"/>
      <c r="AG653" s="147" t="s">
        <v>244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250" t="s">
        <v>686</v>
      </c>
      <c r="D654" s="251"/>
      <c r="E654" s="251"/>
      <c r="F654" s="251"/>
      <c r="G654" s="251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210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181" t="s">
        <v>690</v>
      </c>
      <c r="D655" s="160"/>
      <c r="E655" s="161"/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47"/>
      <c r="Z655" s="147"/>
      <c r="AA655" s="147"/>
      <c r="AB655" s="147"/>
      <c r="AC655" s="147"/>
      <c r="AD655" s="147"/>
      <c r="AE655" s="147"/>
      <c r="AF655" s="147"/>
      <c r="AG655" s="147" t="s">
        <v>226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181" t="s">
        <v>265</v>
      </c>
      <c r="D656" s="160"/>
      <c r="E656" s="161"/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47"/>
      <c r="Z656" s="147"/>
      <c r="AA656" s="147"/>
      <c r="AB656" s="147"/>
      <c r="AC656" s="147"/>
      <c r="AD656" s="147"/>
      <c r="AE656" s="147"/>
      <c r="AF656" s="147"/>
      <c r="AG656" s="147" t="s">
        <v>226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1" t="s">
        <v>691</v>
      </c>
      <c r="D657" s="160"/>
      <c r="E657" s="161">
        <v>666.37</v>
      </c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226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241"/>
      <c r="D658" s="242"/>
      <c r="E658" s="242"/>
      <c r="F658" s="242"/>
      <c r="G658" s="242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211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69">
        <v>123</v>
      </c>
      <c r="B659" s="170" t="s">
        <v>692</v>
      </c>
      <c r="C659" s="180" t="s">
        <v>693</v>
      </c>
      <c r="D659" s="171" t="s">
        <v>272</v>
      </c>
      <c r="E659" s="172">
        <v>78.36</v>
      </c>
      <c r="F659" s="173"/>
      <c r="G659" s="174">
        <f>ROUND(E659*F659,2)</f>
        <v>0</v>
      </c>
      <c r="H659" s="173"/>
      <c r="I659" s="174">
        <f>ROUND(E659*H659,2)</f>
        <v>0</v>
      </c>
      <c r="J659" s="173"/>
      <c r="K659" s="174">
        <f>ROUND(E659*J659,2)</f>
        <v>0</v>
      </c>
      <c r="L659" s="174">
        <v>21</v>
      </c>
      <c r="M659" s="174">
        <f>G659*(1+L659/100)</f>
        <v>0</v>
      </c>
      <c r="N659" s="172">
        <v>7.6000000000000004E-4</v>
      </c>
      <c r="O659" s="172">
        <f>ROUND(E659*N659,2)</f>
        <v>0.06</v>
      </c>
      <c r="P659" s="172">
        <v>0</v>
      </c>
      <c r="Q659" s="172">
        <f>ROUND(E659*P659,2)</f>
        <v>0</v>
      </c>
      <c r="R659" s="174" t="s">
        <v>679</v>
      </c>
      <c r="S659" s="174" t="s">
        <v>205</v>
      </c>
      <c r="T659" s="175" t="s">
        <v>205</v>
      </c>
      <c r="U659" s="158">
        <v>1.0209999999999999</v>
      </c>
      <c r="V659" s="158">
        <f>ROUND(E659*U659,2)</f>
        <v>80.010000000000005</v>
      </c>
      <c r="W659" s="158"/>
      <c r="X659" s="158" t="s">
        <v>243</v>
      </c>
      <c r="Y659" s="147"/>
      <c r="Z659" s="147"/>
      <c r="AA659" s="147"/>
      <c r="AB659" s="147"/>
      <c r="AC659" s="147"/>
      <c r="AD659" s="147"/>
      <c r="AE659" s="147"/>
      <c r="AF659" s="147"/>
      <c r="AG659" s="147" t="s">
        <v>244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54"/>
      <c r="B660" s="155"/>
      <c r="C660" s="250" t="s">
        <v>694</v>
      </c>
      <c r="D660" s="251"/>
      <c r="E660" s="251"/>
      <c r="F660" s="251"/>
      <c r="G660" s="251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47"/>
      <c r="Z660" s="147"/>
      <c r="AA660" s="147"/>
      <c r="AB660" s="147"/>
      <c r="AC660" s="147"/>
      <c r="AD660" s="147"/>
      <c r="AE660" s="147"/>
      <c r="AF660" s="147"/>
      <c r="AG660" s="147" t="s">
        <v>210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76" t="str">
        <f>C660</f>
        <v>Provedení jedné vrstvy zpěňujícího protipožárního nátěru a vrstvy krycího protipožárního nátěru včetně dodávky.</v>
      </c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1" t="s">
        <v>695</v>
      </c>
      <c r="D661" s="160"/>
      <c r="E661" s="161"/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226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1" t="s">
        <v>265</v>
      </c>
      <c r="D662" s="160"/>
      <c r="E662" s="161"/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47"/>
      <c r="Z662" s="147"/>
      <c r="AA662" s="147"/>
      <c r="AB662" s="147"/>
      <c r="AC662" s="147"/>
      <c r="AD662" s="147"/>
      <c r="AE662" s="147"/>
      <c r="AF662" s="147"/>
      <c r="AG662" s="147" t="s">
        <v>226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181" t="s">
        <v>696</v>
      </c>
      <c r="D663" s="160"/>
      <c r="E663" s="161">
        <v>78.36</v>
      </c>
      <c r="F663" s="158"/>
      <c r="G663" s="15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47"/>
      <c r="Z663" s="147"/>
      <c r="AA663" s="147"/>
      <c r="AB663" s="147"/>
      <c r="AC663" s="147"/>
      <c r="AD663" s="147"/>
      <c r="AE663" s="147"/>
      <c r="AF663" s="147"/>
      <c r="AG663" s="147" t="s">
        <v>226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241"/>
      <c r="D664" s="242"/>
      <c r="E664" s="242"/>
      <c r="F664" s="242"/>
      <c r="G664" s="242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47"/>
      <c r="Z664" s="147"/>
      <c r="AA664" s="147"/>
      <c r="AB664" s="147"/>
      <c r="AC664" s="147"/>
      <c r="AD664" s="147"/>
      <c r="AE664" s="147"/>
      <c r="AF664" s="147"/>
      <c r="AG664" s="147" t="s">
        <v>211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69">
        <v>124</v>
      </c>
      <c r="B665" s="170" t="s">
        <v>697</v>
      </c>
      <c r="C665" s="180" t="s">
        <v>698</v>
      </c>
      <c r="D665" s="171" t="s">
        <v>342</v>
      </c>
      <c r="E665" s="172">
        <v>47.56</v>
      </c>
      <c r="F665" s="173"/>
      <c r="G665" s="174">
        <f>ROUND(E665*F665,2)</f>
        <v>0</v>
      </c>
      <c r="H665" s="173"/>
      <c r="I665" s="174">
        <f>ROUND(E665*H665,2)</f>
        <v>0</v>
      </c>
      <c r="J665" s="173"/>
      <c r="K665" s="174">
        <f>ROUND(E665*J665,2)</f>
        <v>0</v>
      </c>
      <c r="L665" s="174">
        <v>21</v>
      </c>
      <c r="M665" s="174">
        <f>G665*(1+L665/100)</f>
        <v>0</v>
      </c>
      <c r="N665" s="172">
        <v>0</v>
      </c>
      <c r="O665" s="172">
        <f>ROUND(E665*N665,2)</f>
        <v>0</v>
      </c>
      <c r="P665" s="172">
        <v>0</v>
      </c>
      <c r="Q665" s="172">
        <f>ROUND(E665*P665,2)</f>
        <v>0</v>
      </c>
      <c r="R665" s="174"/>
      <c r="S665" s="174" t="s">
        <v>239</v>
      </c>
      <c r="T665" s="175" t="s">
        <v>206</v>
      </c>
      <c r="U665" s="158">
        <v>0</v>
      </c>
      <c r="V665" s="158">
        <f>ROUND(E665*U665,2)</f>
        <v>0</v>
      </c>
      <c r="W665" s="158"/>
      <c r="X665" s="158" t="s">
        <v>243</v>
      </c>
      <c r="Y665" s="147"/>
      <c r="Z665" s="147"/>
      <c r="AA665" s="147"/>
      <c r="AB665" s="147"/>
      <c r="AC665" s="147"/>
      <c r="AD665" s="147"/>
      <c r="AE665" s="147"/>
      <c r="AF665" s="147"/>
      <c r="AG665" s="147" t="s">
        <v>244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81" t="s">
        <v>265</v>
      </c>
      <c r="D666" s="160"/>
      <c r="E666" s="161"/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226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">
      <c r="A667" s="154"/>
      <c r="B667" s="155"/>
      <c r="C667" s="181" t="s">
        <v>699</v>
      </c>
      <c r="D667" s="160"/>
      <c r="E667" s="161">
        <v>47.56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47"/>
      <c r="Z667" s="147"/>
      <c r="AA667" s="147"/>
      <c r="AB667" s="147"/>
      <c r="AC667" s="147"/>
      <c r="AD667" s="147"/>
      <c r="AE667" s="147"/>
      <c r="AF667" s="147"/>
      <c r="AG667" s="147" t="s">
        <v>226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241"/>
      <c r="D668" s="242"/>
      <c r="E668" s="242"/>
      <c r="F668" s="242"/>
      <c r="G668" s="242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47"/>
      <c r="Z668" s="147"/>
      <c r="AA668" s="147"/>
      <c r="AB668" s="147"/>
      <c r="AC668" s="147"/>
      <c r="AD668" s="147"/>
      <c r="AE668" s="147"/>
      <c r="AF668" s="147"/>
      <c r="AG668" s="147" t="s">
        <v>211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ht="22.5" outlineLevel="1" x14ac:dyDescent="0.2">
      <c r="A669" s="169">
        <v>125</v>
      </c>
      <c r="B669" s="170" t="s">
        <v>700</v>
      </c>
      <c r="C669" s="180" t="s">
        <v>701</v>
      </c>
      <c r="D669" s="171" t="s">
        <v>272</v>
      </c>
      <c r="E669" s="172">
        <v>48.511200000000002</v>
      </c>
      <c r="F669" s="173"/>
      <c r="G669" s="174">
        <f>ROUND(E669*F669,2)</f>
        <v>0</v>
      </c>
      <c r="H669" s="173"/>
      <c r="I669" s="174">
        <f>ROUND(E669*H669,2)</f>
        <v>0</v>
      </c>
      <c r="J669" s="173"/>
      <c r="K669" s="174">
        <f>ROUND(E669*J669,2)</f>
        <v>0</v>
      </c>
      <c r="L669" s="174">
        <v>21</v>
      </c>
      <c r="M669" s="174">
        <f>G669*(1+L669/100)</f>
        <v>0</v>
      </c>
      <c r="N669" s="172">
        <v>2.3999999999999998E-3</v>
      </c>
      <c r="O669" s="172">
        <f>ROUND(E669*N669,2)</f>
        <v>0.12</v>
      </c>
      <c r="P669" s="172">
        <v>0</v>
      </c>
      <c r="Q669" s="172">
        <f>ROUND(E669*P669,2)</f>
        <v>0</v>
      </c>
      <c r="R669" s="174" t="s">
        <v>459</v>
      </c>
      <c r="S669" s="174" t="s">
        <v>205</v>
      </c>
      <c r="T669" s="175" t="s">
        <v>205</v>
      </c>
      <c r="U669" s="158">
        <v>0</v>
      </c>
      <c r="V669" s="158">
        <f>ROUND(E669*U669,2)</f>
        <v>0</v>
      </c>
      <c r="W669" s="158"/>
      <c r="X669" s="158" t="s">
        <v>460</v>
      </c>
      <c r="Y669" s="147"/>
      <c r="Z669" s="147"/>
      <c r="AA669" s="147"/>
      <c r="AB669" s="147"/>
      <c r="AC669" s="147"/>
      <c r="AD669" s="147"/>
      <c r="AE669" s="147"/>
      <c r="AF669" s="147"/>
      <c r="AG669" s="147" t="s">
        <v>461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181" t="s">
        <v>265</v>
      </c>
      <c r="D670" s="160"/>
      <c r="E670" s="161"/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47"/>
      <c r="Z670" s="147"/>
      <c r="AA670" s="147"/>
      <c r="AB670" s="147"/>
      <c r="AC670" s="147"/>
      <c r="AD670" s="147"/>
      <c r="AE670" s="147"/>
      <c r="AF670" s="147"/>
      <c r="AG670" s="147" t="s">
        <v>226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54"/>
      <c r="B671" s="155"/>
      <c r="C671" s="181" t="s">
        <v>702</v>
      </c>
      <c r="D671" s="160"/>
      <c r="E671" s="161">
        <v>48.511200000000002</v>
      </c>
      <c r="F671" s="158"/>
      <c r="G671" s="15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47"/>
      <c r="Z671" s="147"/>
      <c r="AA671" s="147"/>
      <c r="AB671" s="147"/>
      <c r="AC671" s="147"/>
      <c r="AD671" s="147"/>
      <c r="AE671" s="147"/>
      <c r="AF671" s="147"/>
      <c r="AG671" s="147" t="s">
        <v>226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241"/>
      <c r="D672" s="242"/>
      <c r="E672" s="242"/>
      <c r="F672" s="242"/>
      <c r="G672" s="242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47"/>
      <c r="Z672" s="147"/>
      <c r="AA672" s="147"/>
      <c r="AB672" s="147"/>
      <c r="AC672" s="147"/>
      <c r="AD672" s="147"/>
      <c r="AE672" s="147"/>
      <c r="AF672" s="147"/>
      <c r="AG672" s="147" t="s">
        <v>211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ht="22.5" outlineLevel="1" x14ac:dyDescent="0.2">
      <c r="A673" s="169">
        <v>126</v>
      </c>
      <c r="B673" s="170" t="s">
        <v>703</v>
      </c>
      <c r="C673" s="180" t="s">
        <v>704</v>
      </c>
      <c r="D673" s="171" t="s">
        <v>272</v>
      </c>
      <c r="E673" s="172">
        <v>728.20860000000005</v>
      </c>
      <c r="F673" s="173"/>
      <c r="G673" s="174">
        <f>ROUND(E673*F673,2)</f>
        <v>0</v>
      </c>
      <c r="H673" s="173"/>
      <c r="I673" s="174">
        <f>ROUND(E673*H673,2)</f>
        <v>0</v>
      </c>
      <c r="J673" s="173"/>
      <c r="K673" s="174">
        <f>ROUND(E673*J673,2)</f>
        <v>0</v>
      </c>
      <c r="L673" s="174">
        <v>21</v>
      </c>
      <c r="M673" s="174">
        <f>G673*(1+L673/100)</f>
        <v>0</v>
      </c>
      <c r="N673" s="172">
        <v>4.7999999999999996E-3</v>
      </c>
      <c r="O673" s="172">
        <f>ROUND(E673*N673,2)</f>
        <v>3.5</v>
      </c>
      <c r="P673" s="172">
        <v>0</v>
      </c>
      <c r="Q673" s="172">
        <f>ROUND(E673*P673,2)</f>
        <v>0</v>
      </c>
      <c r="R673" s="174" t="s">
        <v>459</v>
      </c>
      <c r="S673" s="174" t="s">
        <v>205</v>
      </c>
      <c r="T673" s="175" t="s">
        <v>205</v>
      </c>
      <c r="U673" s="158">
        <v>0</v>
      </c>
      <c r="V673" s="158">
        <f>ROUND(E673*U673,2)</f>
        <v>0</v>
      </c>
      <c r="W673" s="158"/>
      <c r="X673" s="158" t="s">
        <v>460</v>
      </c>
      <c r="Y673" s="147"/>
      <c r="Z673" s="147"/>
      <c r="AA673" s="147"/>
      <c r="AB673" s="147"/>
      <c r="AC673" s="147"/>
      <c r="AD673" s="147"/>
      <c r="AE673" s="147"/>
      <c r="AF673" s="147"/>
      <c r="AG673" s="147" t="s">
        <v>461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181" t="s">
        <v>265</v>
      </c>
      <c r="D674" s="160"/>
      <c r="E674" s="161"/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226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181" t="s">
        <v>705</v>
      </c>
      <c r="D675" s="160"/>
      <c r="E675" s="161">
        <v>728.20860000000005</v>
      </c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226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241"/>
      <c r="D676" s="242"/>
      <c r="E676" s="242"/>
      <c r="F676" s="242"/>
      <c r="G676" s="242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47"/>
      <c r="Z676" s="147"/>
      <c r="AA676" s="147"/>
      <c r="AB676" s="147"/>
      <c r="AC676" s="147"/>
      <c r="AD676" s="147"/>
      <c r="AE676" s="147"/>
      <c r="AF676" s="147"/>
      <c r="AG676" s="147" t="s">
        <v>211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ht="22.5" outlineLevel="1" x14ac:dyDescent="0.2">
      <c r="A677" s="169">
        <v>127</v>
      </c>
      <c r="B677" s="170" t="s">
        <v>706</v>
      </c>
      <c r="C677" s="180" t="s">
        <v>707</v>
      </c>
      <c r="D677" s="171" t="s">
        <v>272</v>
      </c>
      <c r="E677" s="172">
        <v>549.6576</v>
      </c>
      <c r="F677" s="173"/>
      <c r="G677" s="174">
        <f>ROUND(E677*F677,2)</f>
        <v>0</v>
      </c>
      <c r="H677" s="173"/>
      <c r="I677" s="174">
        <f>ROUND(E677*H677,2)</f>
        <v>0</v>
      </c>
      <c r="J677" s="173"/>
      <c r="K677" s="174">
        <f>ROUND(E677*J677,2)</f>
        <v>0</v>
      </c>
      <c r="L677" s="174">
        <v>21</v>
      </c>
      <c r="M677" s="174">
        <f>G677*(1+L677/100)</f>
        <v>0</v>
      </c>
      <c r="N677" s="172">
        <v>6.0000000000000001E-3</v>
      </c>
      <c r="O677" s="172">
        <f>ROUND(E677*N677,2)</f>
        <v>3.3</v>
      </c>
      <c r="P677" s="172">
        <v>0</v>
      </c>
      <c r="Q677" s="172">
        <f>ROUND(E677*P677,2)</f>
        <v>0</v>
      </c>
      <c r="R677" s="174" t="s">
        <v>459</v>
      </c>
      <c r="S677" s="174" t="s">
        <v>205</v>
      </c>
      <c r="T677" s="175" t="s">
        <v>205</v>
      </c>
      <c r="U677" s="158">
        <v>0</v>
      </c>
      <c r="V677" s="158">
        <f>ROUND(E677*U677,2)</f>
        <v>0</v>
      </c>
      <c r="W677" s="158"/>
      <c r="X677" s="158" t="s">
        <v>460</v>
      </c>
      <c r="Y677" s="147"/>
      <c r="Z677" s="147"/>
      <c r="AA677" s="147"/>
      <c r="AB677" s="147"/>
      <c r="AC677" s="147"/>
      <c r="AD677" s="147"/>
      <c r="AE677" s="147"/>
      <c r="AF677" s="147"/>
      <c r="AG677" s="147" t="s">
        <v>461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1" t="s">
        <v>265</v>
      </c>
      <c r="D678" s="160"/>
      <c r="E678" s="161"/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47"/>
      <c r="Z678" s="147"/>
      <c r="AA678" s="147"/>
      <c r="AB678" s="147"/>
      <c r="AC678" s="147"/>
      <c r="AD678" s="147"/>
      <c r="AE678" s="147"/>
      <c r="AF678" s="147"/>
      <c r="AG678" s="147" t="s">
        <v>226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1" t="s">
        <v>682</v>
      </c>
      <c r="D679" s="160"/>
      <c r="E679" s="161"/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226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181" t="s">
        <v>708</v>
      </c>
      <c r="D680" s="160"/>
      <c r="E680" s="161">
        <v>549.6576</v>
      </c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47"/>
      <c r="Z680" s="147"/>
      <c r="AA680" s="147"/>
      <c r="AB680" s="147"/>
      <c r="AC680" s="147"/>
      <c r="AD680" s="147"/>
      <c r="AE680" s="147"/>
      <c r="AF680" s="147"/>
      <c r="AG680" s="147" t="s">
        <v>226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241"/>
      <c r="D681" s="242"/>
      <c r="E681" s="242"/>
      <c r="F681" s="242"/>
      <c r="G681" s="242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211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>
        <v>128</v>
      </c>
      <c r="B682" s="155" t="s">
        <v>709</v>
      </c>
      <c r="C682" s="185" t="s">
        <v>710</v>
      </c>
      <c r="D682" s="156" t="s">
        <v>0</v>
      </c>
      <c r="E682" s="177"/>
      <c r="F682" s="159"/>
      <c r="G682" s="158">
        <f>ROUND(E682*F682,2)</f>
        <v>0</v>
      </c>
      <c r="H682" s="159"/>
      <c r="I682" s="158">
        <f>ROUND(E682*H682,2)</f>
        <v>0</v>
      </c>
      <c r="J682" s="159"/>
      <c r="K682" s="158">
        <f>ROUND(E682*J682,2)</f>
        <v>0</v>
      </c>
      <c r="L682" s="158">
        <v>21</v>
      </c>
      <c r="M682" s="158">
        <f>G682*(1+L682/100)</f>
        <v>0</v>
      </c>
      <c r="N682" s="157">
        <v>0</v>
      </c>
      <c r="O682" s="157">
        <f>ROUND(E682*N682,2)</f>
        <v>0</v>
      </c>
      <c r="P682" s="157">
        <v>0</v>
      </c>
      <c r="Q682" s="157">
        <f>ROUND(E682*P682,2)</f>
        <v>0</v>
      </c>
      <c r="R682" s="158" t="s">
        <v>679</v>
      </c>
      <c r="S682" s="158" t="s">
        <v>205</v>
      </c>
      <c r="T682" s="158" t="s">
        <v>205</v>
      </c>
      <c r="U682" s="158">
        <v>0</v>
      </c>
      <c r="V682" s="158">
        <f>ROUND(E682*U682,2)</f>
        <v>0</v>
      </c>
      <c r="W682" s="158"/>
      <c r="X682" s="158" t="s">
        <v>658</v>
      </c>
      <c r="Y682" s="147"/>
      <c r="Z682" s="147"/>
      <c r="AA682" s="147"/>
      <c r="AB682" s="147"/>
      <c r="AC682" s="147"/>
      <c r="AD682" s="147"/>
      <c r="AE682" s="147"/>
      <c r="AF682" s="147"/>
      <c r="AG682" s="147" t="s">
        <v>659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">
      <c r="A683" s="154"/>
      <c r="B683" s="155"/>
      <c r="C683" s="258" t="s">
        <v>711</v>
      </c>
      <c r="D683" s="259"/>
      <c r="E683" s="259"/>
      <c r="F683" s="259"/>
      <c r="G683" s="259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47"/>
      <c r="Z683" s="147"/>
      <c r="AA683" s="147"/>
      <c r="AB683" s="147"/>
      <c r="AC683" s="147"/>
      <c r="AD683" s="147"/>
      <c r="AE683" s="147"/>
      <c r="AF683" s="147"/>
      <c r="AG683" s="147" t="s">
        <v>275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241"/>
      <c r="D684" s="242"/>
      <c r="E684" s="242"/>
      <c r="F684" s="242"/>
      <c r="G684" s="242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47"/>
      <c r="Z684" s="147"/>
      <c r="AA684" s="147"/>
      <c r="AB684" s="147"/>
      <c r="AC684" s="147"/>
      <c r="AD684" s="147"/>
      <c r="AE684" s="147"/>
      <c r="AF684" s="147"/>
      <c r="AG684" s="147" t="s">
        <v>211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x14ac:dyDescent="0.2">
      <c r="A685" s="163" t="s">
        <v>200</v>
      </c>
      <c r="B685" s="164" t="s">
        <v>127</v>
      </c>
      <c r="C685" s="179" t="s">
        <v>128</v>
      </c>
      <c r="D685" s="165"/>
      <c r="E685" s="166"/>
      <c r="F685" s="167"/>
      <c r="G685" s="167">
        <f>SUMIF(AG686:AG713,"&lt;&gt;NOR",G686:G713)</f>
        <v>0</v>
      </c>
      <c r="H685" s="167"/>
      <c r="I685" s="167">
        <f>SUM(I686:I713)</f>
        <v>0</v>
      </c>
      <c r="J685" s="167"/>
      <c r="K685" s="167">
        <f>SUM(K686:K713)</f>
        <v>0</v>
      </c>
      <c r="L685" s="167"/>
      <c r="M685" s="167">
        <f>SUM(M686:M713)</f>
        <v>0</v>
      </c>
      <c r="N685" s="166"/>
      <c r="O685" s="166">
        <f>SUM(O686:O713)</f>
        <v>0.03</v>
      </c>
      <c r="P685" s="166"/>
      <c r="Q685" s="166">
        <f>SUM(Q686:Q713)</f>
        <v>0</v>
      </c>
      <c r="R685" s="167"/>
      <c r="S685" s="167"/>
      <c r="T685" s="168"/>
      <c r="U685" s="162"/>
      <c r="V685" s="162">
        <f>SUM(V686:V713)</f>
        <v>5.17</v>
      </c>
      <c r="W685" s="162"/>
      <c r="X685" s="162"/>
      <c r="AG685" t="s">
        <v>201</v>
      </c>
    </row>
    <row r="686" spans="1:60" ht="22.5" outlineLevel="1" x14ac:dyDescent="0.2">
      <c r="A686" s="169">
        <v>129</v>
      </c>
      <c r="B686" s="170" t="s">
        <v>712</v>
      </c>
      <c r="C686" s="180" t="s">
        <v>713</v>
      </c>
      <c r="D686" s="171" t="s">
        <v>283</v>
      </c>
      <c r="E686" s="172">
        <v>13.2</v>
      </c>
      <c r="F686" s="173"/>
      <c r="G686" s="174">
        <f>ROUND(E686*F686,2)</f>
        <v>0</v>
      </c>
      <c r="H686" s="173"/>
      <c r="I686" s="174">
        <f>ROUND(E686*H686,2)</f>
        <v>0</v>
      </c>
      <c r="J686" s="173"/>
      <c r="K686" s="174">
        <f>ROUND(E686*J686,2)</f>
        <v>0</v>
      </c>
      <c r="L686" s="174">
        <v>21</v>
      </c>
      <c r="M686" s="174">
        <f>G686*(1+L686/100)</f>
        <v>0</v>
      </c>
      <c r="N686" s="172">
        <v>2.0000000000000001E-4</v>
      </c>
      <c r="O686" s="172">
        <f>ROUND(E686*N686,2)</f>
        <v>0</v>
      </c>
      <c r="P686" s="172">
        <v>0</v>
      </c>
      <c r="Q686" s="172">
        <f>ROUND(E686*P686,2)</f>
        <v>0</v>
      </c>
      <c r="R686" s="174" t="s">
        <v>714</v>
      </c>
      <c r="S686" s="174" t="s">
        <v>205</v>
      </c>
      <c r="T686" s="175" t="s">
        <v>295</v>
      </c>
      <c r="U686" s="158">
        <v>0.215</v>
      </c>
      <c r="V686" s="158">
        <f>ROUND(E686*U686,2)</f>
        <v>2.84</v>
      </c>
      <c r="W686" s="158"/>
      <c r="X686" s="158" t="s">
        <v>243</v>
      </c>
      <c r="Y686" s="147"/>
      <c r="Z686" s="147"/>
      <c r="AA686" s="147"/>
      <c r="AB686" s="147"/>
      <c r="AC686" s="147"/>
      <c r="AD686" s="147"/>
      <c r="AE686" s="147"/>
      <c r="AF686" s="147"/>
      <c r="AG686" s="147" t="s">
        <v>244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/>
      <c r="B687" s="155"/>
      <c r="C687" s="250" t="s">
        <v>715</v>
      </c>
      <c r="D687" s="251"/>
      <c r="E687" s="251"/>
      <c r="F687" s="251"/>
      <c r="G687" s="251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47"/>
      <c r="Z687" s="147"/>
      <c r="AA687" s="147"/>
      <c r="AB687" s="147"/>
      <c r="AC687" s="147"/>
      <c r="AD687" s="147"/>
      <c r="AE687" s="147"/>
      <c r="AF687" s="147"/>
      <c r="AG687" s="147" t="s">
        <v>210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181" t="s">
        <v>265</v>
      </c>
      <c r="D688" s="160"/>
      <c r="E688" s="161"/>
      <c r="F688" s="158"/>
      <c r="G688" s="158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226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54"/>
      <c r="B689" s="155"/>
      <c r="C689" s="181" t="s">
        <v>716</v>
      </c>
      <c r="D689" s="160"/>
      <c r="E689" s="161">
        <v>13.2</v>
      </c>
      <c r="F689" s="158"/>
      <c r="G689" s="15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47"/>
      <c r="Z689" s="147"/>
      <c r="AA689" s="147"/>
      <c r="AB689" s="147"/>
      <c r="AC689" s="147"/>
      <c r="AD689" s="147"/>
      <c r="AE689" s="147"/>
      <c r="AF689" s="147"/>
      <c r="AG689" s="147" t="s">
        <v>226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241"/>
      <c r="D690" s="242"/>
      <c r="E690" s="242"/>
      <c r="F690" s="242"/>
      <c r="G690" s="242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211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2.5" outlineLevel="1" x14ac:dyDescent="0.2">
      <c r="A691" s="169">
        <v>130</v>
      </c>
      <c r="B691" s="170" t="s">
        <v>717</v>
      </c>
      <c r="C691" s="180" t="s">
        <v>718</v>
      </c>
      <c r="D691" s="171" t="s">
        <v>283</v>
      </c>
      <c r="E691" s="172">
        <v>9.5</v>
      </c>
      <c r="F691" s="173"/>
      <c r="G691" s="174">
        <f>ROUND(E691*F691,2)</f>
        <v>0</v>
      </c>
      <c r="H691" s="173"/>
      <c r="I691" s="174">
        <f>ROUND(E691*H691,2)</f>
        <v>0</v>
      </c>
      <c r="J691" s="173"/>
      <c r="K691" s="174">
        <f>ROUND(E691*J691,2)</f>
        <v>0</v>
      </c>
      <c r="L691" s="174">
        <v>21</v>
      </c>
      <c r="M691" s="174">
        <f>G691*(1+L691/100)</f>
        <v>0</v>
      </c>
      <c r="N691" s="172">
        <v>4.6000000000000001E-4</v>
      </c>
      <c r="O691" s="172">
        <f>ROUND(E691*N691,2)</f>
        <v>0</v>
      </c>
      <c r="P691" s="172">
        <v>0</v>
      </c>
      <c r="Q691" s="172">
        <f>ROUND(E691*P691,2)</f>
        <v>0</v>
      </c>
      <c r="R691" s="174" t="s">
        <v>714</v>
      </c>
      <c r="S691" s="174" t="s">
        <v>205</v>
      </c>
      <c r="T691" s="175" t="s">
        <v>295</v>
      </c>
      <c r="U691" s="158">
        <v>0.245</v>
      </c>
      <c r="V691" s="158">
        <f>ROUND(E691*U691,2)</f>
        <v>2.33</v>
      </c>
      <c r="W691" s="158"/>
      <c r="X691" s="158" t="s">
        <v>243</v>
      </c>
      <c r="Y691" s="147"/>
      <c r="Z691" s="147"/>
      <c r="AA691" s="147"/>
      <c r="AB691" s="147"/>
      <c r="AC691" s="147"/>
      <c r="AD691" s="147"/>
      <c r="AE691" s="147"/>
      <c r="AF691" s="147"/>
      <c r="AG691" s="147" t="s">
        <v>244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54"/>
      <c r="B692" s="155"/>
      <c r="C692" s="250" t="s">
        <v>715</v>
      </c>
      <c r="D692" s="251"/>
      <c r="E692" s="251"/>
      <c r="F692" s="251"/>
      <c r="G692" s="251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210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54"/>
      <c r="B693" s="155"/>
      <c r="C693" s="181" t="s">
        <v>265</v>
      </c>
      <c r="D693" s="160"/>
      <c r="E693" s="161"/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47"/>
      <c r="Z693" s="147"/>
      <c r="AA693" s="147"/>
      <c r="AB693" s="147"/>
      <c r="AC693" s="147"/>
      <c r="AD693" s="147"/>
      <c r="AE693" s="147"/>
      <c r="AF693" s="147"/>
      <c r="AG693" s="147" t="s">
        <v>226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181" t="s">
        <v>719</v>
      </c>
      <c r="D694" s="160"/>
      <c r="E694" s="161">
        <v>9.5</v>
      </c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47"/>
      <c r="Z694" s="147"/>
      <c r="AA694" s="147"/>
      <c r="AB694" s="147"/>
      <c r="AC694" s="147"/>
      <c r="AD694" s="147"/>
      <c r="AE694" s="147"/>
      <c r="AF694" s="147"/>
      <c r="AG694" s="147" t="s">
        <v>226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241"/>
      <c r="D695" s="242"/>
      <c r="E695" s="242"/>
      <c r="F695" s="242"/>
      <c r="G695" s="242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211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69">
        <v>131</v>
      </c>
      <c r="B696" s="170" t="s">
        <v>720</v>
      </c>
      <c r="C696" s="180" t="s">
        <v>721</v>
      </c>
      <c r="D696" s="171" t="s">
        <v>283</v>
      </c>
      <c r="E696" s="172">
        <v>13.5</v>
      </c>
      <c r="F696" s="173"/>
      <c r="G696" s="174">
        <f>ROUND(E696*F696,2)</f>
        <v>0</v>
      </c>
      <c r="H696" s="173"/>
      <c r="I696" s="174">
        <f>ROUND(E696*H696,2)</f>
        <v>0</v>
      </c>
      <c r="J696" s="173"/>
      <c r="K696" s="174">
        <f>ROUND(E696*J696,2)</f>
        <v>0</v>
      </c>
      <c r="L696" s="174">
        <v>21</v>
      </c>
      <c r="M696" s="174">
        <f>G696*(1+L696/100)</f>
        <v>0</v>
      </c>
      <c r="N696" s="172">
        <v>4.6999999999999999E-4</v>
      </c>
      <c r="O696" s="172">
        <f>ROUND(E696*N696,2)</f>
        <v>0.01</v>
      </c>
      <c r="P696" s="172">
        <v>0</v>
      </c>
      <c r="Q696" s="172">
        <f>ROUND(E696*P696,2)</f>
        <v>0</v>
      </c>
      <c r="R696" s="174" t="s">
        <v>642</v>
      </c>
      <c r="S696" s="174" t="s">
        <v>205</v>
      </c>
      <c r="T696" s="175" t="s">
        <v>722</v>
      </c>
      <c r="U696" s="158">
        <v>0</v>
      </c>
      <c r="V696" s="158">
        <f>ROUND(E696*U696,2)</f>
        <v>0</v>
      </c>
      <c r="W696" s="158"/>
      <c r="X696" s="158" t="s">
        <v>643</v>
      </c>
      <c r="Y696" s="147"/>
      <c r="Z696" s="147"/>
      <c r="AA696" s="147"/>
      <c r="AB696" s="147"/>
      <c r="AC696" s="147"/>
      <c r="AD696" s="147"/>
      <c r="AE696" s="147"/>
      <c r="AF696" s="147"/>
      <c r="AG696" s="147" t="s">
        <v>644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54"/>
      <c r="B697" s="155"/>
      <c r="C697" s="254" t="s">
        <v>723</v>
      </c>
      <c r="D697" s="255"/>
      <c r="E697" s="255"/>
      <c r="F697" s="255"/>
      <c r="G697" s="255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47"/>
      <c r="Z697" s="147"/>
      <c r="AA697" s="147"/>
      <c r="AB697" s="147"/>
      <c r="AC697" s="147"/>
      <c r="AD697" s="147"/>
      <c r="AE697" s="147"/>
      <c r="AF697" s="147"/>
      <c r="AG697" s="147" t="s">
        <v>275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54"/>
      <c r="B698" s="155"/>
      <c r="C698" s="181" t="s">
        <v>265</v>
      </c>
      <c r="D698" s="160"/>
      <c r="E698" s="161"/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47"/>
      <c r="Z698" s="147"/>
      <c r="AA698" s="147"/>
      <c r="AB698" s="147"/>
      <c r="AC698" s="147"/>
      <c r="AD698" s="147"/>
      <c r="AE698" s="147"/>
      <c r="AF698" s="147"/>
      <c r="AG698" s="147" t="s">
        <v>226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181" t="s">
        <v>724</v>
      </c>
      <c r="D699" s="160"/>
      <c r="E699" s="161">
        <v>13.5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226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54"/>
      <c r="B700" s="155"/>
      <c r="C700" s="241"/>
      <c r="D700" s="242"/>
      <c r="E700" s="242"/>
      <c r="F700" s="242"/>
      <c r="G700" s="242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47"/>
      <c r="Z700" s="147"/>
      <c r="AA700" s="147"/>
      <c r="AB700" s="147"/>
      <c r="AC700" s="147"/>
      <c r="AD700" s="147"/>
      <c r="AE700" s="147"/>
      <c r="AF700" s="147"/>
      <c r="AG700" s="147" t="s">
        <v>211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69">
        <v>132</v>
      </c>
      <c r="B701" s="170" t="s">
        <v>725</v>
      </c>
      <c r="C701" s="180" t="s">
        <v>726</v>
      </c>
      <c r="D701" s="171" t="s">
        <v>283</v>
      </c>
      <c r="E701" s="172">
        <v>7.5</v>
      </c>
      <c r="F701" s="173"/>
      <c r="G701" s="174">
        <f>ROUND(E701*F701,2)</f>
        <v>0</v>
      </c>
      <c r="H701" s="173"/>
      <c r="I701" s="174">
        <f>ROUND(E701*H701,2)</f>
        <v>0</v>
      </c>
      <c r="J701" s="173"/>
      <c r="K701" s="174">
        <f>ROUND(E701*J701,2)</f>
        <v>0</v>
      </c>
      <c r="L701" s="174">
        <v>21</v>
      </c>
      <c r="M701" s="174">
        <f>G701*(1+L701/100)</f>
        <v>0</v>
      </c>
      <c r="N701" s="172">
        <v>1.31E-3</v>
      </c>
      <c r="O701" s="172">
        <f>ROUND(E701*N701,2)</f>
        <v>0.01</v>
      </c>
      <c r="P701" s="172">
        <v>0</v>
      </c>
      <c r="Q701" s="172">
        <f>ROUND(E701*P701,2)</f>
        <v>0</v>
      </c>
      <c r="R701" s="174" t="s">
        <v>642</v>
      </c>
      <c r="S701" s="174" t="s">
        <v>205</v>
      </c>
      <c r="T701" s="175" t="s">
        <v>722</v>
      </c>
      <c r="U701" s="158">
        <v>0</v>
      </c>
      <c r="V701" s="158">
        <f>ROUND(E701*U701,2)</f>
        <v>0</v>
      </c>
      <c r="W701" s="158"/>
      <c r="X701" s="158" t="s">
        <v>643</v>
      </c>
      <c r="Y701" s="147"/>
      <c r="Z701" s="147"/>
      <c r="AA701" s="147"/>
      <c r="AB701" s="147"/>
      <c r="AC701" s="147"/>
      <c r="AD701" s="147"/>
      <c r="AE701" s="147"/>
      <c r="AF701" s="147"/>
      <c r="AG701" s="147" t="s">
        <v>644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">
      <c r="A702" s="154"/>
      <c r="B702" s="155"/>
      <c r="C702" s="254" t="s">
        <v>723</v>
      </c>
      <c r="D702" s="255"/>
      <c r="E702" s="255"/>
      <c r="F702" s="255"/>
      <c r="G702" s="255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47"/>
      <c r="Z702" s="147"/>
      <c r="AA702" s="147"/>
      <c r="AB702" s="147"/>
      <c r="AC702" s="147"/>
      <c r="AD702" s="147"/>
      <c r="AE702" s="147"/>
      <c r="AF702" s="147"/>
      <c r="AG702" s="147" t="s">
        <v>275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54"/>
      <c r="B703" s="155"/>
      <c r="C703" s="181" t="s">
        <v>265</v>
      </c>
      <c r="D703" s="160"/>
      <c r="E703" s="161"/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47"/>
      <c r="Z703" s="147"/>
      <c r="AA703" s="147"/>
      <c r="AB703" s="147"/>
      <c r="AC703" s="147"/>
      <c r="AD703" s="147"/>
      <c r="AE703" s="147"/>
      <c r="AF703" s="147"/>
      <c r="AG703" s="147" t="s">
        <v>226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181" t="s">
        <v>727</v>
      </c>
      <c r="D704" s="160"/>
      <c r="E704" s="161">
        <v>7.5</v>
      </c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47"/>
      <c r="Z704" s="147"/>
      <c r="AA704" s="147"/>
      <c r="AB704" s="147"/>
      <c r="AC704" s="147"/>
      <c r="AD704" s="147"/>
      <c r="AE704" s="147"/>
      <c r="AF704" s="147"/>
      <c r="AG704" s="147" t="s">
        <v>226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54"/>
      <c r="B705" s="155"/>
      <c r="C705" s="241"/>
      <c r="D705" s="242"/>
      <c r="E705" s="242"/>
      <c r="F705" s="242"/>
      <c r="G705" s="242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47"/>
      <c r="Z705" s="147"/>
      <c r="AA705" s="147"/>
      <c r="AB705" s="147"/>
      <c r="AC705" s="147"/>
      <c r="AD705" s="147"/>
      <c r="AE705" s="147"/>
      <c r="AF705" s="147"/>
      <c r="AG705" s="147" t="s">
        <v>211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69">
        <v>133</v>
      </c>
      <c r="B706" s="170" t="s">
        <v>728</v>
      </c>
      <c r="C706" s="180" t="s">
        <v>729</v>
      </c>
      <c r="D706" s="171" t="s">
        <v>283</v>
      </c>
      <c r="E706" s="172">
        <v>2</v>
      </c>
      <c r="F706" s="173"/>
      <c r="G706" s="174">
        <f>ROUND(E706*F706,2)</f>
        <v>0</v>
      </c>
      <c r="H706" s="173"/>
      <c r="I706" s="174">
        <f>ROUND(E706*H706,2)</f>
        <v>0</v>
      </c>
      <c r="J706" s="173"/>
      <c r="K706" s="174">
        <f>ROUND(E706*J706,2)</f>
        <v>0</v>
      </c>
      <c r="L706" s="174">
        <v>21</v>
      </c>
      <c r="M706" s="174">
        <f>G706*(1+L706/100)</f>
        <v>0</v>
      </c>
      <c r="N706" s="172">
        <v>4.6999999999999999E-4</v>
      </c>
      <c r="O706" s="172">
        <f>ROUND(E706*N706,2)</f>
        <v>0</v>
      </c>
      <c r="P706" s="172">
        <v>0</v>
      </c>
      <c r="Q706" s="172">
        <f>ROUND(E706*P706,2)</f>
        <v>0</v>
      </c>
      <c r="R706" s="174"/>
      <c r="S706" s="174" t="s">
        <v>239</v>
      </c>
      <c r="T706" s="175" t="s">
        <v>206</v>
      </c>
      <c r="U706" s="158">
        <v>0</v>
      </c>
      <c r="V706" s="158">
        <f>ROUND(E706*U706,2)</f>
        <v>0</v>
      </c>
      <c r="W706" s="158"/>
      <c r="X706" s="158" t="s">
        <v>643</v>
      </c>
      <c r="Y706" s="147"/>
      <c r="Z706" s="147"/>
      <c r="AA706" s="147"/>
      <c r="AB706" s="147"/>
      <c r="AC706" s="147"/>
      <c r="AD706" s="147"/>
      <c r="AE706" s="147"/>
      <c r="AF706" s="147"/>
      <c r="AG706" s="147" t="s">
        <v>644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181" t="s">
        <v>265</v>
      </c>
      <c r="D707" s="160"/>
      <c r="E707" s="161"/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47"/>
      <c r="Z707" s="147"/>
      <c r="AA707" s="147"/>
      <c r="AB707" s="147"/>
      <c r="AC707" s="147"/>
      <c r="AD707" s="147"/>
      <c r="AE707" s="147"/>
      <c r="AF707" s="147"/>
      <c r="AG707" s="147" t="s">
        <v>226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54"/>
      <c r="B708" s="155"/>
      <c r="C708" s="181" t="s">
        <v>305</v>
      </c>
      <c r="D708" s="160"/>
      <c r="E708" s="161">
        <v>2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47"/>
      <c r="Z708" s="147"/>
      <c r="AA708" s="147"/>
      <c r="AB708" s="147"/>
      <c r="AC708" s="147"/>
      <c r="AD708" s="147"/>
      <c r="AE708" s="147"/>
      <c r="AF708" s="147"/>
      <c r="AG708" s="147" t="s">
        <v>226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241"/>
      <c r="D709" s="242"/>
      <c r="E709" s="242"/>
      <c r="F709" s="242"/>
      <c r="G709" s="242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211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69">
        <v>134</v>
      </c>
      <c r="B710" s="170" t="s">
        <v>730</v>
      </c>
      <c r="C710" s="180" t="s">
        <v>731</v>
      </c>
      <c r="D710" s="171" t="s">
        <v>283</v>
      </c>
      <c r="E710" s="172">
        <v>13.2</v>
      </c>
      <c r="F710" s="173"/>
      <c r="G710" s="174">
        <f>ROUND(E710*F710,2)</f>
        <v>0</v>
      </c>
      <c r="H710" s="173"/>
      <c r="I710" s="174">
        <f>ROUND(E710*H710,2)</f>
        <v>0</v>
      </c>
      <c r="J710" s="173"/>
      <c r="K710" s="174">
        <f>ROUND(E710*J710,2)</f>
        <v>0</v>
      </c>
      <c r="L710" s="174">
        <v>21</v>
      </c>
      <c r="M710" s="174">
        <f>G710*(1+L710/100)</f>
        <v>0</v>
      </c>
      <c r="N710" s="172">
        <v>4.6999999999999999E-4</v>
      </c>
      <c r="O710" s="172">
        <f>ROUND(E710*N710,2)</f>
        <v>0.01</v>
      </c>
      <c r="P710" s="172">
        <v>0</v>
      </c>
      <c r="Q710" s="172">
        <f>ROUND(E710*P710,2)</f>
        <v>0</v>
      </c>
      <c r="R710" s="174"/>
      <c r="S710" s="174" t="s">
        <v>239</v>
      </c>
      <c r="T710" s="175" t="s">
        <v>206</v>
      </c>
      <c r="U710" s="158">
        <v>0</v>
      </c>
      <c r="V710" s="158">
        <f>ROUND(E710*U710,2)</f>
        <v>0</v>
      </c>
      <c r="W710" s="158"/>
      <c r="X710" s="158" t="s">
        <v>643</v>
      </c>
      <c r="Y710" s="147"/>
      <c r="Z710" s="147"/>
      <c r="AA710" s="147"/>
      <c r="AB710" s="147"/>
      <c r="AC710" s="147"/>
      <c r="AD710" s="147"/>
      <c r="AE710" s="147"/>
      <c r="AF710" s="147"/>
      <c r="AG710" s="147" t="s">
        <v>644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181" t="s">
        <v>265</v>
      </c>
      <c r="D711" s="160"/>
      <c r="E711" s="161"/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47"/>
      <c r="Z711" s="147"/>
      <c r="AA711" s="147"/>
      <c r="AB711" s="147"/>
      <c r="AC711" s="147"/>
      <c r="AD711" s="147"/>
      <c r="AE711" s="147"/>
      <c r="AF711" s="147"/>
      <c r="AG711" s="147" t="s">
        <v>226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54"/>
      <c r="B712" s="155"/>
      <c r="C712" s="181" t="s">
        <v>716</v>
      </c>
      <c r="D712" s="160"/>
      <c r="E712" s="161">
        <v>13.2</v>
      </c>
      <c r="F712" s="158"/>
      <c r="G712" s="158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47"/>
      <c r="Z712" s="147"/>
      <c r="AA712" s="147"/>
      <c r="AB712" s="147"/>
      <c r="AC712" s="147"/>
      <c r="AD712" s="147"/>
      <c r="AE712" s="147"/>
      <c r="AF712" s="147"/>
      <c r="AG712" s="147" t="s">
        <v>226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241"/>
      <c r="D713" s="242"/>
      <c r="E713" s="242"/>
      <c r="F713" s="242"/>
      <c r="G713" s="242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47"/>
      <c r="Z713" s="147"/>
      <c r="AA713" s="147"/>
      <c r="AB713" s="147"/>
      <c r="AC713" s="147"/>
      <c r="AD713" s="147"/>
      <c r="AE713" s="147"/>
      <c r="AF713" s="147"/>
      <c r="AG713" s="147" t="s">
        <v>211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x14ac:dyDescent="0.2">
      <c r="A714" s="163" t="s">
        <v>200</v>
      </c>
      <c r="B714" s="164" t="s">
        <v>129</v>
      </c>
      <c r="C714" s="179" t="s">
        <v>130</v>
      </c>
      <c r="D714" s="165"/>
      <c r="E714" s="166"/>
      <c r="F714" s="167"/>
      <c r="G714" s="167">
        <f>SUMIF(AG715:AG777,"&lt;&gt;NOR",G715:G777)</f>
        <v>0</v>
      </c>
      <c r="H714" s="167"/>
      <c r="I714" s="167">
        <f>SUM(I715:I777)</f>
        <v>0</v>
      </c>
      <c r="J714" s="167"/>
      <c r="K714" s="167">
        <f>SUM(K715:K777)</f>
        <v>0</v>
      </c>
      <c r="L714" s="167"/>
      <c r="M714" s="167">
        <f>SUM(M715:M777)</f>
        <v>0</v>
      </c>
      <c r="N714" s="166"/>
      <c r="O714" s="166">
        <f>SUM(O715:O777)</f>
        <v>0.53</v>
      </c>
      <c r="P714" s="166"/>
      <c r="Q714" s="166">
        <f>SUM(Q715:Q777)</f>
        <v>0</v>
      </c>
      <c r="R714" s="167"/>
      <c r="S714" s="167"/>
      <c r="T714" s="168"/>
      <c r="U714" s="162"/>
      <c r="V714" s="162">
        <f>SUM(V715:V777)</f>
        <v>16.369999999999997</v>
      </c>
      <c r="W714" s="162"/>
      <c r="X714" s="162"/>
      <c r="AG714" t="s">
        <v>201</v>
      </c>
    </row>
    <row r="715" spans="1:60" ht="22.5" outlineLevel="1" x14ac:dyDescent="0.2">
      <c r="A715" s="169">
        <v>135</v>
      </c>
      <c r="B715" s="170" t="s">
        <v>732</v>
      </c>
      <c r="C715" s="180" t="s">
        <v>733</v>
      </c>
      <c r="D715" s="171" t="s">
        <v>283</v>
      </c>
      <c r="E715" s="172">
        <v>6</v>
      </c>
      <c r="F715" s="173"/>
      <c r="G715" s="174">
        <f>ROUND(E715*F715,2)</f>
        <v>0</v>
      </c>
      <c r="H715" s="173"/>
      <c r="I715" s="174">
        <f>ROUND(E715*H715,2)</f>
        <v>0</v>
      </c>
      <c r="J715" s="173"/>
      <c r="K715" s="174">
        <f>ROUND(E715*J715,2)</f>
        <v>0</v>
      </c>
      <c r="L715" s="174">
        <v>21</v>
      </c>
      <c r="M715" s="174">
        <f>G715*(1+L715/100)</f>
        <v>0</v>
      </c>
      <c r="N715" s="172">
        <v>2.0000000000000002E-5</v>
      </c>
      <c r="O715" s="172">
        <f>ROUND(E715*N715,2)</f>
        <v>0</v>
      </c>
      <c r="P715" s="172">
        <v>0</v>
      </c>
      <c r="Q715" s="172">
        <f>ROUND(E715*P715,2)</f>
        <v>0</v>
      </c>
      <c r="R715" s="174" t="s">
        <v>714</v>
      </c>
      <c r="S715" s="174" t="s">
        <v>205</v>
      </c>
      <c r="T715" s="175" t="s">
        <v>295</v>
      </c>
      <c r="U715" s="158">
        <v>0.13500000000000001</v>
      </c>
      <c r="V715" s="158">
        <f>ROUND(E715*U715,2)</f>
        <v>0.81</v>
      </c>
      <c r="W715" s="158"/>
      <c r="X715" s="158" t="s">
        <v>243</v>
      </c>
      <c r="Y715" s="147"/>
      <c r="Z715" s="147"/>
      <c r="AA715" s="147"/>
      <c r="AB715" s="147"/>
      <c r="AC715" s="147"/>
      <c r="AD715" s="147"/>
      <c r="AE715" s="147"/>
      <c r="AF715" s="147"/>
      <c r="AG715" s="147" t="s">
        <v>244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54"/>
      <c r="B716" s="155"/>
      <c r="C716" s="250" t="s">
        <v>715</v>
      </c>
      <c r="D716" s="251"/>
      <c r="E716" s="251"/>
      <c r="F716" s="251"/>
      <c r="G716" s="251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210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54"/>
      <c r="B717" s="155"/>
      <c r="C717" s="181" t="s">
        <v>265</v>
      </c>
      <c r="D717" s="160"/>
      <c r="E717" s="161"/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226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">
      <c r="A718" s="154"/>
      <c r="B718" s="155"/>
      <c r="C718" s="181" t="s">
        <v>630</v>
      </c>
      <c r="D718" s="160"/>
      <c r="E718" s="161">
        <v>6</v>
      </c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47"/>
      <c r="Z718" s="147"/>
      <c r="AA718" s="147"/>
      <c r="AB718" s="147"/>
      <c r="AC718" s="147"/>
      <c r="AD718" s="147"/>
      <c r="AE718" s="147"/>
      <c r="AF718" s="147"/>
      <c r="AG718" s="147" t="s">
        <v>226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">
      <c r="A719" s="154"/>
      <c r="B719" s="155"/>
      <c r="C719" s="241"/>
      <c r="D719" s="242"/>
      <c r="E719" s="242"/>
      <c r="F719" s="242"/>
      <c r="G719" s="242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47"/>
      <c r="Z719" s="147"/>
      <c r="AA719" s="147"/>
      <c r="AB719" s="147"/>
      <c r="AC719" s="147"/>
      <c r="AD719" s="147"/>
      <c r="AE719" s="147"/>
      <c r="AF719" s="147"/>
      <c r="AG719" s="147" t="s">
        <v>211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22.5" outlineLevel="1" x14ac:dyDescent="0.2">
      <c r="A720" s="169">
        <v>136</v>
      </c>
      <c r="B720" s="170" t="s">
        <v>734</v>
      </c>
      <c r="C720" s="180" t="s">
        <v>735</v>
      </c>
      <c r="D720" s="171" t="s">
        <v>283</v>
      </c>
      <c r="E720" s="172">
        <v>31</v>
      </c>
      <c r="F720" s="173"/>
      <c r="G720" s="174">
        <f>ROUND(E720*F720,2)</f>
        <v>0</v>
      </c>
      <c r="H720" s="173"/>
      <c r="I720" s="174">
        <f>ROUND(E720*H720,2)</f>
        <v>0</v>
      </c>
      <c r="J720" s="173"/>
      <c r="K720" s="174">
        <f>ROUND(E720*J720,2)</f>
        <v>0</v>
      </c>
      <c r="L720" s="174">
        <v>21</v>
      </c>
      <c r="M720" s="174">
        <f>G720*(1+L720/100)</f>
        <v>0</v>
      </c>
      <c r="N720" s="172">
        <v>3.0000000000000001E-5</v>
      </c>
      <c r="O720" s="172">
        <f>ROUND(E720*N720,2)</f>
        <v>0</v>
      </c>
      <c r="P720" s="172">
        <v>0</v>
      </c>
      <c r="Q720" s="172">
        <f>ROUND(E720*P720,2)</f>
        <v>0</v>
      </c>
      <c r="R720" s="174" t="s">
        <v>714</v>
      </c>
      <c r="S720" s="174" t="s">
        <v>205</v>
      </c>
      <c r="T720" s="175" t="s">
        <v>295</v>
      </c>
      <c r="U720" s="158">
        <v>0.129</v>
      </c>
      <c r="V720" s="158">
        <f>ROUND(E720*U720,2)</f>
        <v>4</v>
      </c>
      <c r="W720" s="158"/>
      <c r="X720" s="158" t="s">
        <v>243</v>
      </c>
      <c r="Y720" s="147"/>
      <c r="Z720" s="147"/>
      <c r="AA720" s="147"/>
      <c r="AB720" s="147"/>
      <c r="AC720" s="147"/>
      <c r="AD720" s="147"/>
      <c r="AE720" s="147"/>
      <c r="AF720" s="147"/>
      <c r="AG720" s="147" t="s">
        <v>244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">
      <c r="A721" s="154"/>
      <c r="B721" s="155"/>
      <c r="C721" s="250" t="s">
        <v>715</v>
      </c>
      <c r="D721" s="251"/>
      <c r="E721" s="251"/>
      <c r="F721" s="251"/>
      <c r="G721" s="251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47"/>
      <c r="Z721" s="147"/>
      <c r="AA721" s="147"/>
      <c r="AB721" s="147"/>
      <c r="AC721" s="147"/>
      <c r="AD721" s="147"/>
      <c r="AE721" s="147"/>
      <c r="AF721" s="147"/>
      <c r="AG721" s="147" t="s">
        <v>210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">
      <c r="A722" s="154"/>
      <c r="B722" s="155"/>
      <c r="C722" s="181" t="s">
        <v>265</v>
      </c>
      <c r="D722" s="160"/>
      <c r="E722" s="161"/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47"/>
      <c r="Z722" s="147"/>
      <c r="AA722" s="147"/>
      <c r="AB722" s="147"/>
      <c r="AC722" s="147"/>
      <c r="AD722" s="147"/>
      <c r="AE722" s="147"/>
      <c r="AF722" s="147"/>
      <c r="AG722" s="147" t="s">
        <v>226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54"/>
      <c r="B723" s="155"/>
      <c r="C723" s="181" t="s">
        <v>736</v>
      </c>
      <c r="D723" s="160"/>
      <c r="E723" s="161">
        <v>31</v>
      </c>
      <c r="F723" s="158"/>
      <c r="G723" s="15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47"/>
      <c r="Z723" s="147"/>
      <c r="AA723" s="147"/>
      <c r="AB723" s="147"/>
      <c r="AC723" s="147"/>
      <c r="AD723" s="147"/>
      <c r="AE723" s="147"/>
      <c r="AF723" s="147"/>
      <c r="AG723" s="147" t="s">
        <v>226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54"/>
      <c r="B724" s="155"/>
      <c r="C724" s="241"/>
      <c r="D724" s="242"/>
      <c r="E724" s="242"/>
      <c r="F724" s="242"/>
      <c r="G724" s="242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47"/>
      <c r="Z724" s="147"/>
      <c r="AA724" s="147"/>
      <c r="AB724" s="147"/>
      <c r="AC724" s="147"/>
      <c r="AD724" s="147"/>
      <c r="AE724" s="147"/>
      <c r="AF724" s="147"/>
      <c r="AG724" s="147" t="s">
        <v>211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ht="22.5" outlineLevel="1" x14ac:dyDescent="0.2">
      <c r="A725" s="169">
        <v>137</v>
      </c>
      <c r="B725" s="170" t="s">
        <v>737</v>
      </c>
      <c r="C725" s="180" t="s">
        <v>738</v>
      </c>
      <c r="D725" s="171" t="s">
        <v>283</v>
      </c>
      <c r="E725" s="172">
        <v>23.3</v>
      </c>
      <c r="F725" s="173"/>
      <c r="G725" s="174">
        <f>ROUND(E725*F725,2)</f>
        <v>0</v>
      </c>
      <c r="H725" s="173"/>
      <c r="I725" s="174">
        <f>ROUND(E725*H725,2)</f>
        <v>0</v>
      </c>
      <c r="J725" s="173"/>
      <c r="K725" s="174">
        <f>ROUND(E725*J725,2)</f>
        <v>0</v>
      </c>
      <c r="L725" s="174">
        <v>21</v>
      </c>
      <c r="M725" s="174">
        <f>G725*(1+L725/100)</f>
        <v>0</v>
      </c>
      <c r="N725" s="172">
        <v>6.0000000000000002E-5</v>
      </c>
      <c r="O725" s="172">
        <f>ROUND(E725*N725,2)</f>
        <v>0</v>
      </c>
      <c r="P725" s="172">
        <v>0</v>
      </c>
      <c r="Q725" s="172">
        <f>ROUND(E725*P725,2)</f>
        <v>0</v>
      </c>
      <c r="R725" s="174" t="s">
        <v>714</v>
      </c>
      <c r="S725" s="174" t="s">
        <v>205</v>
      </c>
      <c r="T725" s="175" t="s">
        <v>295</v>
      </c>
      <c r="U725" s="158">
        <v>0.129</v>
      </c>
      <c r="V725" s="158">
        <f>ROUND(E725*U725,2)</f>
        <v>3.01</v>
      </c>
      <c r="W725" s="158"/>
      <c r="X725" s="158" t="s">
        <v>243</v>
      </c>
      <c r="Y725" s="147"/>
      <c r="Z725" s="147"/>
      <c r="AA725" s="147"/>
      <c r="AB725" s="147"/>
      <c r="AC725" s="147"/>
      <c r="AD725" s="147"/>
      <c r="AE725" s="147"/>
      <c r="AF725" s="147"/>
      <c r="AG725" s="147" t="s">
        <v>244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250" t="s">
        <v>715</v>
      </c>
      <c r="D726" s="251"/>
      <c r="E726" s="251"/>
      <c r="F726" s="251"/>
      <c r="G726" s="251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47"/>
      <c r="Z726" s="147"/>
      <c r="AA726" s="147"/>
      <c r="AB726" s="147"/>
      <c r="AC726" s="147"/>
      <c r="AD726" s="147"/>
      <c r="AE726" s="147"/>
      <c r="AF726" s="147"/>
      <c r="AG726" s="147" t="s">
        <v>210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">
      <c r="A727" s="154"/>
      <c r="B727" s="155"/>
      <c r="C727" s="181" t="s">
        <v>265</v>
      </c>
      <c r="D727" s="160"/>
      <c r="E727" s="161"/>
      <c r="F727" s="158"/>
      <c r="G727" s="158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47"/>
      <c r="Z727" s="147"/>
      <c r="AA727" s="147"/>
      <c r="AB727" s="147"/>
      <c r="AC727" s="147"/>
      <c r="AD727" s="147"/>
      <c r="AE727" s="147"/>
      <c r="AF727" s="147"/>
      <c r="AG727" s="147" t="s">
        <v>226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54"/>
      <c r="B728" s="155"/>
      <c r="C728" s="181" t="s">
        <v>739</v>
      </c>
      <c r="D728" s="160"/>
      <c r="E728" s="161">
        <v>23.3</v>
      </c>
      <c r="F728" s="158"/>
      <c r="G728" s="158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47"/>
      <c r="Z728" s="147"/>
      <c r="AA728" s="147"/>
      <c r="AB728" s="147"/>
      <c r="AC728" s="147"/>
      <c r="AD728" s="147"/>
      <c r="AE728" s="147"/>
      <c r="AF728" s="147"/>
      <c r="AG728" s="147" t="s">
        <v>226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">
      <c r="A729" s="154"/>
      <c r="B729" s="155"/>
      <c r="C729" s="241"/>
      <c r="D729" s="242"/>
      <c r="E729" s="242"/>
      <c r="F729" s="242"/>
      <c r="G729" s="242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47"/>
      <c r="Z729" s="147"/>
      <c r="AA729" s="147"/>
      <c r="AB729" s="147"/>
      <c r="AC729" s="147"/>
      <c r="AD729" s="147"/>
      <c r="AE729" s="147"/>
      <c r="AF729" s="147"/>
      <c r="AG729" s="147" t="s">
        <v>211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ht="22.5" outlineLevel="1" x14ac:dyDescent="0.2">
      <c r="A730" s="169">
        <v>138</v>
      </c>
      <c r="B730" s="170" t="s">
        <v>740</v>
      </c>
      <c r="C730" s="180" t="s">
        <v>741</v>
      </c>
      <c r="D730" s="171" t="s">
        <v>283</v>
      </c>
      <c r="E730" s="172">
        <v>4</v>
      </c>
      <c r="F730" s="173"/>
      <c r="G730" s="174">
        <f>ROUND(E730*F730,2)</f>
        <v>0</v>
      </c>
      <c r="H730" s="173"/>
      <c r="I730" s="174">
        <f>ROUND(E730*H730,2)</f>
        <v>0</v>
      </c>
      <c r="J730" s="173"/>
      <c r="K730" s="174">
        <f>ROUND(E730*J730,2)</f>
        <v>0</v>
      </c>
      <c r="L730" s="174">
        <v>21</v>
      </c>
      <c r="M730" s="174">
        <f>G730*(1+L730/100)</f>
        <v>0</v>
      </c>
      <c r="N730" s="172">
        <v>3.0000000000000001E-5</v>
      </c>
      <c r="O730" s="172">
        <f>ROUND(E730*N730,2)</f>
        <v>0</v>
      </c>
      <c r="P730" s="172">
        <v>0</v>
      </c>
      <c r="Q730" s="172">
        <f>ROUND(E730*P730,2)</f>
        <v>0</v>
      </c>
      <c r="R730" s="174" t="s">
        <v>714</v>
      </c>
      <c r="S730" s="174" t="s">
        <v>205</v>
      </c>
      <c r="T730" s="175" t="s">
        <v>295</v>
      </c>
      <c r="U730" s="158">
        <v>0.13500000000000001</v>
      </c>
      <c r="V730" s="158">
        <f>ROUND(E730*U730,2)</f>
        <v>0.54</v>
      </c>
      <c r="W730" s="158"/>
      <c r="X730" s="158" t="s">
        <v>243</v>
      </c>
      <c r="Y730" s="147"/>
      <c r="Z730" s="147"/>
      <c r="AA730" s="147"/>
      <c r="AB730" s="147"/>
      <c r="AC730" s="147"/>
      <c r="AD730" s="147"/>
      <c r="AE730" s="147"/>
      <c r="AF730" s="147"/>
      <c r="AG730" s="147" t="s">
        <v>244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">
      <c r="A731" s="154"/>
      <c r="B731" s="155"/>
      <c r="C731" s="250" t="s">
        <v>715</v>
      </c>
      <c r="D731" s="251"/>
      <c r="E731" s="251"/>
      <c r="F731" s="251"/>
      <c r="G731" s="251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47"/>
      <c r="Z731" s="147"/>
      <c r="AA731" s="147"/>
      <c r="AB731" s="147"/>
      <c r="AC731" s="147"/>
      <c r="AD731" s="147"/>
      <c r="AE731" s="147"/>
      <c r="AF731" s="147"/>
      <c r="AG731" s="147" t="s">
        <v>210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">
      <c r="A732" s="154"/>
      <c r="B732" s="155"/>
      <c r="C732" s="181" t="s">
        <v>265</v>
      </c>
      <c r="D732" s="160"/>
      <c r="E732" s="161"/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47"/>
      <c r="Z732" s="147"/>
      <c r="AA732" s="147"/>
      <c r="AB732" s="147"/>
      <c r="AC732" s="147"/>
      <c r="AD732" s="147"/>
      <c r="AE732" s="147"/>
      <c r="AF732" s="147"/>
      <c r="AG732" s="147" t="s">
        <v>226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54"/>
      <c r="B733" s="155"/>
      <c r="C733" s="181" t="s">
        <v>91</v>
      </c>
      <c r="D733" s="160"/>
      <c r="E733" s="161">
        <v>4</v>
      </c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47"/>
      <c r="Z733" s="147"/>
      <c r="AA733" s="147"/>
      <c r="AB733" s="147"/>
      <c r="AC733" s="147"/>
      <c r="AD733" s="147"/>
      <c r="AE733" s="147"/>
      <c r="AF733" s="147"/>
      <c r="AG733" s="147" t="s">
        <v>226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54"/>
      <c r="B734" s="155"/>
      <c r="C734" s="241"/>
      <c r="D734" s="242"/>
      <c r="E734" s="242"/>
      <c r="F734" s="242"/>
      <c r="G734" s="242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47"/>
      <c r="Z734" s="147"/>
      <c r="AA734" s="147"/>
      <c r="AB734" s="147"/>
      <c r="AC734" s="147"/>
      <c r="AD734" s="147"/>
      <c r="AE734" s="147"/>
      <c r="AF734" s="147"/>
      <c r="AG734" s="147" t="s">
        <v>211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ht="22.5" outlineLevel="1" x14ac:dyDescent="0.2">
      <c r="A735" s="169">
        <v>139</v>
      </c>
      <c r="B735" s="170" t="s">
        <v>742</v>
      </c>
      <c r="C735" s="180" t="s">
        <v>743</v>
      </c>
      <c r="D735" s="171" t="s">
        <v>283</v>
      </c>
      <c r="E735" s="172">
        <v>23.5</v>
      </c>
      <c r="F735" s="173"/>
      <c r="G735" s="174">
        <f>ROUND(E735*F735,2)</f>
        <v>0</v>
      </c>
      <c r="H735" s="173"/>
      <c r="I735" s="174">
        <f>ROUND(E735*H735,2)</f>
        <v>0</v>
      </c>
      <c r="J735" s="173"/>
      <c r="K735" s="174">
        <f>ROUND(E735*J735,2)</f>
        <v>0</v>
      </c>
      <c r="L735" s="174">
        <v>21</v>
      </c>
      <c r="M735" s="174">
        <f>G735*(1+L735/100)</f>
        <v>0</v>
      </c>
      <c r="N735" s="172">
        <v>5.0000000000000002E-5</v>
      </c>
      <c r="O735" s="172">
        <f>ROUND(E735*N735,2)</f>
        <v>0</v>
      </c>
      <c r="P735" s="172">
        <v>0</v>
      </c>
      <c r="Q735" s="172">
        <f>ROUND(E735*P735,2)</f>
        <v>0</v>
      </c>
      <c r="R735" s="174" t="s">
        <v>714</v>
      </c>
      <c r="S735" s="174" t="s">
        <v>205</v>
      </c>
      <c r="T735" s="175" t="s">
        <v>295</v>
      </c>
      <c r="U735" s="158">
        <v>0.129</v>
      </c>
      <c r="V735" s="158">
        <f>ROUND(E735*U735,2)</f>
        <v>3.03</v>
      </c>
      <c r="W735" s="158"/>
      <c r="X735" s="158" t="s">
        <v>243</v>
      </c>
      <c r="Y735" s="147"/>
      <c r="Z735" s="147"/>
      <c r="AA735" s="147"/>
      <c r="AB735" s="147"/>
      <c r="AC735" s="147"/>
      <c r="AD735" s="147"/>
      <c r="AE735" s="147"/>
      <c r="AF735" s="147"/>
      <c r="AG735" s="147" t="s">
        <v>244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">
      <c r="A736" s="154"/>
      <c r="B736" s="155"/>
      <c r="C736" s="250" t="s">
        <v>715</v>
      </c>
      <c r="D736" s="251"/>
      <c r="E736" s="251"/>
      <c r="F736" s="251"/>
      <c r="G736" s="251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47"/>
      <c r="Z736" s="147"/>
      <c r="AA736" s="147"/>
      <c r="AB736" s="147"/>
      <c r="AC736" s="147"/>
      <c r="AD736" s="147"/>
      <c r="AE736" s="147"/>
      <c r="AF736" s="147"/>
      <c r="AG736" s="147" t="s">
        <v>210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154"/>
      <c r="B737" s="155"/>
      <c r="C737" s="181" t="s">
        <v>265</v>
      </c>
      <c r="D737" s="160"/>
      <c r="E737" s="161"/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226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181" t="s">
        <v>744</v>
      </c>
      <c r="D738" s="160"/>
      <c r="E738" s="161">
        <v>23.5</v>
      </c>
      <c r="F738" s="158"/>
      <c r="G738" s="158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47"/>
      <c r="Z738" s="147"/>
      <c r="AA738" s="147"/>
      <c r="AB738" s="147"/>
      <c r="AC738" s="147"/>
      <c r="AD738" s="147"/>
      <c r="AE738" s="147"/>
      <c r="AF738" s="147"/>
      <c r="AG738" s="147" t="s">
        <v>226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54"/>
      <c r="B739" s="155"/>
      <c r="C739" s="241"/>
      <c r="D739" s="242"/>
      <c r="E739" s="242"/>
      <c r="F739" s="242"/>
      <c r="G739" s="242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47"/>
      <c r="Z739" s="147"/>
      <c r="AA739" s="147"/>
      <c r="AB739" s="147"/>
      <c r="AC739" s="147"/>
      <c r="AD739" s="147"/>
      <c r="AE739" s="147"/>
      <c r="AF739" s="147"/>
      <c r="AG739" s="147" t="s">
        <v>211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ht="22.5" outlineLevel="1" x14ac:dyDescent="0.2">
      <c r="A740" s="169">
        <v>140</v>
      </c>
      <c r="B740" s="170" t="s">
        <v>745</v>
      </c>
      <c r="C740" s="180" t="s">
        <v>746</v>
      </c>
      <c r="D740" s="171" t="s">
        <v>283</v>
      </c>
      <c r="E740" s="172">
        <v>10.5</v>
      </c>
      <c r="F740" s="173"/>
      <c r="G740" s="174">
        <f>ROUND(E740*F740,2)</f>
        <v>0</v>
      </c>
      <c r="H740" s="173"/>
      <c r="I740" s="174">
        <f>ROUND(E740*H740,2)</f>
        <v>0</v>
      </c>
      <c r="J740" s="173"/>
      <c r="K740" s="174">
        <f>ROUND(E740*J740,2)</f>
        <v>0</v>
      </c>
      <c r="L740" s="174">
        <v>21</v>
      </c>
      <c r="M740" s="174">
        <f>G740*(1+L740/100)</f>
        <v>0</v>
      </c>
      <c r="N740" s="172">
        <v>8.0000000000000007E-5</v>
      </c>
      <c r="O740" s="172">
        <f>ROUND(E740*N740,2)</f>
        <v>0</v>
      </c>
      <c r="P740" s="172">
        <v>0</v>
      </c>
      <c r="Q740" s="172">
        <f>ROUND(E740*P740,2)</f>
        <v>0</v>
      </c>
      <c r="R740" s="174" t="s">
        <v>714</v>
      </c>
      <c r="S740" s="174" t="s">
        <v>205</v>
      </c>
      <c r="T740" s="175" t="s">
        <v>295</v>
      </c>
      <c r="U740" s="158">
        <v>0.129</v>
      </c>
      <c r="V740" s="158">
        <f>ROUND(E740*U740,2)</f>
        <v>1.35</v>
      </c>
      <c r="W740" s="158"/>
      <c r="X740" s="158" t="s">
        <v>243</v>
      </c>
      <c r="Y740" s="147"/>
      <c r="Z740" s="147"/>
      <c r="AA740" s="147"/>
      <c r="AB740" s="147"/>
      <c r="AC740" s="147"/>
      <c r="AD740" s="147"/>
      <c r="AE740" s="147"/>
      <c r="AF740" s="147"/>
      <c r="AG740" s="147" t="s">
        <v>244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">
      <c r="A741" s="154"/>
      <c r="B741" s="155"/>
      <c r="C741" s="250" t="s">
        <v>715</v>
      </c>
      <c r="D741" s="251"/>
      <c r="E741" s="251"/>
      <c r="F741" s="251"/>
      <c r="G741" s="251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47"/>
      <c r="Z741" s="147"/>
      <c r="AA741" s="147"/>
      <c r="AB741" s="147"/>
      <c r="AC741" s="147"/>
      <c r="AD741" s="147"/>
      <c r="AE741" s="147"/>
      <c r="AF741" s="147"/>
      <c r="AG741" s="147" t="s">
        <v>210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54"/>
      <c r="B742" s="155"/>
      <c r="C742" s="181" t="s">
        <v>265</v>
      </c>
      <c r="D742" s="160"/>
      <c r="E742" s="161"/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47"/>
      <c r="Z742" s="147"/>
      <c r="AA742" s="147"/>
      <c r="AB742" s="147"/>
      <c r="AC742" s="147"/>
      <c r="AD742" s="147"/>
      <c r="AE742" s="147"/>
      <c r="AF742" s="147"/>
      <c r="AG742" s="147" t="s">
        <v>226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">
      <c r="A743" s="154"/>
      <c r="B743" s="155"/>
      <c r="C743" s="181" t="s">
        <v>747</v>
      </c>
      <c r="D743" s="160"/>
      <c r="E743" s="161">
        <v>10.5</v>
      </c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47"/>
      <c r="Z743" s="147"/>
      <c r="AA743" s="147"/>
      <c r="AB743" s="147"/>
      <c r="AC743" s="147"/>
      <c r="AD743" s="147"/>
      <c r="AE743" s="147"/>
      <c r="AF743" s="147"/>
      <c r="AG743" s="147" t="s">
        <v>226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">
      <c r="A744" s="154"/>
      <c r="B744" s="155"/>
      <c r="C744" s="241"/>
      <c r="D744" s="242"/>
      <c r="E744" s="242"/>
      <c r="F744" s="242"/>
      <c r="G744" s="242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47"/>
      <c r="Z744" s="147"/>
      <c r="AA744" s="147"/>
      <c r="AB744" s="147"/>
      <c r="AC744" s="147"/>
      <c r="AD744" s="147"/>
      <c r="AE744" s="147"/>
      <c r="AF744" s="147"/>
      <c r="AG744" s="147" t="s">
        <v>211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69">
        <v>141</v>
      </c>
      <c r="B745" s="170" t="s">
        <v>748</v>
      </c>
      <c r="C745" s="180" t="s">
        <v>749</v>
      </c>
      <c r="D745" s="171" t="s">
        <v>263</v>
      </c>
      <c r="E745" s="172">
        <v>3</v>
      </c>
      <c r="F745" s="173"/>
      <c r="G745" s="174">
        <f>ROUND(E745*F745,2)</f>
        <v>0</v>
      </c>
      <c r="H745" s="173"/>
      <c r="I745" s="174">
        <f>ROUND(E745*H745,2)</f>
        <v>0</v>
      </c>
      <c r="J745" s="173"/>
      <c r="K745" s="174">
        <f>ROUND(E745*J745,2)</f>
        <v>0</v>
      </c>
      <c r="L745" s="174">
        <v>21</v>
      </c>
      <c r="M745" s="174">
        <f>G745*(1+L745/100)</f>
        <v>0</v>
      </c>
      <c r="N745" s="172">
        <v>4.0000000000000002E-4</v>
      </c>
      <c r="O745" s="172">
        <f>ROUND(E745*N745,2)</f>
        <v>0</v>
      </c>
      <c r="P745" s="172">
        <v>0</v>
      </c>
      <c r="Q745" s="172">
        <f>ROUND(E745*P745,2)</f>
        <v>0</v>
      </c>
      <c r="R745" s="174"/>
      <c r="S745" s="174" t="s">
        <v>239</v>
      </c>
      <c r="T745" s="175" t="s">
        <v>295</v>
      </c>
      <c r="U745" s="158">
        <v>0.114</v>
      </c>
      <c r="V745" s="158">
        <f>ROUND(E745*U745,2)</f>
        <v>0.34</v>
      </c>
      <c r="W745" s="158"/>
      <c r="X745" s="158" t="s">
        <v>243</v>
      </c>
      <c r="Y745" s="147"/>
      <c r="Z745" s="147"/>
      <c r="AA745" s="147"/>
      <c r="AB745" s="147"/>
      <c r="AC745" s="147"/>
      <c r="AD745" s="147"/>
      <c r="AE745" s="147"/>
      <c r="AF745" s="147"/>
      <c r="AG745" s="147" t="s">
        <v>244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154"/>
      <c r="B746" s="155"/>
      <c r="C746" s="181" t="s">
        <v>265</v>
      </c>
      <c r="D746" s="160"/>
      <c r="E746" s="161"/>
      <c r="F746" s="158"/>
      <c r="G746" s="15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226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">
      <c r="A747" s="154"/>
      <c r="B747" s="155"/>
      <c r="C747" s="181" t="s">
        <v>87</v>
      </c>
      <c r="D747" s="160"/>
      <c r="E747" s="161">
        <v>3</v>
      </c>
      <c r="F747" s="158"/>
      <c r="G747" s="158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47"/>
      <c r="Z747" s="147"/>
      <c r="AA747" s="147"/>
      <c r="AB747" s="147"/>
      <c r="AC747" s="147"/>
      <c r="AD747" s="147"/>
      <c r="AE747" s="147"/>
      <c r="AF747" s="147"/>
      <c r="AG747" s="147" t="s">
        <v>226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154"/>
      <c r="B748" s="155"/>
      <c r="C748" s="241"/>
      <c r="D748" s="242"/>
      <c r="E748" s="242"/>
      <c r="F748" s="242"/>
      <c r="G748" s="242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47"/>
      <c r="Z748" s="147"/>
      <c r="AA748" s="147"/>
      <c r="AB748" s="147"/>
      <c r="AC748" s="147"/>
      <c r="AD748" s="147"/>
      <c r="AE748" s="147"/>
      <c r="AF748" s="147"/>
      <c r="AG748" s="147" t="s">
        <v>211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ht="22.5" outlineLevel="1" x14ac:dyDescent="0.2">
      <c r="A749" s="169">
        <v>142</v>
      </c>
      <c r="B749" s="170" t="s">
        <v>750</v>
      </c>
      <c r="C749" s="180" t="s">
        <v>751</v>
      </c>
      <c r="D749" s="171" t="s">
        <v>263</v>
      </c>
      <c r="E749" s="172">
        <v>2</v>
      </c>
      <c r="F749" s="173"/>
      <c r="G749" s="174">
        <f>ROUND(E749*F749,2)</f>
        <v>0</v>
      </c>
      <c r="H749" s="173"/>
      <c r="I749" s="174">
        <f>ROUND(E749*H749,2)</f>
        <v>0</v>
      </c>
      <c r="J749" s="173"/>
      <c r="K749" s="174">
        <f>ROUND(E749*J749,2)</f>
        <v>0</v>
      </c>
      <c r="L749" s="174">
        <v>21</v>
      </c>
      <c r="M749" s="174">
        <f>G749*(1+L749/100)</f>
        <v>0</v>
      </c>
      <c r="N749" s="172">
        <v>0.03</v>
      </c>
      <c r="O749" s="172">
        <f>ROUND(E749*N749,2)</f>
        <v>0.06</v>
      </c>
      <c r="P749" s="172">
        <v>0</v>
      </c>
      <c r="Q749" s="172">
        <f>ROUND(E749*P749,2)</f>
        <v>0</v>
      </c>
      <c r="R749" s="174"/>
      <c r="S749" s="174" t="s">
        <v>239</v>
      </c>
      <c r="T749" s="175" t="s">
        <v>295</v>
      </c>
      <c r="U749" s="158">
        <v>1.6439999999999999</v>
      </c>
      <c r="V749" s="158">
        <f>ROUND(E749*U749,2)</f>
        <v>3.29</v>
      </c>
      <c r="W749" s="158"/>
      <c r="X749" s="158" t="s">
        <v>243</v>
      </c>
      <c r="Y749" s="147"/>
      <c r="Z749" s="147"/>
      <c r="AA749" s="147"/>
      <c r="AB749" s="147"/>
      <c r="AC749" s="147"/>
      <c r="AD749" s="147"/>
      <c r="AE749" s="147"/>
      <c r="AF749" s="147"/>
      <c r="AG749" s="147" t="s">
        <v>244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">
      <c r="A750" s="154"/>
      <c r="B750" s="155"/>
      <c r="C750" s="181" t="s">
        <v>265</v>
      </c>
      <c r="D750" s="160"/>
      <c r="E750" s="161"/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47"/>
      <c r="Z750" s="147"/>
      <c r="AA750" s="147"/>
      <c r="AB750" s="147"/>
      <c r="AC750" s="147"/>
      <c r="AD750" s="147"/>
      <c r="AE750" s="147"/>
      <c r="AF750" s="147"/>
      <c r="AG750" s="147" t="s">
        <v>226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54"/>
      <c r="B751" s="155"/>
      <c r="C751" s="181" t="s">
        <v>305</v>
      </c>
      <c r="D751" s="160"/>
      <c r="E751" s="161">
        <v>2</v>
      </c>
      <c r="F751" s="158"/>
      <c r="G751" s="158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47"/>
      <c r="Z751" s="147"/>
      <c r="AA751" s="147"/>
      <c r="AB751" s="147"/>
      <c r="AC751" s="147"/>
      <c r="AD751" s="147"/>
      <c r="AE751" s="147"/>
      <c r="AF751" s="147"/>
      <c r="AG751" s="147" t="s">
        <v>226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">
      <c r="A752" s="154"/>
      <c r="B752" s="155"/>
      <c r="C752" s="241"/>
      <c r="D752" s="242"/>
      <c r="E752" s="242"/>
      <c r="F752" s="242"/>
      <c r="G752" s="242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47"/>
      <c r="Z752" s="147"/>
      <c r="AA752" s="147"/>
      <c r="AB752" s="147"/>
      <c r="AC752" s="147"/>
      <c r="AD752" s="147"/>
      <c r="AE752" s="147"/>
      <c r="AF752" s="147"/>
      <c r="AG752" s="147" t="s">
        <v>211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">
      <c r="A753" s="169">
        <v>143</v>
      </c>
      <c r="B753" s="170" t="s">
        <v>752</v>
      </c>
      <c r="C753" s="180" t="s">
        <v>753</v>
      </c>
      <c r="D753" s="171" t="s">
        <v>283</v>
      </c>
      <c r="E753" s="172">
        <v>23.5</v>
      </c>
      <c r="F753" s="173"/>
      <c r="G753" s="174">
        <f>ROUND(E753*F753,2)</f>
        <v>0</v>
      </c>
      <c r="H753" s="173"/>
      <c r="I753" s="174">
        <f>ROUND(E753*H753,2)</f>
        <v>0</v>
      </c>
      <c r="J753" s="173"/>
      <c r="K753" s="174">
        <f>ROUND(E753*J753,2)</f>
        <v>0</v>
      </c>
      <c r="L753" s="174">
        <v>21</v>
      </c>
      <c r="M753" s="174">
        <f>G753*(1+L753/100)</f>
        <v>0</v>
      </c>
      <c r="N753" s="172">
        <v>4.3299999999999996E-3</v>
      </c>
      <c r="O753" s="172">
        <f>ROUND(E753*N753,2)</f>
        <v>0.1</v>
      </c>
      <c r="P753" s="172">
        <v>0</v>
      </c>
      <c r="Q753" s="172">
        <f>ROUND(E753*P753,2)</f>
        <v>0</v>
      </c>
      <c r="R753" s="174"/>
      <c r="S753" s="174" t="s">
        <v>239</v>
      </c>
      <c r="T753" s="175" t="s">
        <v>206</v>
      </c>
      <c r="U753" s="158">
        <v>0</v>
      </c>
      <c r="V753" s="158">
        <f>ROUND(E753*U753,2)</f>
        <v>0</v>
      </c>
      <c r="W753" s="158"/>
      <c r="X753" s="158" t="s">
        <v>243</v>
      </c>
      <c r="Y753" s="147"/>
      <c r="Z753" s="147"/>
      <c r="AA753" s="147"/>
      <c r="AB753" s="147"/>
      <c r="AC753" s="147"/>
      <c r="AD753" s="147"/>
      <c r="AE753" s="147"/>
      <c r="AF753" s="147"/>
      <c r="AG753" s="147" t="s">
        <v>244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">
      <c r="A754" s="154"/>
      <c r="B754" s="155"/>
      <c r="C754" s="181" t="s">
        <v>265</v>
      </c>
      <c r="D754" s="160"/>
      <c r="E754" s="161"/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47"/>
      <c r="Z754" s="147"/>
      <c r="AA754" s="147"/>
      <c r="AB754" s="147"/>
      <c r="AC754" s="147"/>
      <c r="AD754" s="147"/>
      <c r="AE754" s="147"/>
      <c r="AF754" s="147"/>
      <c r="AG754" s="147" t="s">
        <v>226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154"/>
      <c r="B755" s="155"/>
      <c r="C755" s="181" t="s">
        <v>744</v>
      </c>
      <c r="D755" s="160"/>
      <c r="E755" s="161">
        <v>23.5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47"/>
      <c r="Z755" s="147"/>
      <c r="AA755" s="147"/>
      <c r="AB755" s="147"/>
      <c r="AC755" s="147"/>
      <c r="AD755" s="147"/>
      <c r="AE755" s="147"/>
      <c r="AF755" s="147"/>
      <c r="AG755" s="147" t="s">
        <v>226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">
      <c r="A756" s="154"/>
      <c r="B756" s="155"/>
      <c r="C756" s="241"/>
      <c r="D756" s="242"/>
      <c r="E756" s="242"/>
      <c r="F756" s="242"/>
      <c r="G756" s="242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47"/>
      <c r="Z756" s="147"/>
      <c r="AA756" s="147"/>
      <c r="AB756" s="147"/>
      <c r="AC756" s="147"/>
      <c r="AD756" s="147"/>
      <c r="AE756" s="147"/>
      <c r="AF756" s="147"/>
      <c r="AG756" s="147" t="s">
        <v>211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69">
        <v>144</v>
      </c>
      <c r="B757" s="170" t="s">
        <v>754</v>
      </c>
      <c r="C757" s="180" t="s">
        <v>755</v>
      </c>
      <c r="D757" s="171" t="s">
        <v>283</v>
      </c>
      <c r="E757" s="172">
        <v>4</v>
      </c>
      <c r="F757" s="173"/>
      <c r="G757" s="174">
        <f>ROUND(E757*F757,2)</f>
        <v>0</v>
      </c>
      <c r="H757" s="173"/>
      <c r="I757" s="174">
        <f>ROUND(E757*H757,2)</f>
        <v>0</v>
      </c>
      <c r="J757" s="173"/>
      <c r="K757" s="174">
        <f>ROUND(E757*J757,2)</f>
        <v>0</v>
      </c>
      <c r="L757" s="174">
        <v>21</v>
      </c>
      <c r="M757" s="174">
        <f>G757*(1+L757/100)</f>
        <v>0</v>
      </c>
      <c r="N757" s="172">
        <v>4.3099999999999996E-3</v>
      </c>
      <c r="O757" s="172">
        <f>ROUND(E757*N757,2)</f>
        <v>0.02</v>
      </c>
      <c r="P757" s="172">
        <v>0</v>
      </c>
      <c r="Q757" s="172">
        <f>ROUND(E757*P757,2)</f>
        <v>0</v>
      </c>
      <c r="R757" s="174"/>
      <c r="S757" s="174" t="s">
        <v>239</v>
      </c>
      <c r="T757" s="175" t="s">
        <v>206</v>
      </c>
      <c r="U757" s="158">
        <v>0</v>
      </c>
      <c r="V757" s="158">
        <f>ROUND(E757*U757,2)</f>
        <v>0</v>
      </c>
      <c r="W757" s="158"/>
      <c r="X757" s="158" t="s">
        <v>243</v>
      </c>
      <c r="Y757" s="147"/>
      <c r="Z757" s="147"/>
      <c r="AA757" s="147"/>
      <c r="AB757" s="147"/>
      <c r="AC757" s="147"/>
      <c r="AD757" s="147"/>
      <c r="AE757" s="147"/>
      <c r="AF757" s="147"/>
      <c r="AG757" s="147" t="s">
        <v>244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154"/>
      <c r="B758" s="155"/>
      <c r="C758" s="181" t="s">
        <v>265</v>
      </c>
      <c r="D758" s="160"/>
      <c r="E758" s="161"/>
      <c r="F758" s="158"/>
      <c r="G758" s="158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47"/>
      <c r="Z758" s="147"/>
      <c r="AA758" s="147"/>
      <c r="AB758" s="147"/>
      <c r="AC758" s="147"/>
      <c r="AD758" s="147"/>
      <c r="AE758" s="147"/>
      <c r="AF758" s="147"/>
      <c r="AG758" s="147" t="s">
        <v>226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">
      <c r="A759" s="154"/>
      <c r="B759" s="155"/>
      <c r="C759" s="181" t="s">
        <v>91</v>
      </c>
      <c r="D759" s="160"/>
      <c r="E759" s="161">
        <v>4</v>
      </c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47"/>
      <c r="Z759" s="147"/>
      <c r="AA759" s="147"/>
      <c r="AB759" s="147"/>
      <c r="AC759" s="147"/>
      <c r="AD759" s="147"/>
      <c r="AE759" s="147"/>
      <c r="AF759" s="147"/>
      <c r="AG759" s="147" t="s">
        <v>226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">
      <c r="A760" s="154"/>
      <c r="B760" s="155"/>
      <c r="C760" s="241"/>
      <c r="D760" s="242"/>
      <c r="E760" s="242"/>
      <c r="F760" s="242"/>
      <c r="G760" s="242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47"/>
      <c r="Z760" s="147"/>
      <c r="AA760" s="147"/>
      <c r="AB760" s="147"/>
      <c r="AC760" s="147"/>
      <c r="AD760" s="147"/>
      <c r="AE760" s="147"/>
      <c r="AF760" s="147"/>
      <c r="AG760" s="147" t="s">
        <v>211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169">
        <v>145</v>
      </c>
      <c r="B761" s="170" t="s">
        <v>756</v>
      </c>
      <c r="C761" s="180" t="s">
        <v>757</v>
      </c>
      <c r="D761" s="171" t="s">
        <v>283</v>
      </c>
      <c r="E761" s="172">
        <v>10.5</v>
      </c>
      <c r="F761" s="173"/>
      <c r="G761" s="174">
        <f>ROUND(E761*F761,2)</f>
        <v>0</v>
      </c>
      <c r="H761" s="173"/>
      <c r="I761" s="174">
        <f>ROUND(E761*H761,2)</f>
        <v>0</v>
      </c>
      <c r="J761" s="173"/>
      <c r="K761" s="174">
        <f>ROUND(E761*J761,2)</f>
        <v>0</v>
      </c>
      <c r="L761" s="174">
        <v>21</v>
      </c>
      <c r="M761" s="174">
        <f>G761*(1+L761/100)</f>
        <v>0</v>
      </c>
      <c r="N761" s="172">
        <v>5.77E-3</v>
      </c>
      <c r="O761" s="172">
        <f>ROUND(E761*N761,2)</f>
        <v>0.06</v>
      </c>
      <c r="P761" s="172">
        <v>0</v>
      </c>
      <c r="Q761" s="172">
        <f>ROUND(E761*P761,2)</f>
        <v>0</v>
      </c>
      <c r="R761" s="174"/>
      <c r="S761" s="174" t="s">
        <v>239</v>
      </c>
      <c r="T761" s="175" t="s">
        <v>206</v>
      </c>
      <c r="U761" s="158">
        <v>0</v>
      </c>
      <c r="V761" s="158">
        <f>ROUND(E761*U761,2)</f>
        <v>0</v>
      </c>
      <c r="W761" s="158"/>
      <c r="X761" s="158" t="s">
        <v>243</v>
      </c>
      <c r="Y761" s="147"/>
      <c r="Z761" s="147"/>
      <c r="AA761" s="147"/>
      <c r="AB761" s="147"/>
      <c r="AC761" s="147"/>
      <c r="AD761" s="147"/>
      <c r="AE761" s="147"/>
      <c r="AF761" s="147"/>
      <c r="AG761" s="147" t="s">
        <v>244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154"/>
      <c r="B762" s="155"/>
      <c r="C762" s="181" t="s">
        <v>265</v>
      </c>
      <c r="D762" s="160"/>
      <c r="E762" s="161"/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47"/>
      <c r="Z762" s="147"/>
      <c r="AA762" s="147"/>
      <c r="AB762" s="147"/>
      <c r="AC762" s="147"/>
      <c r="AD762" s="147"/>
      <c r="AE762" s="147"/>
      <c r="AF762" s="147"/>
      <c r="AG762" s="147" t="s">
        <v>226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">
      <c r="A763" s="154"/>
      <c r="B763" s="155"/>
      <c r="C763" s="181" t="s">
        <v>747</v>
      </c>
      <c r="D763" s="160"/>
      <c r="E763" s="161">
        <v>10.5</v>
      </c>
      <c r="F763" s="158"/>
      <c r="G763" s="15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47"/>
      <c r="Z763" s="147"/>
      <c r="AA763" s="147"/>
      <c r="AB763" s="147"/>
      <c r="AC763" s="147"/>
      <c r="AD763" s="147"/>
      <c r="AE763" s="147"/>
      <c r="AF763" s="147"/>
      <c r="AG763" s="147" t="s">
        <v>226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">
      <c r="A764" s="154"/>
      <c r="B764" s="155"/>
      <c r="C764" s="241"/>
      <c r="D764" s="242"/>
      <c r="E764" s="242"/>
      <c r="F764" s="242"/>
      <c r="G764" s="242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47"/>
      <c r="Z764" s="147"/>
      <c r="AA764" s="147"/>
      <c r="AB764" s="147"/>
      <c r="AC764" s="147"/>
      <c r="AD764" s="147"/>
      <c r="AE764" s="147"/>
      <c r="AF764" s="147"/>
      <c r="AG764" s="147" t="s">
        <v>211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69">
        <v>146</v>
      </c>
      <c r="B765" s="170" t="s">
        <v>758</v>
      </c>
      <c r="C765" s="180" t="s">
        <v>759</v>
      </c>
      <c r="D765" s="171" t="s">
        <v>283</v>
      </c>
      <c r="E765" s="172">
        <v>31</v>
      </c>
      <c r="F765" s="173"/>
      <c r="G765" s="174">
        <f>ROUND(E765*F765,2)</f>
        <v>0</v>
      </c>
      <c r="H765" s="173"/>
      <c r="I765" s="174">
        <f>ROUND(E765*H765,2)</f>
        <v>0</v>
      </c>
      <c r="J765" s="173"/>
      <c r="K765" s="174">
        <f>ROUND(E765*J765,2)</f>
        <v>0</v>
      </c>
      <c r="L765" s="174">
        <v>21</v>
      </c>
      <c r="M765" s="174">
        <f>G765*(1+L765/100)</f>
        <v>0</v>
      </c>
      <c r="N765" s="172">
        <v>4.3299999999999996E-3</v>
      </c>
      <c r="O765" s="172">
        <f>ROUND(E765*N765,2)</f>
        <v>0.13</v>
      </c>
      <c r="P765" s="172">
        <v>0</v>
      </c>
      <c r="Q765" s="172">
        <f>ROUND(E765*P765,2)</f>
        <v>0</v>
      </c>
      <c r="R765" s="174" t="s">
        <v>642</v>
      </c>
      <c r="S765" s="174" t="s">
        <v>205</v>
      </c>
      <c r="T765" s="175" t="s">
        <v>722</v>
      </c>
      <c r="U765" s="158">
        <v>0</v>
      </c>
      <c r="V765" s="158">
        <f>ROUND(E765*U765,2)</f>
        <v>0</v>
      </c>
      <c r="W765" s="158"/>
      <c r="X765" s="158" t="s">
        <v>643</v>
      </c>
      <c r="Y765" s="147"/>
      <c r="Z765" s="147"/>
      <c r="AA765" s="147"/>
      <c r="AB765" s="147"/>
      <c r="AC765" s="147"/>
      <c r="AD765" s="147"/>
      <c r="AE765" s="147"/>
      <c r="AF765" s="147"/>
      <c r="AG765" s="147" t="s">
        <v>644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">
      <c r="A766" s="154"/>
      <c r="B766" s="155"/>
      <c r="C766" s="254" t="s">
        <v>760</v>
      </c>
      <c r="D766" s="255"/>
      <c r="E766" s="255"/>
      <c r="F766" s="255"/>
      <c r="G766" s="255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47"/>
      <c r="Z766" s="147"/>
      <c r="AA766" s="147"/>
      <c r="AB766" s="147"/>
      <c r="AC766" s="147"/>
      <c r="AD766" s="147"/>
      <c r="AE766" s="147"/>
      <c r="AF766" s="147"/>
      <c r="AG766" s="147" t="s">
        <v>275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">
      <c r="A767" s="154"/>
      <c r="B767" s="155"/>
      <c r="C767" s="181" t="s">
        <v>265</v>
      </c>
      <c r="D767" s="160"/>
      <c r="E767" s="161"/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47"/>
      <c r="Z767" s="147"/>
      <c r="AA767" s="147"/>
      <c r="AB767" s="147"/>
      <c r="AC767" s="147"/>
      <c r="AD767" s="147"/>
      <c r="AE767" s="147"/>
      <c r="AF767" s="147"/>
      <c r="AG767" s="147" t="s">
        <v>226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">
      <c r="A768" s="154"/>
      <c r="B768" s="155"/>
      <c r="C768" s="181" t="s">
        <v>736</v>
      </c>
      <c r="D768" s="160"/>
      <c r="E768" s="161">
        <v>31</v>
      </c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47"/>
      <c r="Z768" s="147"/>
      <c r="AA768" s="147"/>
      <c r="AB768" s="147"/>
      <c r="AC768" s="147"/>
      <c r="AD768" s="147"/>
      <c r="AE768" s="147"/>
      <c r="AF768" s="147"/>
      <c r="AG768" s="147" t="s">
        <v>226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54"/>
      <c r="B769" s="155"/>
      <c r="C769" s="241"/>
      <c r="D769" s="242"/>
      <c r="E769" s="242"/>
      <c r="F769" s="242"/>
      <c r="G769" s="242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47"/>
      <c r="Z769" s="147"/>
      <c r="AA769" s="147"/>
      <c r="AB769" s="147"/>
      <c r="AC769" s="147"/>
      <c r="AD769" s="147"/>
      <c r="AE769" s="147"/>
      <c r="AF769" s="147"/>
      <c r="AG769" s="147" t="s">
        <v>211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">
      <c r="A770" s="169">
        <v>147</v>
      </c>
      <c r="B770" s="170" t="s">
        <v>761</v>
      </c>
      <c r="C770" s="180" t="s">
        <v>762</v>
      </c>
      <c r="D770" s="171" t="s">
        <v>283</v>
      </c>
      <c r="E770" s="172">
        <v>6</v>
      </c>
      <c r="F770" s="173"/>
      <c r="G770" s="174">
        <f>ROUND(E770*F770,2)</f>
        <v>0</v>
      </c>
      <c r="H770" s="173"/>
      <c r="I770" s="174">
        <f>ROUND(E770*H770,2)</f>
        <v>0</v>
      </c>
      <c r="J770" s="173"/>
      <c r="K770" s="174">
        <f>ROUND(E770*J770,2)</f>
        <v>0</v>
      </c>
      <c r="L770" s="174">
        <v>21</v>
      </c>
      <c r="M770" s="174">
        <f>G770*(1+L770/100)</f>
        <v>0</v>
      </c>
      <c r="N770" s="172">
        <v>4.3099999999999996E-3</v>
      </c>
      <c r="O770" s="172">
        <f>ROUND(E770*N770,2)</f>
        <v>0.03</v>
      </c>
      <c r="P770" s="172">
        <v>0</v>
      </c>
      <c r="Q770" s="172">
        <f>ROUND(E770*P770,2)</f>
        <v>0</v>
      </c>
      <c r="R770" s="174"/>
      <c r="S770" s="174" t="s">
        <v>239</v>
      </c>
      <c r="T770" s="175" t="s">
        <v>722</v>
      </c>
      <c r="U770" s="158">
        <v>0</v>
      </c>
      <c r="V770" s="158">
        <f>ROUND(E770*U770,2)</f>
        <v>0</v>
      </c>
      <c r="W770" s="158"/>
      <c r="X770" s="158" t="s">
        <v>643</v>
      </c>
      <c r="Y770" s="147"/>
      <c r="Z770" s="147"/>
      <c r="AA770" s="147"/>
      <c r="AB770" s="147"/>
      <c r="AC770" s="147"/>
      <c r="AD770" s="147"/>
      <c r="AE770" s="147"/>
      <c r="AF770" s="147"/>
      <c r="AG770" s="147" t="s">
        <v>644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">
      <c r="A771" s="154"/>
      <c r="B771" s="155"/>
      <c r="C771" s="181" t="s">
        <v>265</v>
      </c>
      <c r="D771" s="160"/>
      <c r="E771" s="161"/>
      <c r="F771" s="158"/>
      <c r="G771" s="15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47"/>
      <c r="Z771" s="147"/>
      <c r="AA771" s="147"/>
      <c r="AB771" s="147"/>
      <c r="AC771" s="147"/>
      <c r="AD771" s="147"/>
      <c r="AE771" s="147"/>
      <c r="AF771" s="147"/>
      <c r="AG771" s="147" t="s">
        <v>226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">
      <c r="A772" s="154"/>
      <c r="B772" s="155"/>
      <c r="C772" s="181" t="s">
        <v>630</v>
      </c>
      <c r="D772" s="160"/>
      <c r="E772" s="161">
        <v>6</v>
      </c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47"/>
      <c r="Z772" s="147"/>
      <c r="AA772" s="147"/>
      <c r="AB772" s="147"/>
      <c r="AC772" s="147"/>
      <c r="AD772" s="147"/>
      <c r="AE772" s="147"/>
      <c r="AF772" s="147"/>
      <c r="AG772" s="147" t="s">
        <v>226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">
      <c r="A773" s="154"/>
      <c r="B773" s="155"/>
      <c r="C773" s="241"/>
      <c r="D773" s="242"/>
      <c r="E773" s="242"/>
      <c r="F773" s="242"/>
      <c r="G773" s="242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47"/>
      <c r="Z773" s="147"/>
      <c r="AA773" s="147"/>
      <c r="AB773" s="147"/>
      <c r="AC773" s="147"/>
      <c r="AD773" s="147"/>
      <c r="AE773" s="147"/>
      <c r="AF773" s="147"/>
      <c r="AG773" s="147" t="s">
        <v>211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">
      <c r="A774" s="169">
        <v>148</v>
      </c>
      <c r="B774" s="170" t="s">
        <v>763</v>
      </c>
      <c r="C774" s="180" t="s">
        <v>764</v>
      </c>
      <c r="D774" s="171" t="s">
        <v>283</v>
      </c>
      <c r="E774" s="172">
        <v>23.3</v>
      </c>
      <c r="F774" s="173"/>
      <c r="G774" s="174">
        <f>ROUND(E774*F774,2)</f>
        <v>0</v>
      </c>
      <c r="H774" s="173"/>
      <c r="I774" s="174">
        <f>ROUND(E774*H774,2)</f>
        <v>0</v>
      </c>
      <c r="J774" s="173"/>
      <c r="K774" s="174">
        <f>ROUND(E774*J774,2)</f>
        <v>0</v>
      </c>
      <c r="L774" s="174">
        <v>21</v>
      </c>
      <c r="M774" s="174">
        <f>G774*(1+L774/100)</f>
        <v>0</v>
      </c>
      <c r="N774" s="172">
        <v>5.77E-3</v>
      </c>
      <c r="O774" s="172">
        <f>ROUND(E774*N774,2)</f>
        <v>0.13</v>
      </c>
      <c r="P774" s="172">
        <v>0</v>
      </c>
      <c r="Q774" s="172">
        <f>ROUND(E774*P774,2)</f>
        <v>0</v>
      </c>
      <c r="R774" s="174"/>
      <c r="S774" s="174" t="s">
        <v>239</v>
      </c>
      <c r="T774" s="175" t="s">
        <v>722</v>
      </c>
      <c r="U774" s="158">
        <v>0</v>
      </c>
      <c r="V774" s="158">
        <f>ROUND(E774*U774,2)</f>
        <v>0</v>
      </c>
      <c r="W774" s="158"/>
      <c r="X774" s="158" t="s">
        <v>643</v>
      </c>
      <c r="Y774" s="147"/>
      <c r="Z774" s="147"/>
      <c r="AA774" s="147"/>
      <c r="AB774" s="147"/>
      <c r="AC774" s="147"/>
      <c r="AD774" s="147"/>
      <c r="AE774" s="147"/>
      <c r="AF774" s="147"/>
      <c r="AG774" s="147" t="s">
        <v>644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154"/>
      <c r="B775" s="155"/>
      <c r="C775" s="181" t="s">
        <v>265</v>
      </c>
      <c r="D775" s="160"/>
      <c r="E775" s="161"/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47"/>
      <c r="Z775" s="147"/>
      <c r="AA775" s="147"/>
      <c r="AB775" s="147"/>
      <c r="AC775" s="147"/>
      <c r="AD775" s="147"/>
      <c r="AE775" s="147"/>
      <c r="AF775" s="147"/>
      <c r="AG775" s="147" t="s">
        <v>226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">
      <c r="A776" s="154"/>
      <c r="B776" s="155"/>
      <c r="C776" s="181" t="s">
        <v>739</v>
      </c>
      <c r="D776" s="160"/>
      <c r="E776" s="161">
        <v>23.3</v>
      </c>
      <c r="F776" s="158"/>
      <c r="G776" s="15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226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">
      <c r="A777" s="154"/>
      <c r="B777" s="155"/>
      <c r="C777" s="241"/>
      <c r="D777" s="242"/>
      <c r="E777" s="242"/>
      <c r="F777" s="242"/>
      <c r="G777" s="242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47"/>
      <c r="Z777" s="147"/>
      <c r="AA777" s="147"/>
      <c r="AB777" s="147"/>
      <c r="AC777" s="147"/>
      <c r="AD777" s="147"/>
      <c r="AE777" s="147"/>
      <c r="AF777" s="147"/>
      <c r="AG777" s="147" t="s">
        <v>211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x14ac:dyDescent="0.2">
      <c r="A778" s="163" t="s">
        <v>200</v>
      </c>
      <c r="B778" s="164" t="s">
        <v>131</v>
      </c>
      <c r="C778" s="179" t="s">
        <v>132</v>
      </c>
      <c r="D778" s="165"/>
      <c r="E778" s="166"/>
      <c r="F778" s="167"/>
      <c r="G778" s="167">
        <f>SUMIF(AG779:AG831,"&lt;&gt;NOR",G779:G831)</f>
        <v>0</v>
      </c>
      <c r="H778" s="167"/>
      <c r="I778" s="167">
        <f>SUM(I779:I831)</f>
        <v>0</v>
      </c>
      <c r="J778" s="167"/>
      <c r="K778" s="167">
        <f>SUM(K779:K831)</f>
        <v>0</v>
      </c>
      <c r="L778" s="167"/>
      <c r="M778" s="167">
        <f>SUM(M779:M831)</f>
        <v>0</v>
      </c>
      <c r="N778" s="166"/>
      <c r="O778" s="166">
        <f>SUM(O779:O831)</f>
        <v>0.18000000000000002</v>
      </c>
      <c r="P778" s="166"/>
      <c r="Q778" s="166">
        <f>SUM(Q779:Q831)</f>
        <v>0</v>
      </c>
      <c r="R778" s="167"/>
      <c r="S778" s="167"/>
      <c r="T778" s="168"/>
      <c r="U778" s="162"/>
      <c r="V778" s="162">
        <f>SUM(V779:V831)</f>
        <v>1.49</v>
      </c>
      <c r="W778" s="162"/>
      <c r="X778" s="162"/>
      <c r="AG778" t="s">
        <v>201</v>
      </c>
    </row>
    <row r="779" spans="1:60" outlineLevel="1" x14ac:dyDescent="0.2">
      <c r="A779" s="169">
        <v>149</v>
      </c>
      <c r="B779" s="170" t="s">
        <v>765</v>
      </c>
      <c r="C779" s="180" t="s">
        <v>766</v>
      </c>
      <c r="D779" s="171" t="s">
        <v>612</v>
      </c>
      <c r="E779" s="172">
        <v>12</v>
      </c>
      <c r="F779" s="173"/>
      <c r="G779" s="174">
        <f>ROUND(E779*F779,2)</f>
        <v>0</v>
      </c>
      <c r="H779" s="173"/>
      <c r="I779" s="174">
        <f>ROUND(E779*H779,2)</f>
        <v>0</v>
      </c>
      <c r="J779" s="173"/>
      <c r="K779" s="174">
        <f>ROUND(E779*J779,2)</f>
        <v>0</v>
      </c>
      <c r="L779" s="174">
        <v>21</v>
      </c>
      <c r="M779" s="174">
        <f>G779*(1+L779/100)</f>
        <v>0</v>
      </c>
      <c r="N779" s="172">
        <v>2.4000000000000001E-4</v>
      </c>
      <c r="O779" s="172">
        <f>ROUND(E779*N779,2)</f>
        <v>0</v>
      </c>
      <c r="P779" s="172">
        <v>0</v>
      </c>
      <c r="Q779" s="172">
        <f>ROUND(E779*P779,2)</f>
        <v>0</v>
      </c>
      <c r="R779" s="174" t="s">
        <v>714</v>
      </c>
      <c r="S779" s="174" t="s">
        <v>205</v>
      </c>
      <c r="T779" s="175" t="s">
        <v>295</v>
      </c>
      <c r="U779" s="158">
        <v>0.124</v>
      </c>
      <c r="V779" s="158">
        <f>ROUND(E779*U779,2)</f>
        <v>1.49</v>
      </c>
      <c r="W779" s="158"/>
      <c r="X779" s="158" t="s">
        <v>243</v>
      </c>
      <c r="Y779" s="147"/>
      <c r="Z779" s="147"/>
      <c r="AA779" s="147"/>
      <c r="AB779" s="147"/>
      <c r="AC779" s="147"/>
      <c r="AD779" s="147"/>
      <c r="AE779" s="147"/>
      <c r="AF779" s="147"/>
      <c r="AG779" s="147" t="s">
        <v>244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">
      <c r="A780" s="154"/>
      <c r="B780" s="155"/>
      <c r="C780" s="181" t="s">
        <v>265</v>
      </c>
      <c r="D780" s="160"/>
      <c r="E780" s="161"/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47"/>
      <c r="Z780" s="147"/>
      <c r="AA780" s="147"/>
      <c r="AB780" s="147"/>
      <c r="AC780" s="147"/>
      <c r="AD780" s="147"/>
      <c r="AE780" s="147"/>
      <c r="AF780" s="147"/>
      <c r="AG780" s="147" t="s">
        <v>226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/>
      <c r="B781" s="155"/>
      <c r="C781" s="181" t="s">
        <v>767</v>
      </c>
      <c r="D781" s="160"/>
      <c r="E781" s="161">
        <v>12</v>
      </c>
      <c r="F781" s="158"/>
      <c r="G781" s="15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47"/>
      <c r="Z781" s="147"/>
      <c r="AA781" s="147"/>
      <c r="AB781" s="147"/>
      <c r="AC781" s="147"/>
      <c r="AD781" s="147"/>
      <c r="AE781" s="147"/>
      <c r="AF781" s="147"/>
      <c r="AG781" s="147" t="s">
        <v>226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54"/>
      <c r="B782" s="155"/>
      <c r="C782" s="241"/>
      <c r="D782" s="242"/>
      <c r="E782" s="242"/>
      <c r="F782" s="242"/>
      <c r="G782" s="242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47"/>
      <c r="Z782" s="147"/>
      <c r="AA782" s="147"/>
      <c r="AB782" s="147"/>
      <c r="AC782" s="147"/>
      <c r="AD782" s="147"/>
      <c r="AE782" s="147"/>
      <c r="AF782" s="147"/>
      <c r="AG782" s="147" t="s">
        <v>211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69">
        <v>150</v>
      </c>
      <c r="B783" s="170" t="s">
        <v>768</v>
      </c>
      <c r="C783" s="180" t="s">
        <v>769</v>
      </c>
      <c r="D783" s="171" t="s">
        <v>263</v>
      </c>
      <c r="E783" s="172">
        <v>4</v>
      </c>
      <c r="F783" s="173"/>
      <c r="G783" s="174">
        <f>ROUND(E783*F783,2)</f>
        <v>0</v>
      </c>
      <c r="H783" s="173"/>
      <c r="I783" s="174">
        <f>ROUND(E783*H783,2)</f>
        <v>0</v>
      </c>
      <c r="J783" s="173"/>
      <c r="K783" s="174">
        <f>ROUND(E783*J783,2)</f>
        <v>0</v>
      </c>
      <c r="L783" s="174">
        <v>21</v>
      </c>
      <c r="M783" s="174">
        <f>G783*(1+L783/100)</f>
        <v>0</v>
      </c>
      <c r="N783" s="172">
        <v>8.3000000000000001E-3</v>
      </c>
      <c r="O783" s="172">
        <f>ROUND(E783*N783,2)</f>
        <v>0.03</v>
      </c>
      <c r="P783" s="172">
        <v>0</v>
      </c>
      <c r="Q783" s="172">
        <f>ROUND(E783*P783,2)</f>
        <v>0</v>
      </c>
      <c r="R783" s="174"/>
      <c r="S783" s="174" t="s">
        <v>239</v>
      </c>
      <c r="T783" s="175" t="s">
        <v>206</v>
      </c>
      <c r="U783" s="158">
        <v>0</v>
      </c>
      <c r="V783" s="158">
        <f>ROUND(E783*U783,2)</f>
        <v>0</v>
      </c>
      <c r="W783" s="158"/>
      <c r="X783" s="158" t="s">
        <v>243</v>
      </c>
      <c r="Y783" s="147"/>
      <c r="Z783" s="147"/>
      <c r="AA783" s="147"/>
      <c r="AB783" s="147"/>
      <c r="AC783" s="147"/>
      <c r="AD783" s="147"/>
      <c r="AE783" s="147"/>
      <c r="AF783" s="147"/>
      <c r="AG783" s="147" t="s">
        <v>244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ht="22.5" outlineLevel="1" x14ac:dyDescent="0.2">
      <c r="A784" s="154"/>
      <c r="B784" s="155"/>
      <c r="C784" s="250" t="s">
        <v>770</v>
      </c>
      <c r="D784" s="251"/>
      <c r="E784" s="251"/>
      <c r="F784" s="251"/>
      <c r="G784" s="251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210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76" t="str">
        <f>C784</f>
        <v>Vodorovná hydroizolace 1 m2, osazení podlahové vpusti se sifonem, vyvedení a upevnění vodovodní výpustky, osazení sprchové baterie. S dodávkou materiálu.</v>
      </c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54"/>
      <c r="B785" s="155"/>
      <c r="C785" s="181" t="s">
        <v>265</v>
      </c>
      <c r="D785" s="160"/>
      <c r="E785" s="161"/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47"/>
      <c r="Z785" s="147"/>
      <c r="AA785" s="147"/>
      <c r="AB785" s="147"/>
      <c r="AC785" s="147"/>
      <c r="AD785" s="147"/>
      <c r="AE785" s="147"/>
      <c r="AF785" s="147"/>
      <c r="AG785" s="147" t="s">
        <v>226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54"/>
      <c r="B786" s="155"/>
      <c r="C786" s="181" t="s">
        <v>91</v>
      </c>
      <c r="D786" s="160"/>
      <c r="E786" s="161">
        <v>4</v>
      </c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226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54"/>
      <c r="B787" s="155"/>
      <c r="C787" s="241"/>
      <c r="D787" s="242"/>
      <c r="E787" s="242"/>
      <c r="F787" s="242"/>
      <c r="G787" s="242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47"/>
      <c r="Z787" s="147"/>
      <c r="AA787" s="147"/>
      <c r="AB787" s="147"/>
      <c r="AC787" s="147"/>
      <c r="AD787" s="147"/>
      <c r="AE787" s="147"/>
      <c r="AF787" s="147"/>
      <c r="AG787" s="147" t="s">
        <v>211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69">
        <v>151</v>
      </c>
      <c r="B788" s="170" t="s">
        <v>771</v>
      </c>
      <c r="C788" s="180" t="s">
        <v>772</v>
      </c>
      <c r="D788" s="171" t="s">
        <v>263</v>
      </c>
      <c r="E788" s="172">
        <v>1</v>
      </c>
      <c r="F788" s="173"/>
      <c r="G788" s="174">
        <f>ROUND(E788*F788,2)</f>
        <v>0</v>
      </c>
      <c r="H788" s="173"/>
      <c r="I788" s="174">
        <f>ROUND(E788*H788,2)</f>
        <v>0</v>
      </c>
      <c r="J788" s="173"/>
      <c r="K788" s="174">
        <f>ROUND(E788*J788,2)</f>
        <v>0</v>
      </c>
      <c r="L788" s="174">
        <v>21</v>
      </c>
      <c r="M788" s="174">
        <f>G788*(1+L788/100)</f>
        <v>0</v>
      </c>
      <c r="N788" s="172">
        <v>8.3000000000000001E-3</v>
      </c>
      <c r="O788" s="172">
        <f>ROUND(E788*N788,2)</f>
        <v>0.01</v>
      </c>
      <c r="P788" s="172">
        <v>0</v>
      </c>
      <c r="Q788" s="172">
        <f>ROUND(E788*P788,2)</f>
        <v>0</v>
      </c>
      <c r="R788" s="174"/>
      <c r="S788" s="174" t="s">
        <v>239</v>
      </c>
      <c r="T788" s="175" t="s">
        <v>206</v>
      </c>
      <c r="U788" s="158">
        <v>0</v>
      </c>
      <c r="V788" s="158">
        <f>ROUND(E788*U788,2)</f>
        <v>0</v>
      </c>
      <c r="W788" s="158"/>
      <c r="X788" s="158" t="s">
        <v>243</v>
      </c>
      <c r="Y788" s="147"/>
      <c r="Z788" s="147"/>
      <c r="AA788" s="147"/>
      <c r="AB788" s="147"/>
      <c r="AC788" s="147"/>
      <c r="AD788" s="147"/>
      <c r="AE788" s="147"/>
      <c r="AF788" s="147"/>
      <c r="AG788" s="147" t="s">
        <v>244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ht="22.5" outlineLevel="1" x14ac:dyDescent="0.2">
      <c r="A789" s="154"/>
      <c r="B789" s="155"/>
      <c r="C789" s="250" t="s">
        <v>770</v>
      </c>
      <c r="D789" s="251"/>
      <c r="E789" s="251"/>
      <c r="F789" s="251"/>
      <c r="G789" s="251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47"/>
      <c r="Z789" s="147"/>
      <c r="AA789" s="147"/>
      <c r="AB789" s="147"/>
      <c r="AC789" s="147"/>
      <c r="AD789" s="147"/>
      <c r="AE789" s="147"/>
      <c r="AF789" s="147"/>
      <c r="AG789" s="147" t="s">
        <v>210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76" t="str">
        <f>C789</f>
        <v>Vodorovná hydroizolace 1 m2, osazení podlahové vpusti se sifonem, vyvedení a upevnění vodovodní výpustky, osazení sprchové baterie. S dodávkou materiálu.</v>
      </c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54"/>
      <c r="B790" s="155"/>
      <c r="C790" s="181" t="s">
        <v>265</v>
      </c>
      <c r="D790" s="160"/>
      <c r="E790" s="161"/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47"/>
      <c r="Z790" s="147"/>
      <c r="AA790" s="147"/>
      <c r="AB790" s="147"/>
      <c r="AC790" s="147"/>
      <c r="AD790" s="147"/>
      <c r="AE790" s="147"/>
      <c r="AF790" s="147"/>
      <c r="AG790" s="147" t="s">
        <v>226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54"/>
      <c r="B791" s="155"/>
      <c r="C791" s="181" t="s">
        <v>227</v>
      </c>
      <c r="D791" s="160"/>
      <c r="E791" s="161">
        <v>1</v>
      </c>
      <c r="F791" s="158"/>
      <c r="G791" s="158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226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54"/>
      <c r="B792" s="155"/>
      <c r="C792" s="241"/>
      <c r="D792" s="242"/>
      <c r="E792" s="242"/>
      <c r="F792" s="242"/>
      <c r="G792" s="242"/>
      <c r="H792" s="158"/>
      <c r="I792" s="158"/>
      <c r="J792" s="158"/>
      <c r="K792" s="158"/>
      <c r="L792" s="158"/>
      <c r="M792" s="158"/>
      <c r="N792" s="157"/>
      <c r="O792" s="157"/>
      <c r="P792" s="157"/>
      <c r="Q792" s="157"/>
      <c r="R792" s="158"/>
      <c r="S792" s="158"/>
      <c r="T792" s="158"/>
      <c r="U792" s="158"/>
      <c r="V792" s="158"/>
      <c r="W792" s="158"/>
      <c r="X792" s="158"/>
      <c r="Y792" s="147"/>
      <c r="Z792" s="147"/>
      <c r="AA792" s="147"/>
      <c r="AB792" s="147"/>
      <c r="AC792" s="147"/>
      <c r="AD792" s="147"/>
      <c r="AE792" s="147"/>
      <c r="AF792" s="147"/>
      <c r="AG792" s="147" t="s">
        <v>211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">
      <c r="A793" s="169">
        <v>152</v>
      </c>
      <c r="B793" s="170" t="s">
        <v>773</v>
      </c>
      <c r="C793" s="180" t="s">
        <v>774</v>
      </c>
      <c r="D793" s="171" t="s">
        <v>263</v>
      </c>
      <c r="E793" s="172">
        <v>5</v>
      </c>
      <c r="F793" s="173"/>
      <c r="G793" s="174">
        <f>ROUND(E793*F793,2)</f>
        <v>0</v>
      </c>
      <c r="H793" s="173"/>
      <c r="I793" s="174">
        <f>ROUND(E793*H793,2)</f>
        <v>0</v>
      </c>
      <c r="J793" s="173"/>
      <c r="K793" s="174">
        <f>ROUND(E793*J793,2)</f>
        <v>0</v>
      </c>
      <c r="L793" s="174">
        <v>21</v>
      </c>
      <c r="M793" s="174">
        <f>G793*(1+L793/100)</f>
        <v>0</v>
      </c>
      <c r="N793" s="172">
        <v>8.3000000000000001E-3</v>
      </c>
      <c r="O793" s="172">
        <f>ROUND(E793*N793,2)</f>
        <v>0.04</v>
      </c>
      <c r="P793" s="172">
        <v>0</v>
      </c>
      <c r="Q793" s="172">
        <f>ROUND(E793*P793,2)</f>
        <v>0</v>
      </c>
      <c r="R793" s="174"/>
      <c r="S793" s="174" t="s">
        <v>239</v>
      </c>
      <c r="T793" s="175" t="s">
        <v>206</v>
      </c>
      <c r="U793" s="158">
        <v>0</v>
      </c>
      <c r="V793" s="158">
        <f>ROUND(E793*U793,2)</f>
        <v>0</v>
      </c>
      <c r="W793" s="158"/>
      <c r="X793" s="158" t="s">
        <v>243</v>
      </c>
      <c r="Y793" s="147"/>
      <c r="Z793" s="147"/>
      <c r="AA793" s="147"/>
      <c r="AB793" s="147"/>
      <c r="AC793" s="147"/>
      <c r="AD793" s="147"/>
      <c r="AE793" s="147"/>
      <c r="AF793" s="147"/>
      <c r="AG793" s="147" t="s">
        <v>244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ht="22.5" outlineLevel="1" x14ac:dyDescent="0.2">
      <c r="A794" s="154"/>
      <c r="B794" s="155"/>
      <c r="C794" s="250" t="s">
        <v>770</v>
      </c>
      <c r="D794" s="251"/>
      <c r="E794" s="251"/>
      <c r="F794" s="251"/>
      <c r="G794" s="251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47"/>
      <c r="Z794" s="147"/>
      <c r="AA794" s="147"/>
      <c r="AB794" s="147"/>
      <c r="AC794" s="147"/>
      <c r="AD794" s="147"/>
      <c r="AE794" s="147"/>
      <c r="AF794" s="147"/>
      <c r="AG794" s="147" t="s">
        <v>210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76" t="str">
        <f>C794</f>
        <v>Vodorovná hydroizolace 1 m2, osazení podlahové vpusti se sifonem, vyvedení a upevnění vodovodní výpustky, osazení sprchové baterie. S dodávkou materiálu.</v>
      </c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181" t="s">
        <v>265</v>
      </c>
      <c r="D795" s="160"/>
      <c r="E795" s="161"/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226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">
      <c r="A796" s="154"/>
      <c r="B796" s="155"/>
      <c r="C796" s="181" t="s">
        <v>292</v>
      </c>
      <c r="D796" s="160"/>
      <c r="E796" s="161">
        <v>5</v>
      </c>
      <c r="F796" s="158"/>
      <c r="G796" s="15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47"/>
      <c r="Z796" s="147"/>
      <c r="AA796" s="147"/>
      <c r="AB796" s="147"/>
      <c r="AC796" s="147"/>
      <c r="AD796" s="147"/>
      <c r="AE796" s="147"/>
      <c r="AF796" s="147"/>
      <c r="AG796" s="147" t="s">
        <v>226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181" t="s">
        <v>775</v>
      </c>
      <c r="D797" s="160"/>
      <c r="E797" s="161"/>
      <c r="F797" s="158"/>
      <c r="G797" s="158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47"/>
      <c r="Z797" s="147"/>
      <c r="AA797" s="147"/>
      <c r="AB797" s="147"/>
      <c r="AC797" s="147"/>
      <c r="AD797" s="147"/>
      <c r="AE797" s="147"/>
      <c r="AF797" s="147"/>
      <c r="AG797" s="147" t="s">
        <v>226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241"/>
      <c r="D798" s="242"/>
      <c r="E798" s="242"/>
      <c r="F798" s="242"/>
      <c r="G798" s="242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211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">
      <c r="A799" s="169">
        <v>153</v>
      </c>
      <c r="B799" s="170" t="s">
        <v>776</v>
      </c>
      <c r="C799" s="180" t="s">
        <v>777</v>
      </c>
      <c r="D799" s="171" t="s">
        <v>263</v>
      </c>
      <c r="E799" s="172">
        <v>2</v>
      </c>
      <c r="F799" s="173"/>
      <c r="G799" s="174">
        <f>ROUND(E799*F799,2)</f>
        <v>0</v>
      </c>
      <c r="H799" s="173"/>
      <c r="I799" s="174">
        <f>ROUND(E799*H799,2)</f>
        <v>0</v>
      </c>
      <c r="J799" s="173"/>
      <c r="K799" s="174">
        <f>ROUND(E799*J799,2)</f>
        <v>0</v>
      </c>
      <c r="L799" s="174">
        <v>21</v>
      </c>
      <c r="M799" s="174">
        <f>G799*(1+L799/100)</f>
        <v>0</v>
      </c>
      <c r="N799" s="172">
        <v>8.3000000000000001E-3</v>
      </c>
      <c r="O799" s="172">
        <f>ROUND(E799*N799,2)</f>
        <v>0.02</v>
      </c>
      <c r="P799" s="172">
        <v>0</v>
      </c>
      <c r="Q799" s="172">
        <f>ROUND(E799*P799,2)</f>
        <v>0</v>
      </c>
      <c r="R799" s="174"/>
      <c r="S799" s="174" t="s">
        <v>239</v>
      </c>
      <c r="T799" s="175" t="s">
        <v>206</v>
      </c>
      <c r="U799" s="158">
        <v>0</v>
      </c>
      <c r="V799" s="158">
        <f>ROUND(E799*U799,2)</f>
        <v>0</v>
      </c>
      <c r="W799" s="158"/>
      <c r="X799" s="158" t="s">
        <v>243</v>
      </c>
      <c r="Y799" s="147"/>
      <c r="Z799" s="147"/>
      <c r="AA799" s="147"/>
      <c r="AB799" s="147"/>
      <c r="AC799" s="147"/>
      <c r="AD799" s="147"/>
      <c r="AE799" s="147"/>
      <c r="AF799" s="147"/>
      <c r="AG799" s="147" t="s">
        <v>244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ht="22.5" outlineLevel="1" x14ac:dyDescent="0.2">
      <c r="A800" s="154"/>
      <c r="B800" s="155"/>
      <c r="C800" s="250" t="s">
        <v>770</v>
      </c>
      <c r="D800" s="251"/>
      <c r="E800" s="251"/>
      <c r="F800" s="251"/>
      <c r="G800" s="251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47"/>
      <c r="Z800" s="147"/>
      <c r="AA800" s="147"/>
      <c r="AB800" s="147"/>
      <c r="AC800" s="147"/>
      <c r="AD800" s="147"/>
      <c r="AE800" s="147"/>
      <c r="AF800" s="147"/>
      <c r="AG800" s="147" t="s">
        <v>210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76" t="str">
        <f>C800</f>
        <v>Vodorovná hydroizolace 1 m2, osazení podlahové vpusti se sifonem, vyvedení a upevnění vodovodní výpustky, osazení sprchové baterie. S dodávkou materiálu.</v>
      </c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">
      <c r="A801" s="154"/>
      <c r="B801" s="155"/>
      <c r="C801" s="181" t="s">
        <v>265</v>
      </c>
      <c r="D801" s="160"/>
      <c r="E801" s="161"/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47"/>
      <c r="Z801" s="147"/>
      <c r="AA801" s="147"/>
      <c r="AB801" s="147"/>
      <c r="AC801" s="147"/>
      <c r="AD801" s="147"/>
      <c r="AE801" s="147"/>
      <c r="AF801" s="147"/>
      <c r="AG801" s="147" t="s">
        <v>226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54"/>
      <c r="B802" s="155"/>
      <c r="C802" s="181" t="s">
        <v>305</v>
      </c>
      <c r="D802" s="160"/>
      <c r="E802" s="161">
        <v>2</v>
      </c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47"/>
      <c r="Z802" s="147"/>
      <c r="AA802" s="147"/>
      <c r="AB802" s="147"/>
      <c r="AC802" s="147"/>
      <c r="AD802" s="147"/>
      <c r="AE802" s="147"/>
      <c r="AF802" s="147"/>
      <c r="AG802" s="147" t="s">
        <v>226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54"/>
      <c r="B803" s="155"/>
      <c r="C803" s="181" t="s">
        <v>778</v>
      </c>
      <c r="D803" s="160"/>
      <c r="E803" s="161"/>
      <c r="F803" s="158"/>
      <c r="G803" s="158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47"/>
      <c r="Z803" s="147"/>
      <c r="AA803" s="147"/>
      <c r="AB803" s="147"/>
      <c r="AC803" s="147"/>
      <c r="AD803" s="147"/>
      <c r="AE803" s="147"/>
      <c r="AF803" s="147"/>
      <c r="AG803" s="147" t="s">
        <v>226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ht="22.5" outlineLevel="1" x14ac:dyDescent="0.2">
      <c r="A804" s="154"/>
      <c r="B804" s="155"/>
      <c r="C804" s="181" t="s">
        <v>779</v>
      </c>
      <c r="D804" s="160"/>
      <c r="E804" s="161"/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47"/>
      <c r="Z804" s="147"/>
      <c r="AA804" s="147"/>
      <c r="AB804" s="147"/>
      <c r="AC804" s="147"/>
      <c r="AD804" s="147"/>
      <c r="AE804" s="147"/>
      <c r="AF804" s="147"/>
      <c r="AG804" s="147" t="s">
        <v>226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54"/>
      <c r="B805" s="155"/>
      <c r="C805" s="241"/>
      <c r="D805" s="242"/>
      <c r="E805" s="242"/>
      <c r="F805" s="242"/>
      <c r="G805" s="242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47"/>
      <c r="Z805" s="147"/>
      <c r="AA805" s="147"/>
      <c r="AB805" s="147"/>
      <c r="AC805" s="147"/>
      <c r="AD805" s="147"/>
      <c r="AE805" s="147"/>
      <c r="AF805" s="147"/>
      <c r="AG805" s="147" t="s">
        <v>211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ht="22.5" outlineLevel="1" x14ac:dyDescent="0.2">
      <c r="A806" s="169">
        <v>154</v>
      </c>
      <c r="B806" s="170" t="s">
        <v>780</v>
      </c>
      <c r="C806" s="180" t="s">
        <v>781</v>
      </c>
      <c r="D806" s="171" t="s">
        <v>263</v>
      </c>
      <c r="E806" s="172">
        <v>4</v>
      </c>
      <c r="F806" s="173"/>
      <c r="G806" s="174">
        <f>ROUND(E806*F806,2)</f>
        <v>0</v>
      </c>
      <c r="H806" s="173"/>
      <c r="I806" s="174">
        <f>ROUND(E806*H806,2)</f>
        <v>0</v>
      </c>
      <c r="J806" s="173"/>
      <c r="K806" s="174">
        <f>ROUND(E806*J806,2)</f>
        <v>0</v>
      </c>
      <c r="L806" s="174">
        <v>21</v>
      </c>
      <c r="M806" s="174">
        <f>G806*(1+L806/100)</f>
        <v>0</v>
      </c>
      <c r="N806" s="172">
        <v>8.3000000000000001E-3</v>
      </c>
      <c r="O806" s="172">
        <f>ROUND(E806*N806,2)</f>
        <v>0.03</v>
      </c>
      <c r="P806" s="172">
        <v>0</v>
      </c>
      <c r="Q806" s="172">
        <f>ROUND(E806*P806,2)</f>
        <v>0</v>
      </c>
      <c r="R806" s="174"/>
      <c r="S806" s="174" t="s">
        <v>239</v>
      </c>
      <c r="T806" s="175" t="s">
        <v>206</v>
      </c>
      <c r="U806" s="158">
        <v>0</v>
      </c>
      <c r="V806" s="158">
        <f>ROUND(E806*U806,2)</f>
        <v>0</v>
      </c>
      <c r="W806" s="158"/>
      <c r="X806" s="158" t="s">
        <v>243</v>
      </c>
      <c r="Y806" s="147"/>
      <c r="Z806" s="147"/>
      <c r="AA806" s="147"/>
      <c r="AB806" s="147"/>
      <c r="AC806" s="147"/>
      <c r="AD806" s="147"/>
      <c r="AE806" s="147"/>
      <c r="AF806" s="147"/>
      <c r="AG806" s="147" t="s">
        <v>244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ht="22.5" outlineLevel="1" x14ac:dyDescent="0.2">
      <c r="A807" s="154"/>
      <c r="B807" s="155"/>
      <c r="C807" s="250" t="s">
        <v>770</v>
      </c>
      <c r="D807" s="251"/>
      <c r="E807" s="251"/>
      <c r="F807" s="251"/>
      <c r="G807" s="251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47"/>
      <c r="Z807" s="147"/>
      <c r="AA807" s="147"/>
      <c r="AB807" s="147"/>
      <c r="AC807" s="147"/>
      <c r="AD807" s="147"/>
      <c r="AE807" s="147"/>
      <c r="AF807" s="147"/>
      <c r="AG807" s="147" t="s">
        <v>210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76" t="str">
        <f>C807</f>
        <v>Vodorovná hydroizolace 1 m2, osazení podlahové vpusti se sifonem, vyvedení a upevnění vodovodní výpustky, osazení sprchové baterie. S dodávkou materiálu.</v>
      </c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">
      <c r="A808" s="154"/>
      <c r="B808" s="155"/>
      <c r="C808" s="181" t="s">
        <v>265</v>
      </c>
      <c r="D808" s="160"/>
      <c r="E808" s="161"/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226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">
      <c r="A809" s="154"/>
      <c r="B809" s="155"/>
      <c r="C809" s="181" t="s">
        <v>91</v>
      </c>
      <c r="D809" s="160"/>
      <c r="E809" s="161">
        <v>4</v>
      </c>
      <c r="F809" s="158"/>
      <c r="G809" s="158"/>
      <c r="H809" s="158"/>
      <c r="I809" s="158"/>
      <c r="J809" s="158"/>
      <c r="K809" s="158"/>
      <c r="L809" s="158"/>
      <c r="M809" s="158"/>
      <c r="N809" s="157"/>
      <c r="O809" s="157"/>
      <c r="P809" s="157"/>
      <c r="Q809" s="157"/>
      <c r="R809" s="158"/>
      <c r="S809" s="158"/>
      <c r="T809" s="158"/>
      <c r="U809" s="158"/>
      <c r="V809" s="158"/>
      <c r="W809" s="158"/>
      <c r="X809" s="158"/>
      <c r="Y809" s="147"/>
      <c r="Z809" s="147"/>
      <c r="AA809" s="147"/>
      <c r="AB809" s="147"/>
      <c r="AC809" s="147"/>
      <c r="AD809" s="147"/>
      <c r="AE809" s="147"/>
      <c r="AF809" s="147"/>
      <c r="AG809" s="147" t="s">
        <v>226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">
      <c r="A810" s="154"/>
      <c r="B810" s="155"/>
      <c r="C810" s="241"/>
      <c r="D810" s="242"/>
      <c r="E810" s="242"/>
      <c r="F810" s="242"/>
      <c r="G810" s="242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47"/>
      <c r="Z810" s="147"/>
      <c r="AA810" s="147"/>
      <c r="AB810" s="147"/>
      <c r="AC810" s="147"/>
      <c r="AD810" s="147"/>
      <c r="AE810" s="147"/>
      <c r="AF810" s="147"/>
      <c r="AG810" s="147" t="s">
        <v>211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ht="22.5" outlineLevel="1" x14ac:dyDescent="0.2">
      <c r="A811" s="169">
        <v>155</v>
      </c>
      <c r="B811" s="170" t="s">
        <v>782</v>
      </c>
      <c r="C811" s="180" t="s">
        <v>783</v>
      </c>
      <c r="D811" s="171" t="s">
        <v>263</v>
      </c>
      <c r="E811" s="172">
        <v>1</v>
      </c>
      <c r="F811" s="173"/>
      <c r="G811" s="174">
        <f>ROUND(E811*F811,2)</f>
        <v>0</v>
      </c>
      <c r="H811" s="173"/>
      <c r="I811" s="174">
        <f>ROUND(E811*H811,2)</f>
        <v>0</v>
      </c>
      <c r="J811" s="173"/>
      <c r="K811" s="174">
        <f>ROUND(E811*J811,2)</f>
        <v>0</v>
      </c>
      <c r="L811" s="174">
        <v>21</v>
      </c>
      <c r="M811" s="174">
        <f>G811*(1+L811/100)</f>
        <v>0</v>
      </c>
      <c r="N811" s="172">
        <v>8.3000000000000001E-3</v>
      </c>
      <c r="O811" s="172">
        <f>ROUND(E811*N811,2)</f>
        <v>0.01</v>
      </c>
      <c r="P811" s="172">
        <v>0</v>
      </c>
      <c r="Q811" s="172">
        <f>ROUND(E811*P811,2)</f>
        <v>0</v>
      </c>
      <c r="R811" s="174"/>
      <c r="S811" s="174" t="s">
        <v>239</v>
      </c>
      <c r="T811" s="175" t="s">
        <v>206</v>
      </c>
      <c r="U811" s="158">
        <v>0</v>
      </c>
      <c r="V811" s="158">
        <f>ROUND(E811*U811,2)</f>
        <v>0</v>
      </c>
      <c r="W811" s="158"/>
      <c r="X811" s="158" t="s">
        <v>243</v>
      </c>
      <c r="Y811" s="147"/>
      <c r="Z811" s="147"/>
      <c r="AA811" s="147"/>
      <c r="AB811" s="147"/>
      <c r="AC811" s="147"/>
      <c r="AD811" s="147"/>
      <c r="AE811" s="147"/>
      <c r="AF811" s="147"/>
      <c r="AG811" s="147" t="s">
        <v>244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ht="22.5" outlineLevel="1" x14ac:dyDescent="0.2">
      <c r="A812" s="154"/>
      <c r="B812" s="155"/>
      <c r="C812" s="250" t="s">
        <v>770</v>
      </c>
      <c r="D812" s="251"/>
      <c r="E812" s="251"/>
      <c r="F812" s="251"/>
      <c r="G812" s="251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47"/>
      <c r="Z812" s="147"/>
      <c r="AA812" s="147"/>
      <c r="AB812" s="147"/>
      <c r="AC812" s="147"/>
      <c r="AD812" s="147"/>
      <c r="AE812" s="147"/>
      <c r="AF812" s="147"/>
      <c r="AG812" s="147" t="s">
        <v>210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76" t="str">
        <f>C812</f>
        <v>Vodorovná hydroizolace 1 m2, osazení podlahové vpusti se sifonem, vyvedení a upevnění vodovodní výpustky, osazení sprchové baterie. S dodávkou materiálu.</v>
      </c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54"/>
      <c r="B813" s="155"/>
      <c r="C813" s="181" t="s">
        <v>265</v>
      </c>
      <c r="D813" s="160"/>
      <c r="E813" s="161"/>
      <c r="F813" s="158"/>
      <c r="G813" s="15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47"/>
      <c r="Z813" s="147"/>
      <c r="AA813" s="147"/>
      <c r="AB813" s="147"/>
      <c r="AC813" s="147"/>
      <c r="AD813" s="147"/>
      <c r="AE813" s="147"/>
      <c r="AF813" s="147"/>
      <c r="AG813" s="147" t="s">
        <v>226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54"/>
      <c r="B814" s="155"/>
      <c r="C814" s="181" t="s">
        <v>227</v>
      </c>
      <c r="D814" s="160"/>
      <c r="E814" s="161">
        <v>1</v>
      </c>
      <c r="F814" s="158"/>
      <c r="G814" s="15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47"/>
      <c r="Z814" s="147"/>
      <c r="AA814" s="147"/>
      <c r="AB814" s="147"/>
      <c r="AC814" s="147"/>
      <c r="AD814" s="147"/>
      <c r="AE814" s="147"/>
      <c r="AF814" s="147"/>
      <c r="AG814" s="147" t="s">
        <v>226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54"/>
      <c r="B815" s="155"/>
      <c r="C815" s="181" t="s">
        <v>778</v>
      </c>
      <c r="D815" s="160"/>
      <c r="E815" s="161"/>
      <c r="F815" s="158"/>
      <c r="G815" s="158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47"/>
      <c r="Z815" s="147"/>
      <c r="AA815" s="147"/>
      <c r="AB815" s="147"/>
      <c r="AC815" s="147"/>
      <c r="AD815" s="147"/>
      <c r="AE815" s="147"/>
      <c r="AF815" s="147"/>
      <c r="AG815" s="147" t="s">
        <v>226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181" t="s">
        <v>784</v>
      </c>
      <c r="D816" s="160"/>
      <c r="E816" s="161"/>
      <c r="F816" s="158"/>
      <c r="G816" s="15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47"/>
      <c r="Z816" s="147"/>
      <c r="AA816" s="147"/>
      <c r="AB816" s="147"/>
      <c r="AC816" s="147"/>
      <c r="AD816" s="147"/>
      <c r="AE816" s="147"/>
      <c r="AF816" s="147"/>
      <c r="AG816" s="147" t="s">
        <v>226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54"/>
      <c r="B817" s="155"/>
      <c r="C817" s="241"/>
      <c r="D817" s="242"/>
      <c r="E817" s="242"/>
      <c r="F817" s="242"/>
      <c r="G817" s="242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47"/>
      <c r="Z817" s="147"/>
      <c r="AA817" s="147"/>
      <c r="AB817" s="147"/>
      <c r="AC817" s="147"/>
      <c r="AD817" s="147"/>
      <c r="AE817" s="147"/>
      <c r="AF817" s="147"/>
      <c r="AG817" s="147" t="s">
        <v>211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69">
        <v>156</v>
      </c>
      <c r="B818" s="170" t="s">
        <v>785</v>
      </c>
      <c r="C818" s="180" t="s">
        <v>786</v>
      </c>
      <c r="D818" s="171" t="s">
        <v>263</v>
      </c>
      <c r="E818" s="172">
        <v>1</v>
      </c>
      <c r="F818" s="173"/>
      <c r="G818" s="174">
        <f>ROUND(E818*F818,2)</f>
        <v>0</v>
      </c>
      <c r="H818" s="173"/>
      <c r="I818" s="174">
        <f>ROUND(E818*H818,2)</f>
        <v>0</v>
      </c>
      <c r="J818" s="173"/>
      <c r="K818" s="174">
        <f>ROUND(E818*J818,2)</f>
        <v>0</v>
      </c>
      <c r="L818" s="174">
        <v>21</v>
      </c>
      <c r="M818" s="174">
        <f>G818*(1+L818/100)</f>
        <v>0</v>
      </c>
      <c r="N818" s="172">
        <v>8.3000000000000001E-3</v>
      </c>
      <c r="O818" s="172">
        <f>ROUND(E818*N818,2)</f>
        <v>0.01</v>
      </c>
      <c r="P818" s="172">
        <v>0</v>
      </c>
      <c r="Q818" s="172">
        <f>ROUND(E818*P818,2)</f>
        <v>0</v>
      </c>
      <c r="R818" s="174"/>
      <c r="S818" s="174" t="s">
        <v>239</v>
      </c>
      <c r="T818" s="175" t="s">
        <v>206</v>
      </c>
      <c r="U818" s="158">
        <v>0</v>
      </c>
      <c r="V818" s="158">
        <f>ROUND(E818*U818,2)</f>
        <v>0</v>
      </c>
      <c r="W818" s="158"/>
      <c r="X818" s="158" t="s">
        <v>243</v>
      </c>
      <c r="Y818" s="147"/>
      <c r="Z818" s="147"/>
      <c r="AA818" s="147"/>
      <c r="AB818" s="147"/>
      <c r="AC818" s="147"/>
      <c r="AD818" s="147"/>
      <c r="AE818" s="147"/>
      <c r="AF818" s="147"/>
      <c r="AG818" s="147" t="s">
        <v>244</v>
      </c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ht="22.5" outlineLevel="1" x14ac:dyDescent="0.2">
      <c r="A819" s="154"/>
      <c r="B819" s="155"/>
      <c r="C819" s="250" t="s">
        <v>770</v>
      </c>
      <c r="D819" s="251"/>
      <c r="E819" s="251"/>
      <c r="F819" s="251"/>
      <c r="G819" s="251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47"/>
      <c r="Z819" s="147"/>
      <c r="AA819" s="147"/>
      <c r="AB819" s="147"/>
      <c r="AC819" s="147"/>
      <c r="AD819" s="147"/>
      <c r="AE819" s="147"/>
      <c r="AF819" s="147"/>
      <c r="AG819" s="147" t="s">
        <v>210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76" t="str">
        <f>C819</f>
        <v>Vodorovná hydroizolace 1 m2, osazení podlahové vpusti se sifonem, vyvedení a upevnění vodovodní výpustky, osazení sprchové baterie. S dodávkou materiálu.</v>
      </c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181" t="s">
        <v>265</v>
      </c>
      <c r="D820" s="160"/>
      <c r="E820" s="161"/>
      <c r="F820" s="158"/>
      <c r="G820" s="158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226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54"/>
      <c r="B821" s="155"/>
      <c r="C821" s="181" t="s">
        <v>227</v>
      </c>
      <c r="D821" s="160"/>
      <c r="E821" s="161">
        <v>1</v>
      </c>
      <c r="F821" s="158"/>
      <c r="G821" s="158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47"/>
      <c r="Z821" s="147"/>
      <c r="AA821" s="147"/>
      <c r="AB821" s="147"/>
      <c r="AC821" s="147"/>
      <c r="AD821" s="147"/>
      <c r="AE821" s="147"/>
      <c r="AF821" s="147"/>
      <c r="AG821" s="147" t="s">
        <v>226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54"/>
      <c r="B822" s="155"/>
      <c r="C822" s="181" t="s">
        <v>778</v>
      </c>
      <c r="D822" s="160"/>
      <c r="E822" s="161"/>
      <c r="F822" s="158"/>
      <c r="G822" s="158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47"/>
      <c r="Z822" s="147"/>
      <c r="AA822" s="147"/>
      <c r="AB822" s="147"/>
      <c r="AC822" s="147"/>
      <c r="AD822" s="147"/>
      <c r="AE822" s="147"/>
      <c r="AF822" s="147"/>
      <c r="AG822" s="147" t="s">
        <v>226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">
      <c r="A823" s="154"/>
      <c r="B823" s="155"/>
      <c r="C823" s="181" t="s">
        <v>787</v>
      </c>
      <c r="D823" s="160"/>
      <c r="E823" s="161"/>
      <c r="F823" s="158"/>
      <c r="G823" s="158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47"/>
      <c r="Z823" s="147"/>
      <c r="AA823" s="147"/>
      <c r="AB823" s="147"/>
      <c r="AC823" s="147"/>
      <c r="AD823" s="147"/>
      <c r="AE823" s="147"/>
      <c r="AF823" s="147"/>
      <c r="AG823" s="147" t="s">
        <v>226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241"/>
      <c r="D824" s="242"/>
      <c r="E824" s="242"/>
      <c r="F824" s="242"/>
      <c r="G824" s="242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47"/>
      <c r="Z824" s="147"/>
      <c r="AA824" s="147"/>
      <c r="AB824" s="147"/>
      <c r="AC824" s="147"/>
      <c r="AD824" s="147"/>
      <c r="AE824" s="147"/>
      <c r="AF824" s="147"/>
      <c r="AG824" s="147" t="s">
        <v>211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69">
        <v>157</v>
      </c>
      <c r="B825" s="170" t="s">
        <v>788</v>
      </c>
      <c r="C825" s="180" t="s">
        <v>789</v>
      </c>
      <c r="D825" s="171" t="s">
        <v>263</v>
      </c>
      <c r="E825" s="172">
        <v>4</v>
      </c>
      <c r="F825" s="173"/>
      <c r="G825" s="174">
        <f>ROUND(E825*F825,2)</f>
        <v>0</v>
      </c>
      <c r="H825" s="173"/>
      <c r="I825" s="174">
        <f>ROUND(E825*H825,2)</f>
        <v>0</v>
      </c>
      <c r="J825" s="173"/>
      <c r="K825" s="174">
        <f>ROUND(E825*J825,2)</f>
        <v>0</v>
      </c>
      <c r="L825" s="174">
        <v>21</v>
      </c>
      <c r="M825" s="174">
        <f>G825*(1+L825/100)</f>
        <v>0</v>
      </c>
      <c r="N825" s="172">
        <v>8.3000000000000001E-3</v>
      </c>
      <c r="O825" s="172">
        <f>ROUND(E825*N825,2)</f>
        <v>0.03</v>
      </c>
      <c r="P825" s="172">
        <v>0</v>
      </c>
      <c r="Q825" s="172">
        <f>ROUND(E825*P825,2)</f>
        <v>0</v>
      </c>
      <c r="R825" s="174"/>
      <c r="S825" s="174" t="s">
        <v>239</v>
      </c>
      <c r="T825" s="175" t="s">
        <v>722</v>
      </c>
      <c r="U825" s="158">
        <v>0</v>
      </c>
      <c r="V825" s="158">
        <f>ROUND(E825*U825,2)</f>
        <v>0</v>
      </c>
      <c r="W825" s="158"/>
      <c r="X825" s="158" t="s">
        <v>643</v>
      </c>
      <c r="Y825" s="147"/>
      <c r="Z825" s="147"/>
      <c r="AA825" s="147"/>
      <c r="AB825" s="147"/>
      <c r="AC825" s="147"/>
      <c r="AD825" s="147"/>
      <c r="AE825" s="147"/>
      <c r="AF825" s="147"/>
      <c r="AG825" s="147" t="s">
        <v>644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ht="22.5" outlineLevel="1" x14ac:dyDescent="0.2">
      <c r="A826" s="154"/>
      <c r="B826" s="155"/>
      <c r="C826" s="250" t="s">
        <v>770</v>
      </c>
      <c r="D826" s="251"/>
      <c r="E826" s="251"/>
      <c r="F826" s="251"/>
      <c r="G826" s="251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47"/>
      <c r="Z826" s="147"/>
      <c r="AA826" s="147"/>
      <c r="AB826" s="147"/>
      <c r="AC826" s="147"/>
      <c r="AD826" s="147"/>
      <c r="AE826" s="147"/>
      <c r="AF826" s="147"/>
      <c r="AG826" s="147" t="s">
        <v>210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76" t="str">
        <f>C826</f>
        <v>Vodorovná hydroizolace 1 m2, osazení podlahové vpusti se sifonem, vyvedení a upevnění vodovodní výpustky, osazení sprchové baterie. S dodávkou materiálu.</v>
      </c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181" t="s">
        <v>265</v>
      </c>
      <c r="D827" s="160"/>
      <c r="E827" s="161"/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47"/>
      <c r="Z827" s="147"/>
      <c r="AA827" s="147"/>
      <c r="AB827" s="147"/>
      <c r="AC827" s="147"/>
      <c r="AD827" s="147"/>
      <c r="AE827" s="147"/>
      <c r="AF827" s="147"/>
      <c r="AG827" s="147" t="s">
        <v>226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54"/>
      <c r="B828" s="155"/>
      <c r="C828" s="181" t="s">
        <v>91</v>
      </c>
      <c r="D828" s="160"/>
      <c r="E828" s="161">
        <v>4</v>
      </c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47"/>
      <c r="Z828" s="147"/>
      <c r="AA828" s="147"/>
      <c r="AB828" s="147"/>
      <c r="AC828" s="147"/>
      <c r="AD828" s="147"/>
      <c r="AE828" s="147"/>
      <c r="AF828" s="147"/>
      <c r="AG828" s="147" t="s">
        <v>226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181" t="s">
        <v>778</v>
      </c>
      <c r="D829" s="160"/>
      <c r="E829" s="161"/>
      <c r="F829" s="158"/>
      <c r="G829" s="158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47"/>
      <c r="Z829" s="147"/>
      <c r="AA829" s="147"/>
      <c r="AB829" s="147"/>
      <c r="AC829" s="147"/>
      <c r="AD829" s="147"/>
      <c r="AE829" s="147"/>
      <c r="AF829" s="147"/>
      <c r="AG829" s="147" t="s">
        <v>226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54"/>
      <c r="B830" s="155"/>
      <c r="C830" s="181" t="s">
        <v>790</v>
      </c>
      <c r="D830" s="160"/>
      <c r="E830" s="161"/>
      <c r="F830" s="158"/>
      <c r="G830" s="158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47"/>
      <c r="Z830" s="147"/>
      <c r="AA830" s="147"/>
      <c r="AB830" s="147"/>
      <c r="AC830" s="147"/>
      <c r="AD830" s="147"/>
      <c r="AE830" s="147"/>
      <c r="AF830" s="147"/>
      <c r="AG830" s="147" t="s">
        <v>226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">
      <c r="A831" s="154"/>
      <c r="B831" s="155"/>
      <c r="C831" s="241"/>
      <c r="D831" s="242"/>
      <c r="E831" s="242"/>
      <c r="F831" s="242"/>
      <c r="G831" s="242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47"/>
      <c r="Z831" s="147"/>
      <c r="AA831" s="147"/>
      <c r="AB831" s="147"/>
      <c r="AC831" s="147"/>
      <c r="AD831" s="147"/>
      <c r="AE831" s="147"/>
      <c r="AF831" s="147"/>
      <c r="AG831" s="147" t="s">
        <v>211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x14ac:dyDescent="0.2">
      <c r="A832" s="163" t="s">
        <v>200</v>
      </c>
      <c r="B832" s="164" t="s">
        <v>135</v>
      </c>
      <c r="C832" s="179" t="s">
        <v>136</v>
      </c>
      <c r="D832" s="165"/>
      <c r="E832" s="166"/>
      <c r="F832" s="167"/>
      <c r="G832" s="167">
        <f>SUMIF(AG833:AG936,"&lt;&gt;NOR",G833:G936)</f>
        <v>0</v>
      </c>
      <c r="H832" s="167"/>
      <c r="I832" s="167">
        <f>SUM(I833:I936)</f>
        <v>0</v>
      </c>
      <c r="J832" s="167"/>
      <c r="K832" s="167">
        <f>SUM(K833:K936)</f>
        <v>0</v>
      </c>
      <c r="L832" s="167"/>
      <c r="M832" s="167">
        <f>SUM(M833:M936)</f>
        <v>0</v>
      </c>
      <c r="N832" s="166"/>
      <c r="O832" s="166">
        <f>SUM(O833:O936)</f>
        <v>12.520000000000001</v>
      </c>
      <c r="P832" s="166"/>
      <c r="Q832" s="166">
        <f>SUM(Q833:Q936)</f>
        <v>17.169999999999998</v>
      </c>
      <c r="R832" s="167"/>
      <c r="S832" s="167"/>
      <c r="T832" s="168"/>
      <c r="U832" s="162"/>
      <c r="V832" s="162">
        <f>SUM(V833:V936)</f>
        <v>828.86999999999989</v>
      </c>
      <c r="W832" s="162"/>
      <c r="X832" s="162"/>
      <c r="AG832" t="s">
        <v>201</v>
      </c>
    </row>
    <row r="833" spans="1:60" ht="22.5" outlineLevel="1" x14ac:dyDescent="0.2">
      <c r="A833" s="169">
        <v>158</v>
      </c>
      <c r="B833" s="170" t="s">
        <v>791</v>
      </c>
      <c r="C833" s="180" t="s">
        <v>792</v>
      </c>
      <c r="D833" s="171" t="s">
        <v>263</v>
      </c>
      <c r="E833" s="172">
        <v>3</v>
      </c>
      <c r="F833" s="173"/>
      <c r="G833" s="174">
        <f>ROUND(E833*F833,2)</f>
        <v>0</v>
      </c>
      <c r="H833" s="173"/>
      <c r="I833" s="174">
        <f>ROUND(E833*H833,2)</f>
        <v>0</v>
      </c>
      <c r="J833" s="173"/>
      <c r="K833" s="174">
        <f>ROUND(E833*J833,2)</f>
        <v>0</v>
      </c>
      <c r="L833" s="174">
        <v>21</v>
      </c>
      <c r="M833" s="174">
        <f>G833*(1+L833/100)</f>
        <v>0</v>
      </c>
      <c r="N833" s="172">
        <v>0.14369000000000001</v>
      </c>
      <c r="O833" s="172">
        <f>ROUND(E833*N833,2)</f>
        <v>0.43</v>
      </c>
      <c r="P833" s="172">
        <v>0</v>
      </c>
      <c r="Q833" s="172">
        <f>ROUND(E833*P833,2)</f>
        <v>0</v>
      </c>
      <c r="R833" s="174" t="s">
        <v>572</v>
      </c>
      <c r="S833" s="174" t="s">
        <v>205</v>
      </c>
      <c r="T833" s="175" t="s">
        <v>205</v>
      </c>
      <c r="U833" s="158">
        <v>30</v>
      </c>
      <c r="V833" s="158">
        <f>ROUND(E833*U833,2)</f>
        <v>90</v>
      </c>
      <c r="W833" s="158"/>
      <c r="X833" s="158" t="s">
        <v>243</v>
      </c>
      <c r="Y833" s="147"/>
      <c r="Z833" s="147"/>
      <c r="AA833" s="147"/>
      <c r="AB833" s="147"/>
      <c r="AC833" s="147"/>
      <c r="AD833" s="147"/>
      <c r="AE833" s="147"/>
      <c r="AF833" s="147"/>
      <c r="AG833" s="147" t="s">
        <v>244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54"/>
      <c r="B834" s="155"/>
      <c r="C834" s="250" t="s">
        <v>793</v>
      </c>
      <c r="D834" s="251"/>
      <c r="E834" s="251"/>
      <c r="F834" s="251"/>
      <c r="G834" s="251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47"/>
      <c r="Z834" s="147"/>
      <c r="AA834" s="147"/>
      <c r="AB834" s="147"/>
      <c r="AC834" s="147"/>
      <c r="AD834" s="147"/>
      <c r="AE834" s="147"/>
      <c r="AF834" s="147"/>
      <c r="AG834" s="147" t="s">
        <v>210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181" t="s">
        <v>265</v>
      </c>
      <c r="D835" s="160"/>
      <c r="E835" s="161"/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47"/>
      <c r="Z835" s="147"/>
      <c r="AA835" s="147"/>
      <c r="AB835" s="147"/>
      <c r="AC835" s="147"/>
      <c r="AD835" s="147"/>
      <c r="AE835" s="147"/>
      <c r="AF835" s="147"/>
      <c r="AG835" s="147" t="s">
        <v>226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181" t="s">
        <v>87</v>
      </c>
      <c r="D836" s="160"/>
      <c r="E836" s="161">
        <v>3</v>
      </c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47"/>
      <c r="Z836" s="147"/>
      <c r="AA836" s="147"/>
      <c r="AB836" s="147"/>
      <c r="AC836" s="147"/>
      <c r="AD836" s="147"/>
      <c r="AE836" s="147"/>
      <c r="AF836" s="147"/>
      <c r="AG836" s="147" t="s">
        <v>226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ht="22.5" outlineLevel="1" x14ac:dyDescent="0.2">
      <c r="A837" s="154"/>
      <c r="B837" s="155"/>
      <c r="C837" s="181" t="s">
        <v>794</v>
      </c>
      <c r="D837" s="160"/>
      <c r="E837" s="161"/>
      <c r="F837" s="158"/>
      <c r="G837" s="15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226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">
      <c r="A838" s="154"/>
      <c r="B838" s="155"/>
      <c r="C838" s="241"/>
      <c r="D838" s="242"/>
      <c r="E838" s="242"/>
      <c r="F838" s="242"/>
      <c r="G838" s="242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47"/>
      <c r="Z838" s="147"/>
      <c r="AA838" s="147"/>
      <c r="AB838" s="147"/>
      <c r="AC838" s="147"/>
      <c r="AD838" s="147"/>
      <c r="AE838" s="147"/>
      <c r="AF838" s="147"/>
      <c r="AG838" s="147" t="s">
        <v>211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ht="22.5" outlineLevel="1" x14ac:dyDescent="0.2">
      <c r="A839" s="169">
        <v>159</v>
      </c>
      <c r="B839" s="170" t="s">
        <v>795</v>
      </c>
      <c r="C839" s="180" t="s">
        <v>796</v>
      </c>
      <c r="D839" s="171" t="s">
        <v>272</v>
      </c>
      <c r="E839" s="172">
        <v>713.93</v>
      </c>
      <c r="F839" s="173"/>
      <c r="G839" s="174">
        <f>ROUND(E839*F839,2)</f>
        <v>0</v>
      </c>
      <c r="H839" s="173"/>
      <c r="I839" s="174">
        <f>ROUND(E839*H839,2)</f>
        <v>0</v>
      </c>
      <c r="J839" s="173"/>
      <c r="K839" s="174">
        <f>ROUND(E839*J839,2)</f>
        <v>0</v>
      </c>
      <c r="L839" s="174">
        <v>21</v>
      </c>
      <c r="M839" s="174">
        <f>G839*(1+L839/100)</f>
        <v>0</v>
      </c>
      <c r="N839" s="172">
        <v>0</v>
      </c>
      <c r="O839" s="172">
        <f>ROUND(E839*N839,2)</f>
        <v>0</v>
      </c>
      <c r="P839" s="172">
        <v>0</v>
      </c>
      <c r="Q839" s="172">
        <f>ROUND(E839*P839,2)</f>
        <v>0</v>
      </c>
      <c r="R839" s="174" t="s">
        <v>572</v>
      </c>
      <c r="S839" s="174" t="s">
        <v>205</v>
      </c>
      <c r="T839" s="175" t="s">
        <v>205</v>
      </c>
      <c r="U839" s="158">
        <v>0.27</v>
      </c>
      <c r="V839" s="158">
        <f>ROUND(E839*U839,2)</f>
        <v>192.76</v>
      </c>
      <c r="W839" s="158"/>
      <c r="X839" s="158" t="s">
        <v>243</v>
      </c>
      <c r="Y839" s="147"/>
      <c r="Z839" s="147"/>
      <c r="AA839" s="147"/>
      <c r="AB839" s="147"/>
      <c r="AC839" s="147"/>
      <c r="AD839" s="147"/>
      <c r="AE839" s="147"/>
      <c r="AF839" s="147"/>
      <c r="AG839" s="147" t="s">
        <v>378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">
      <c r="A840" s="154"/>
      <c r="B840" s="155"/>
      <c r="C840" s="181" t="s">
        <v>265</v>
      </c>
      <c r="D840" s="160"/>
      <c r="E840" s="161"/>
      <c r="F840" s="158"/>
      <c r="G840" s="158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47"/>
      <c r="Z840" s="147"/>
      <c r="AA840" s="147"/>
      <c r="AB840" s="147"/>
      <c r="AC840" s="147"/>
      <c r="AD840" s="147"/>
      <c r="AE840" s="147"/>
      <c r="AF840" s="147"/>
      <c r="AG840" s="147" t="s">
        <v>226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54"/>
      <c r="B841" s="155"/>
      <c r="C841" s="181" t="s">
        <v>681</v>
      </c>
      <c r="D841" s="160"/>
      <c r="E841" s="161">
        <v>713.93</v>
      </c>
      <c r="F841" s="158"/>
      <c r="G841" s="158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47"/>
      <c r="Z841" s="147"/>
      <c r="AA841" s="147"/>
      <c r="AB841" s="147"/>
      <c r="AC841" s="147"/>
      <c r="AD841" s="147"/>
      <c r="AE841" s="147"/>
      <c r="AF841" s="147"/>
      <c r="AG841" s="147" t="s">
        <v>226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54"/>
      <c r="B842" s="155"/>
      <c r="C842" s="241"/>
      <c r="D842" s="242"/>
      <c r="E842" s="242"/>
      <c r="F842" s="242"/>
      <c r="G842" s="242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47"/>
      <c r="Z842" s="147"/>
      <c r="AA842" s="147"/>
      <c r="AB842" s="147"/>
      <c r="AC842" s="147"/>
      <c r="AD842" s="147"/>
      <c r="AE842" s="147"/>
      <c r="AF842" s="147"/>
      <c r="AG842" s="147" t="s">
        <v>211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69">
        <v>160</v>
      </c>
      <c r="B843" s="170" t="s">
        <v>797</v>
      </c>
      <c r="C843" s="180" t="s">
        <v>798</v>
      </c>
      <c r="D843" s="171" t="s">
        <v>346</v>
      </c>
      <c r="E843" s="172">
        <v>38.15549</v>
      </c>
      <c r="F843" s="173"/>
      <c r="G843" s="174">
        <f>ROUND(E843*F843,2)</f>
        <v>0</v>
      </c>
      <c r="H843" s="173"/>
      <c r="I843" s="174">
        <f>ROUND(E843*H843,2)</f>
        <v>0</v>
      </c>
      <c r="J843" s="173"/>
      <c r="K843" s="174">
        <f>ROUND(E843*J843,2)</f>
        <v>0</v>
      </c>
      <c r="L843" s="174">
        <v>21</v>
      </c>
      <c r="M843" s="174">
        <f>G843*(1+L843/100)</f>
        <v>0</v>
      </c>
      <c r="N843" s="172">
        <v>2.3570000000000001E-2</v>
      </c>
      <c r="O843" s="172">
        <f>ROUND(E843*N843,2)</f>
        <v>0.9</v>
      </c>
      <c r="P843" s="172">
        <v>0</v>
      </c>
      <c r="Q843" s="172">
        <f>ROUND(E843*P843,2)</f>
        <v>0</v>
      </c>
      <c r="R843" s="174" t="s">
        <v>572</v>
      </c>
      <c r="S843" s="174" t="s">
        <v>205</v>
      </c>
      <c r="T843" s="175" t="s">
        <v>205</v>
      </c>
      <c r="U843" s="158">
        <v>0</v>
      </c>
      <c r="V843" s="158">
        <f>ROUND(E843*U843,2)</f>
        <v>0</v>
      </c>
      <c r="W843" s="158"/>
      <c r="X843" s="158" t="s">
        <v>243</v>
      </c>
      <c r="Y843" s="147"/>
      <c r="Z843" s="147"/>
      <c r="AA843" s="147"/>
      <c r="AB843" s="147"/>
      <c r="AC843" s="147"/>
      <c r="AD843" s="147"/>
      <c r="AE843" s="147"/>
      <c r="AF843" s="147"/>
      <c r="AG843" s="147" t="s">
        <v>244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181" t="s">
        <v>265</v>
      </c>
      <c r="D844" s="160"/>
      <c r="E844" s="161"/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47"/>
      <c r="Z844" s="147"/>
      <c r="AA844" s="147"/>
      <c r="AB844" s="147"/>
      <c r="AC844" s="147"/>
      <c r="AD844" s="147"/>
      <c r="AE844" s="147"/>
      <c r="AF844" s="147"/>
      <c r="AG844" s="147" t="s">
        <v>226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54"/>
      <c r="B845" s="155"/>
      <c r="C845" s="181" t="s">
        <v>799</v>
      </c>
      <c r="D845" s="160"/>
      <c r="E845" s="161">
        <v>20.525490000000001</v>
      </c>
      <c r="F845" s="158"/>
      <c r="G845" s="158"/>
      <c r="H845" s="158"/>
      <c r="I845" s="158"/>
      <c r="J845" s="158"/>
      <c r="K845" s="158"/>
      <c r="L845" s="158"/>
      <c r="M845" s="158"/>
      <c r="N845" s="157"/>
      <c r="O845" s="157"/>
      <c r="P845" s="157"/>
      <c r="Q845" s="157"/>
      <c r="R845" s="158"/>
      <c r="S845" s="158"/>
      <c r="T845" s="158"/>
      <c r="U845" s="158"/>
      <c r="V845" s="158"/>
      <c r="W845" s="158"/>
      <c r="X845" s="158"/>
      <c r="Y845" s="147"/>
      <c r="Z845" s="147"/>
      <c r="AA845" s="147"/>
      <c r="AB845" s="147"/>
      <c r="AC845" s="147"/>
      <c r="AD845" s="147"/>
      <c r="AE845" s="147"/>
      <c r="AF845" s="147"/>
      <c r="AG845" s="147" t="s">
        <v>226</v>
      </c>
      <c r="AH845" s="147">
        <v>0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54"/>
      <c r="B846" s="155"/>
      <c r="C846" s="181" t="s">
        <v>800</v>
      </c>
      <c r="D846" s="160"/>
      <c r="E846" s="161"/>
      <c r="F846" s="158"/>
      <c r="G846" s="158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47"/>
      <c r="Z846" s="147"/>
      <c r="AA846" s="147"/>
      <c r="AB846" s="147"/>
      <c r="AC846" s="147"/>
      <c r="AD846" s="147"/>
      <c r="AE846" s="147"/>
      <c r="AF846" s="147"/>
      <c r="AG846" s="147" t="s">
        <v>226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54"/>
      <c r="B847" s="155"/>
      <c r="C847" s="181" t="s">
        <v>265</v>
      </c>
      <c r="D847" s="160"/>
      <c r="E847" s="161"/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47"/>
      <c r="Z847" s="147"/>
      <c r="AA847" s="147"/>
      <c r="AB847" s="147"/>
      <c r="AC847" s="147"/>
      <c r="AD847" s="147"/>
      <c r="AE847" s="147"/>
      <c r="AF847" s="147"/>
      <c r="AG847" s="147" t="s">
        <v>226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81" t="s">
        <v>801</v>
      </c>
      <c r="D848" s="160"/>
      <c r="E848" s="161">
        <v>16.940000000000001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226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54"/>
      <c r="B849" s="155"/>
      <c r="C849" s="181" t="s">
        <v>265</v>
      </c>
      <c r="D849" s="160"/>
      <c r="E849" s="161"/>
      <c r="F849" s="158"/>
      <c r="G849" s="158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47"/>
      <c r="Z849" s="147"/>
      <c r="AA849" s="147"/>
      <c r="AB849" s="147"/>
      <c r="AC849" s="147"/>
      <c r="AD849" s="147"/>
      <c r="AE849" s="147"/>
      <c r="AF849" s="147"/>
      <c r="AG849" s="147" t="s">
        <v>226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">
      <c r="A850" s="154"/>
      <c r="B850" s="155"/>
      <c r="C850" s="181" t="s">
        <v>802</v>
      </c>
      <c r="D850" s="160"/>
      <c r="E850" s="161">
        <v>0.69</v>
      </c>
      <c r="F850" s="158"/>
      <c r="G850" s="158"/>
      <c r="H850" s="158"/>
      <c r="I850" s="158"/>
      <c r="J850" s="158"/>
      <c r="K850" s="158"/>
      <c r="L850" s="158"/>
      <c r="M850" s="158"/>
      <c r="N850" s="157"/>
      <c r="O850" s="157"/>
      <c r="P850" s="157"/>
      <c r="Q850" s="157"/>
      <c r="R850" s="158"/>
      <c r="S850" s="158"/>
      <c r="T850" s="158"/>
      <c r="U850" s="158"/>
      <c r="V850" s="158"/>
      <c r="W850" s="158"/>
      <c r="X850" s="158"/>
      <c r="Y850" s="147"/>
      <c r="Z850" s="147"/>
      <c r="AA850" s="147"/>
      <c r="AB850" s="147"/>
      <c r="AC850" s="147"/>
      <c r="AD850" s="147"/>
      <c r="AE850" s="147"/>
      <c r="AF850" s="147"/>
      <c r="AG850" s="147" t="s">
        <v>226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54"/>
      <c r="B851" s="155"/>
      <c r="C851" s="241"/>
      <c r="D851" s="242"/>
      <c r="E851" s="242"/>
      <c r="F851" s="242"/>
      <c r="G851" s="242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47"/>
      <c r="Z851" s="147"/>
      <c r="AA851" s="147"/>
      <c r="AB851" s="147"/>
      <c r="AC851" s="147"/>
      <c r="AD851" s="147"/>
      <c r="AE851" s="147"/>
      <c r="AF851" s="147"/>
      <c r="AG851" s="147" t="s">
        <v>211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ht="22.5" outlineLevel="1" x14ac:dyDescent="0.2">
      <c r="A852" s="169">
        <v>161</v>
      </c>
      <c r="B852" s="170" t="s">
        <v>803</v>
      </c>
      <c r="C852" s="180" t="s">
        <v>804</v>
      </c>
      <c r="D852" s="171" t="s">
        <v>272</v>
      </c>
      <c r="E852" s="172">
        <v>70</v>
      </c>
      <c r="F852" s="173"/>
      <c r="G852" s="174">
        <f>ROUND(E852*F852,2)</f>
        <v>0</v>
      </c>
      <c r="H852" s="173"/>
      <c r="I852" s="174">
        <f>ROUND(E852*H852,2)</f>
        <v>0</v>
      </c>
      <c r="J852" s="173"/>
      <c r="K852" s="174">
        <f>ROUND(E852*J852,2)</f>
        <v>0</v>
      </c>
      <c r="L852" s="174">
        <v>21</v>
      </c>
      <c r="M852" s="174">
        <f>G852*(1+L852/100)</f>
        <v>0</v>
      </c>
      <c r="N852" s="172">
        <v>0</v>
      </c>
      <c r="O852" s="172">
        <f>ROUND(E852*N852,2)</f>
        <v>0</v>
      </c>
      <c r="P852" s="172">
        <v>0</v>
      </c>
      <c r="Q852" s="172">
        <f>ROUND(E852*P852,2)</f>
        <v>0</v>
      </c>
      <c r="R852" s="174" t="s">
        <v>572</v>
      </c>
      <c r="S852" s="174" t="s">
        <v>205</v>
      </c>
      <c r="T852" s="175" t="s">
        <v>205</v>
      </c>
      <c r="U852" s="158">
        <v>0.16200000000000001</v>
      </c>
      <c r="V852" s="158">
        <f>ROUND(E852*U852,2)</f>
        <v>11.34</v>
      </c>
      <c r="W852" s="158"/>
      <c r="X852" s="158" t="s">
        <v>243</v>
      </c>
      <c r="Y852" s="147"/>
      <c r="Z852" s="147"/>
      <c r="AA852" s="147"/>
      <c r="AB852" s="147"/>
      <c r="AC852" s="147"/>
      <c r="AD852" s="147"/>
      <c r="AE852" s="147"/>
      <c r="AF852" s="147"/>
      <c r="AG852" s="147" t="s">
        <v>244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54"/>
      <c r="B853" s="155"/>
      <c r="C853" s="181" t="s">
        <v>265</v>
      </c>
      <c r="D853" s="160"/>
      <c r="E853" s="161"/>
      <c r="F853" s="158"/>
      <c r="G853" s="15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47"/>
      <c r="Z853" s="147"/>
      <c r="AA853" s="147"/>
      <c r="AB853" s="147"/>
      <c r="AC853" s="147"/>
      <c r="AD853" s="147"/>
      <c r="AE853" s="147"/>
      <c r="AF853" s="147"/>
      <c r="AG853" s="147" t="s">
        <v>226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181" t="s">
        <v>575</v>
      </c>
      <c r="D854" s="160"/>
      <c r="E854" s="161">
        <v>70</v>
      </c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226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241"/>
      <c r="D855" s="242"/>
      <c r="E855" s="242"/>
      <c r="F855" s="242"/>
      <c r="G855" s="242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47"/>
      <c r="Z855" s="147"/>
      <c r="AA855" s="147"/>
      <c r="AB855" s="147"/>
      <c r="AC855" s="147"/>
      <c r="AD855" s="147"/>
      <c r="AE855" s="147"/>
      <c r="AF855" s="147"/>
      <c r="AG855" s="147" t="s">
        <v>211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">
      <c r="A856" s="169">
        <v>162</v>
      </c>
      <c r="B856" s="170" t="s">
        <v>805</v>
      </c>
      <c r="C856" s="180" t="s">
        <v>806</v>
      </c>
      <c r="D856" s="171" t="s">
        <v>346</v>
      </c>
      <c r="E856" s="172">
        <v>2.0125000000000002</v>
      </c>
      <c r="F856" s="173"/>
      <c r="G856" s="174">
        <f>ROUND(E856*F856,2)</f>
        <v>0</v>
      </c>
      <c r="H856" s="173"/>
      <c r="I856" s="174">
        <f>ROUND(E856*H856,2)</f>
        <v>0</v>
      </c>
      <c r="J856" s="173"/>
      <c r="K856" s="174">
        <f>ROUND(E856*J856,2)</f>
        <v>0</v>
      </c>
      <c r="L856" s="174">
        <v>21</v>
      </c>
      <c r="M856" s="174">
        <f>G856*(1+L856/100)</f>
        <v>0</v>
      </c>
      <c r="N856" s="172">
        <v>3.1099999999999999E-3</v>
      </c>
      <c r="O856" s="172">
        <f>ROUND(E856*N856,2)</f>
        <v>0.01</v>
      </c>
      <c r="P856" s="172">
        <v>0</v>
      </c>
      <c r="Q856" s="172">
        <f>ROUND(E856*P856,2)</f>
        <v>0</v>
      </c>
      <c r="R856" s="174" t="s">
        <v>572</v>
      </c>
      <c r="S856" s="174" t="s">
        <v>205</v>
      </c>
      <c r="T856" s="175" t="s">
        <v>205</v>
      </c>
      <c r="U856" s="158">
        <v>0</v>
      </c>
      <c r="V856" s="158">
        <f>ROUND(E856*U856,2)</f>
        <v>0</v>
      </c>
      <c r="W856" s="158"/>
      <c r="X856" s="158" t="s">
        <v>243</v>
      </c>
      <c r="Y856" s="147"/>
      <c r="Z856" s="147"/>
      <c r="AA856" s="147"/>
      <c r="AB856" s="147"/>
      <c r="AC856" s="147"/>
      <c r="AD856" s="147"/>
      <c r="AE856" s="147"/>
      <c r="AF856" s="147"/>
      <c r="AG856" s="147" t="s">
        <v>244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">
      <c r="A857" s="154"/>
      <c r="B857" s="155"/>
      <c r="C857" s="181" t="s">
        <v>265</v>
      </c>
      <c r="D857" s="160"/>
      <c r="E857" s="161"/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47"/>
      <c r="Z857" s="147"/>
      <c r="AA857" s="147"/>
      <c r="AB857" s="147"/>
      <c r="AC857" s="147"/>
      <c r="AD857" s="147"/>
      <c r="AE857" s="147"/>
      <c r="AF857" s="147"/>
      <c r="AG857" s="147" t="s">
        <v>226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">
      <c r="A858" s="154"/>
      <c r="B858" s="155"/>
      <c r="C858" s="181" t="s">
        <v>807</v>
      </c>
      <c r="D858" s="160"/>
      <c r="E858" s="161">
        <v>2.0125000000000002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47"/>
      <c r="Z858" s="147"/>
      <c r="AA858" s="147"/>
      <c r="AB858" s="147"/>
      <c r="AC858" s="147"/>
      <c r="AD858" s="147"/>
      <c r="AE858" s="147"/>
      <c r="AF858" s="147"/>
      <c r="AG858" s="147" t="s">
        <v>226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">
      <c r="A859" s="154"/>
      <c r="B859" s="155"/>
      <c r="C859" s="241"/>
      <c r="D859" s="242"/>
      <c r="E859" s="242"/>
      <c r="F859" s="242"/>
      <c r="G859" s="242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211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">
      <c r="A860" s="169">
        <v>163</v>
      </c>
      <c r="B860" s="170" t="s">
        <v>808</v>
      </c>
      <c r="C860" s="180" t="s">
        <v>809</v>
      </c>
      <c r="D860" s="171" t="s">
        <v>272</v>
      </c>
      <c r="E860" s="172">
        <v>24.25</v>
      </c>
      <c r="F860" s="173"/>
      <c r="G860" s="174">
        <f>ROUND(E860*F860,2)</f>
        <v>0</v>
      </c>
      <c r="H860" s="173"/>
      <c r="I860" s="174">
        <f>ROUND(E860*H860,2)</f>
        <v>0</v>
      </c>
      <c r="J860" s="173"/>
      <c r="K860" s="174">
        <f>ROUND(E860*J860,2)</f>
        <v>0</v>
      </c>
      <c r="L860" s="174">
        <v>21</v>
      </c>
      <c r="M860" s="174">
        <f>G860*(1+L860/100)</f>
        <v>0</v>
      </c>
      <c r="N860" s="172">
        <v>8.0000000000000007E-5</v>
      </c>
      <c r="O860" s="172">
        <f>ROUND(E860*N860,2)</f>
        <v>0</v>
      </c>
      <c r="P860" s="172">
        <v>0</v>
      </c>
      <c r="Q860" s="172">
        <f>ROUND(E860*P860,2)</f>
        <v>0</v>
      </c>
      <c r="R860" s="174" t="s">
        <v>810</v>
      </c>
      <c r="S860" s="174" t="s">
        <v>205</v>
      </c>
      <c r="T860" s="175" t="s">
        <v>205</v>
      </c>
      <c r="U860" s="158">
        <v>0.25990000000000002</v>
      </c>
      <c r="V860" s="158">
        <f>ROUND(E860*U860,2)</f>
        <v>6.3</v>
      </c>
      <c r="W860" s="158"/>
      <c r="X860" s="158" t="s">
        <v>243</v>
      </c>
      <c r="Y860" s="147"/>
      <c r="Z860" s="147"/>
      <c r="AA860" s="147"/>
      <c r="AB860" s="147"/>
      <c r="AC860" s="147"/>
      <c r="AD860" s="147"/>
      <c r="AE860" s="147"/>
      <c r="AF860" s="147"/>
      <c r="AG860" s="147" t="s">
        <v>244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54"/>
      <c r="B861" s="155"/>
      <c r="C861" s="254" t="s">
        <v>811</v>
      </c>
      <c r="D861" s="255"/>
      <c r="E861" s="255"/>
      <c r="F861" s="255"/>
      <c r="G861" s="255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47"/>
      <c r="Z861" s="147"/>
      <c r="AA861" s="147"/>
      <c r="AB861" s="147"/>
      <c r="AC861" s="147"/>
      <c r="AD861" s="147"/>
      <c r="AE861" s="147"/>
      <c r="AF861" s="147"/>
      <c r="AG861" s="147" t="s">
        <v>275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">
      <c r="A862" s="154"/>
      <c r="B862" s="155"/>
      <c r="C862" s="181" t="s">
        <v>812</v>
      </c>
      <c r="D862" s="160"/>
      <c r="E862" s="161"/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47"/>
      <c r="Z862" s="147"/>
      <c r="AA862" s="147"/>
      <c r="AB862" s="147"/>
      <c r="AC862" s="147"/>
      <c r="AD862" s="147"/>
      <c r="AE862" s="147"/>
      <c r="AF862" s="147"/>
      <c r="AG862" s="147" t="s">
        <v>226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">
      <c r="A863" s="154"/>
      <c r="B863" s="155"/>
      <c r="C863" s="181" t="s">
        <v>265</v>
      </c>
      <c r="D863" s="160"/>
      <c r="E863" s="161"/>
      <c r="F863" s="158"/>
      <c r="G863" s="15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47"/>
      <c r="Z863" s="147"/>
      <c r="AA863" s="147"/>
      <c r="AB863" s="147"/>
      <c r="AC863" s="147"/>
      <c r="AD863" s="147"/>
      <c r="AE863" s="147"/>
      <c r="AF863" s="147"/>
      <c r="AG863" s="147" t="s">
        <v>226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">
      <c r="A864" s="154"/>
      <c r="B864" s="155"/>
      <c r="C864" s="181" t="s">
        <v>813</v>
      </c>
      <c r="D864" s="160"/>
      <c r="E864" s="161">
        <v>24.25</v>
      </c>
      <c r="F864" s="158"/>
      <c r="G864" s="158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47"/>
      <c r="Z864" s="147"/>
      <c r="AA864" s="147"/>
      <c r="AB864" s="147"/>
      <c r="AC864" s="147"/>
      <c r="AD864" s="147"/>
      <c r="AE864" s="147"/>
      <c r="AF864" s="147"/>
      <c r="AG864" s="147" t="s">
        <v>226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54"/>
      <c r="B865" s="155"/>
      <c r="C865" s="241"/>
      <c r="D865" s="242"/>
      <c r="E865" s="242"/>
      <c r="F865" s="242"/>
      <c r="G865" s="242"/>
      <c r="H865" s="158"/>
      <c r="I865" s="158"/>
      <c r="J865" s="158"/>
      <c r="K865" s="158"/>
      <c r="L865" s="158"/>
      <c r="M865" s="158"/>
      <c r="N865" s="157"/>
      <c r="O865" s="157"/>
      <c r="P865" s="157"/>
      <c r="Q865" s="157"/>
      <c r="R865" s="158"/>
      <c r="S865" s="158"/>
      <c r="T865" s="158"/>
      <c r="U865" s="158"/>
      <c r="V865" s="158"/>
      <c r="W865" s="158"/>
      <c r="X865" s="158"/>
      <c r="Y865" s="147"/>
      <c r="Z865" s="147"/>
      <c r="AA865" s="147"/>
      <c r="AB865" s="147"/>
      <c r="AC865" s="147"/>
      <c r="AD865" s="147"/>
      <c r="AE865" s="147"/>
      <c r="AF865" s="147"/>
      <c r="AG865" s="147" t="s">
        <v>211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">
      <c r="A866" s="169">
        <v>164</v>
      </c>
      <c r="B866" s="170" t="s">
        <v>814</v>
      </c>
      <c r="C866" s="180" t="s">
        <v>815</v>
      </c>
      <c r="D866" s="171" t="s">
        <v>272</v>
      </c>
      <c r="E866" s="172">
        <v>736</v>
      </c>
      <c r="F866" s="173"/>
      <c r="G866" s="174">
        <f>ROUND(E866*F866,2)</f>
        <v>0</v>
      </c>
      <c r="H866" s="173"/>
      <c r="I866" s="174">
        <f>ROUND(E866*H866,2)</f>
        <v>0</v>
      </c>
      <c r="J866" s="173"/>
      <c r="K866" s="174">
        <f>ROUND(E866*J866,2)</f>
        <v>0</v>
      </c>
      <c r="L866" s="174">
        <v>21</v>
      </c>
      <c r="M866" s="174">
        <f>G866*(1+L866/100)</f>
        <v>0</v>
      </c>
      <c r="N866" s="172">
        <v>6.9999999999999994E-5</v>
      </c>
      <c r="O866" s="172">
        <f>ROUND(E866*N866,2)</f>
        <v>0.05</v>
      </c>
      <c r="P866" s="172">
        <v>0</v>
      </c>
      <c r="Q866" s="172">
        <f>ROUND(E866*P866,2)</f>
        <v>0</v>
      </c>
      <c r="R866" s="174" t="s">
        <v>810</v>
      </c>
      <c r="S866" s="174" t="s">
        <v>205</v>
      </c>
      <c r="T866" s="175" t="s">
        <v>205</v>
      </c>
      <c r="U866" s="158">
        <v>0.26</v>
      </c>
      <c r="V866" s="158">
        <f>ROUND(E866*U866,2)</f>
        <v>191.36</v>
      </c>
      <c r="W866" s="158"/>
      <c r="X866" s="158" t="s">
        <v>243</v>
      </c>
      <c r="Y866" s="147"/>
      <c r="Z866" s="147"/>
      <c r="AA866" s="147"/>
      <c r="AB866" s="147"/>
      <c r="AC866" s="147"/>
      <c r="AD866" s="147"/>
      <c r="AE866" s="147"/>
      <c r="AF866" s="147"/>
      <c r="AG866" s="147" t="s">
        <v>378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">
      <c r="A867" s="154"/>
      <c r="B867" s="155"/>
      <c r="C867" s="254" t="s">
        <v>811</v>
      </c>
      <c r="D867" s="255"/>
      <c r="E867" s="255"/>
      <c r="F867" s="255"/>
      <c r="G867" s="255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47"/>
      <c r="Z867" s="147"/>
      <c r="AA867" s="147"/>
      <c r="AB867" s="147"/>
      <c r="AC867" s="147"/>
      <c r="AD867" s="147"/>
      <c r="AE867" s="147"/>
      <c r="AF867" s="147"/>
      <c r="AG867" s="147" t="s">
        <v>275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">
      <c r="A868" s="154"/>
      <c r="B868" s="155"/>
      <c r="C868" s="181" t="s">
        <v>265</v>
      </c>
      <c r="D868" s="160"/>
      <c r="E868" s="161"/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47"/>
      <c r="Z868" s="147"/>
      <c r="AA868" s="147"/>
      <c r="AB868" s="147"/>
      <c r="AC868" s="147"/>
      <c r="AD868" s="147"/>
      <c r="AE868" s="147"/>
      <c r="AF868" s="147"/>
      <c r="AG868" s="147" t="s">
        <v>226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">
      <c r="A869" s="154"/>
      <c r="B869" s="155"/>
      <c r="C869" s="181" t="s">
        <v>816</v>
      </c>
      <c r="D869" s="160"/>
      <c r="E869" s="161">
        <v>736</v>
      </c>
      <c r="F869" s="158"/>
      <c r="G869" s="158"/>
      <c r="H869" s="158"/>
      <c r="I869" s="158"/>
      <c r="J869" s="158"/>
      <c r="K869" s="158"/>
      <c r="L869" s="158"/>
      <c r="M869" s="158"/>
      <c r="N869" s="157"/>
      <c r="O869" s="157"/>
      <c r="P869" s="157"/>
      <c r="Q869" s="157"/>
      <c r="R869" s="158"/>
      <c r="S869" s="158"/>
      <c r="T869" s="158"/>
      <c r="U869" s="158"/>
      <c r="V869" s="158"/>
      <c r="W869" s="158"/>
      <c r="X869" s="158"/>
      <c r="Y869" s="147"/>
      <c r="Z869" s="147"/>
      <c r="AA869" s="147"/>
      <c r="AB869" s="147"/>
      <c r="AC869" s="147"/>
      <c r="AD869" s="147"/>
      <c r="AE869" s="147"/>
      <c r="AF869" s="147"/>
      <c r="AG869" s="147" t="s">
        <v>226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2">
      <c r="A870" s="154"/>
      <c r="B870" s="155"/>
      <c r="C870" s="241"/>
      <c r="D870" s="242"/>
      <c r="E870" s="242"/>
      <c r="F870" s="242"/>
      <c r="G870" s="242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47"/>
      <c r="Z870" s="147"/>
      <c r="AA870" s="147"/>
      <c r="AB870" s="147"/>
      <c r="AC870" s="147"/>
      <c r="AD870" s="147"/>
      <c r="AE870" s="147"/>
      <c r="AF870" s="147"/>
      <c r="AG870" s="147" t="s">
        <v>211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2">
      <c r="A871" s="169">
        <v>165</v>
      </c>
      <c r="B871" s="170" t="s">
        <v>817</v>
      </c>
      <c r="C871" s="180" t="s">
        <v>818</v>
      </c>
      <c r="D871" s="171" t="s">
        <v>342</v>
      </c>
      <c r="E871" s="172">
        <v>713.93</v>
      </c>
      <c r="F871" s="173"/>
      <c r="G871" s="174">
        <f>ROUND(E871*F871,2)</f>
        <v>0</v>
      </c>
      <c r="H871" s="173"/>
      <c r="I871" s="174">
        <f>ROUND(E871*H871,2)</f>
        <v>0</v>
      </c>
      <c r="J871" s="173"/>
      <c r="K871" s="174">
        <f>ROUND(E871*J871,2)</f>
        <v>0</v>
      </c>
      <c r="L871" s="174">
        <v>21</v>
      </c>
      <c r="M871" s="174">
        <f>G871*(1+L871/100)</f>
        <v>0</v>
      </c>
      <c r="N871" s="172">
        <v>0</v>
      </c>
      <c r="O871" s="172">
        <f>ROUND(E871*N871,2)</f>
        <v>0</v>
      </c>
      <c r="P871" s="172">
        <v>0</v>
      </c>
      <c r="Q871" s="172">
        <f>ROUND(E871*P871,2)</f>
        <v>0</v>
      </c>
      <c r="R871" s="174"/>
      <c r="S871" s="174" t="s">
        <v>239</v>
      </c>
      <c r="T871" s="175" t="s">
        <v>206</v>
      </c>
      <c r="U871" s="158">
        <v>0.06</v>
      </c>
      <c r="V871" s="158">
        <f>ROUND(E871*U871,2)</f>
        <v>42.84</v>
      </c>
      <c r="W871" s="158"/>
      <c r="X871" s="158" t="s">
        <v>243</v>
      </c>
      <c r="Y871" s="147"/>
      <c r="Z871" s="147"/>
      <c r="AA871" s="147"/>
      <c r="AB871" s="147"/>
      <c r="AC871" s="147"/>
      <c r="AD871" s="147"/>
      <c r="AE871" s="147"/>
      <c r="AF871" s="147"/>
      <c r="AG871" s="147" t="s">
        <v>244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">
      <c r="A872" s="154"/>
      <c r="B872" s="155"/>
      <c r="C872" s="181" t="s">
        <v>265</v>
      </c>
      <c r="D872" s="160"/>
      <c r="E872" s="161"/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47"/>
      <c r="Z872" s="147"/>
      <c r="AA872" s="147"/>
      <c r="AB872" s="147"/>
      <c r="AC872" s="147"/>
      <c r="AD872" s="147"/>
      <c r="AE872" s="147"/>
      <c r="AF872" s="147"/>
      <c r="AG872" s="147" t="s">
        <v>226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54"/>
      <c r="B873" s="155"/>
      <c r="C873" s="181" t="s">
        <v>681</v>
      </c>
      <c r="D873" s="160"/>
      <c r="E873" s="161">
        <v>713.93</v>
      </c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47"/>
      <c r="Z873" s="147"/>
      <c r="AA873" s="147"/>
      <c r="AB873" s="147"/>
      <c r="AC873" s="147"/>
      <c r="AD873" s="147"/>
      <c r="AE873" s="147"/>
      <c r="AF873" s="147"/>
      <c r="AG873" s="147" t="s">
        <v>226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">
      <c r="A874" s="154"/>
      <c r="B874" s="155"/>
      <c r="C874" s="241"/>
      <c r="D874" s="242"/>
      <c r="E874" s="242"/>
      <c r="F874" s="242"/>
      <c r="G874" s="242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47"/>
      <c r="Z874" s="147"/>
      <c r="AA874" s="147"/>
      <c r="AB874" s="147"/>
      <c r="AC874" s="147"/>
      <c r="AD874" s="147"/>
      <c r="AE874" s="147"/>
      <c r="AF874" s="147"/>
      <c r="AG874" s="147" t="s">
        <v>211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ht="22.5" outlineLevel="1" x14ac:dyDescent="0.2">
      <c r="A875" s="169">
        <v>166</v>
      </c>
      <c r="B875" s="170" t="s">
        <v>819</v>
      </c>
      <c r="C875" s="180" t="s">
        <v>820</v>
      </c>
      <c r="D875" s="171" t="s">
        <v>821</v>
      </c>
      <c r="E875" s="172">
        <v>11.03</v>
      </c>
      <c r="F875" s="173"/>
      <c r="G875" s="174">
        <f>ROUND(E875*F875,2)</f>
        <v>0</v>
      </c>
      <c r="H875" s="173"/>
      <c r="I875" s="174">
        <f>ROUND(E875*H875,2)</f>
        <v>0</v>
      </c>
      <c r="J875" s="173"/>
      <c r="K875" s="174">
        <f>ROUND(E875*J875,2)</f>
        <v>0</v>
      </c>
      <c r="L875" s="174">
        <v>21</v>
      </c>
      <c r="M875" s="174">
        <f>G875*(1+L875/100)</f>
        <v>0</v>
      </c>
      <c r="N875" s="172">
        <v>0</v>
      </c>
      <c r="O875" s="172">
        <f>ROUND(E875*N875,2)</f>
        <v>0</v>
      </c>
      <c r="P875" s="172">
        <v>0.40799999999999997</v>
      </c>
      <c r="Q875" s="172">
        <f>ROUND(E875*P875,2)</f>
        <v>4.5</v>
      </c>
      <c r="R875" s="174"/>
      <c r="S875" s="174" t="s">
        <v>239</v>
      </c>
      <c r="T875" s="175" t="s">
        <v>206</v>
      </c>
      <c r="U875" s="158">
        <v>0.06</v>
      </c>
      <c r="V875" s="158">
        <f>ROUND(E875*U875,2)</f>
        <v>0.66</v>
      </c>
      <c r="W875" s="158"/>
      <c r="X875" s="158" t="s">
        <v>243</v>
      </c>
      <c r="Y875" s="147"/>
      <c r="Z875" s="147"/>
      <c r="AA875" s="147"/>
      <c r="AB875" s="147"/>
      <c r="AC875" s="147"/>
      <c r="AD875" s="147"/>
      <c r="AE875" s="147"/>
      <c r="AF875" s="147"/>
      <c r="AG875" s="147" t="s">
        <v>244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">
      <c r="A876" s="154"/>
      <c r="B876" s="155"/>
      <c r="C876" s="181" t="s">
        <v>265</v>
      </c>
      <c r="D876" s="160"/>
      <c r="E876" s="161"/>
      <c r="F876" s="158"/>
      <c r="G876" s="158"/>
      <c r="H876" s="158"/>
      <c r="I876" s="158"/>
      <c r="J876" s="158"/>
      <c r="K876" s="158"/>
      <c r="L876" s="158"/>
      <c r="M876" s="158"/>
      <c r="N876" s="157"/>
      <c r="O876" s="157"/>
      <c r="P876" s="157"/>
      <c r="Q876" s="157"/>
      <c r="R876" s="158"/>
      <c r="S876" s="158"/>
      <c r="T876" s="158"/>
      <c r="U876" s="158"/>
      <c r="V876" s="158"/>
      <c r="W876" s="158"/>
      <c r="X876" s="158"/>
      <c r="Y876" s="147"/>
      <c r="Z876" s="147"/>
      <c r="AA876" s="147"/>
      <c r="AB876" s="147"/>
      <c r="AC876" s="147"/>
      <c r="AD876" s="147"/>
      <c r="AE876" s="147"/>
      <c r="AF876" s="147"/>
      <c r="AG876" s="147" t="s">
        <v>226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2">
      <c r="A877" s="154"/>
      <c r="B877" s="155"/>
      <c r="C877" s="181" t="s">
        <v>822</v>
      </c>
      <c r="D877" s="160"/>
      <c r="E877" s="161">
        <v>11.03</v>
      </c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47"/>
      <c r="Z877" s="147"/>
      <c r="AA877" s="147"/>
      <c r="AB877" s="147"/>
      <c r="AC877" s="147"/>
      <c r="AD877" s="147"/>
      <c r="AE877" s="147"/>
      <c r="AF877" s="147"/>
      <c r="AG877" s="147" t="s">
        <v>226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">
      <c r="A878" s="154"/>
      <c r="B878" s="155"/>
      <c r="C878" s="241"/>
      <c r="D878" s="242"/>
      <c r="E878" s="242"/>
      <c r="F878" s="242"/>
      <c r="G878" s="242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47"/>
      <c r="Z878" s="147"/>
      <c r="AA878" s="147"/>
      <c r="AB878" s="147"/>
      <c r="AC878" s="147"/>
      <c r="AD878" s="147"/>
      <c r="AE878" s="147"/>
      <c r="AF878" s="147"/>
      <c r="AG878" s="147" t="s">
        <v>211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2">
      <c r="A879" s="169">
        <v>167</v>
      </c>
      <c r="B879" s="170" t="s">
        <v>823</v>
      </c>
      <c r="C879" s="180" t="s">
        <v>824</v>
      </c>
      <c r="D879" s="171" t="s">
        <v>821</v>
      </c>
      <c r="E879" s="172">
        <v>0.69</v>
      </c>
      <c r="F879" s="173"/>
      <c r="G879" s="174">
        <f>ROUND(E879*F879,2)</f>
        <v>0</v>
      </c>
      <c r="H879" s="173"/>
      <c r="I879" s="174">
        <f>ROUND(E879*H879,2)</f>
        <v>0</v>
      </c>
      <c r="J879" s="173"/>
      <c r="K879" s="174">
        <f>ROUND(E879*J879,2)</f>
        <v>0</v>
      </c>
      <c r="L879" s="174">
        <v>21</v>
      </c>
      <c r="M879" s="174">
        <f>G879*(1+L879/100)</f>
        <v>0</v>
      </c>
      <c r="N879" s="172">
        <v>0</v>
      </c>
      <c r="O879" s="172">
        <f>ROUND(E879*N879,2)</f>
        <v>0</v>
      </c>
      <c r="P879" s="172">
        <v>0</v>
      </c>
      <c r="Q879" s="172">
        <f>ROUND(E879*P879,2)</f>
        <v>0</v>
      </c>
      <c r="R879" s="174"/>
      <c r="S879" s="174" t="s">
        <v>239</v>
      </c>
      <c r="T879" s="175" t="s">
        <v>206</v>
      </c>
      <c r="U879" s="158">
        <v>0.06</v>
      </c>
      <c r="V879" s="158">
        <f>ROUND(E879*U879,2)</f>
        <v>0.04</v>
      </c>
      <c r="W879" s="158"/>
      <c r="X879" s="158" t="s">
        <v>243</v>
      </c>
      <c r="Y879" s="147"/>
      <c r="Z879" s="147"/>
      <c r="AA879" s="147"/>
      <c r="AB879" s="147"/>
      <c r="AC879" s="147"/>
      <c r="AD879" s="147"/>
      <c r="AE879" s="147"/>
      <c r="AF879" s="147"/>
      <c r="AG879" s="147" t="s">
        <v>244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">
      <c r="A880" s="154"/>
      <c r="B880" s="155"/>
      <c r="C880" s="181" t="s">
        <v>265</v>
      </c>
      <c r="D880" s="160"/>
      <c r="E880" s="161"/>
      <c r="F880" s="158"/>
      <c r="G880" s="158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47"/>
      <c r="Z880" s="147"/>
      <c r="AA880" s="147"/>
      <c r="AB880" s="147"/>
      <c r="AC880" s="147"/>
      <c r="AD880" s="147"/>
      <c r="AE880" s="147"/>
      <c r="AF880" s="147"/>
      <c r="AG880" s="147" t="s">
        <v>226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">
      <c r="A881" s="154"/>
      <c r="B881" s="155"/>
      <c r="C881" s="181" t="s">
        <v>802</v>
      </c>
      <c r="D881" s="160"/>
      <c r="E881" s="161">
        <v>0.69</v>
      </c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47"/>
      <c r="Z881" s="147"/>
      <c r="AA881" s="147"/>
      <c r="AB881" s="147"/>
      <c r="AC881" s="147"/>
      <c r="AD881" s="147"/>
      <c r="AE881" s="147"/>
      <c r="AF881" s="147"/>
      <c r="AG881" s="147" t="s">
        <v>226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">
      <c r="A882" s="154"/>
      <c r="B882" s="155"/>
      <c r="C882" s="241"/>
      <c r="D882" s="242"/>
      <c r="E882" s="242"/>
      <c r="F882" s="242"/>
      <c r="G882" s="242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47"/>
      <c r="Z882" s="147"/>
      <c r="AA882" s="147"/>
      <c r="AB882" s="147"/>
      <c r="AC882" s="147"/>
      <c r="AD882" s="147"/>
      <c r="AE882" s="147"/>
      <c r="AF882" s="147"/>
      <c r="AG882" s="147" t="s">
        <v>211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">
      <c r="A883" s="169">
        <v>168</v>
      </c>
      <c r="B883" s="170" t="s">
        <v>825</v>
      </c>
      <c r="C883" s="180" t="s">
        <v>826</v>
      </c>
      <c r="D883" s="171" t="s">
        <v>472</v>
      </c>
      <c r="E883" s="172">
        <v>19.684999999999999</v>
      </c>
      <c r="F883" s="173"/>
      <c r="G883" s="174">
        <f>ROUND(E883*F883,2)</f>
        <v>0</v>
      </c>
      <c r="H883" s="173"/>
      <c r="I883" s="174">
        <f>ROUND(E883*H883,2)</f>
        <v>0</v>
      </c>
      <c r="J883" s="173"/>
      <c r="K883" s="174">
        <f>ROUND(E883*J883,2)</f>
        <v>0</v>
      </c>
      <c r="L883" s="174">
        <v>21</v>
      </c>
      <c r="M883" s="174">
        <f>G883*(1+L883/100)</f>
        <v>0</v>
      </c>
      <c r="N883" s="172">
        <v>0</v>
      </c>
      <c r="O883" s="172">
        <f>ROUND(E883*N883,2)</f>
        <v>0</v>
      </c>
      <c r="P883" s="172">
        <v>0.40799999999999997</v>
      </c>
      <c r="Q883" s="172">
        <f>ROUND(E883*P883,2)</f>
        <v>8.0299999999999994</v>
      </c>
      <c r="R883" s="174"/>
      <c r="S883" s="174" t="s">
        <v>239</v>
      </c>
      <c r="T883" s="175" t="s">
        <v>206</v>
      </c>
      <c r="U883" s="158">
        <v>0.06</v>
      </c>
      <c r="V883" s="158">
        <f>ROUND(E883*U883,2)</f>
        <v>1.18</v>
      </c>
      <c r="W883" s="158"/>
      <c r="X883" s="158" t="s">
        <v>243</v>
      </c>
      <c r="Y883" s="147"/>
      <c r="Z883" s="147"/>
      <c r="AA883" s="147"/>
      <c r="AB883" s="147"/>
      <c r="AC883" s="147"/>
      <c r="AD883" s="147"/>
      <c r="AE883" s="147"/>
      <c r="AF883" s="147"/>
      <c r="AG883" s="147" t="s">
        <v>244</v>
      </c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">
      <c r="A884" s="154"/>
      <c r="B884" s="155"/>
      <c r="C884" s="181" t="s">
        <v>265</v>
      </c>
      <c r="D884" s="160"/>
      <c r="E884" s="161"/>
      <c r="F884" s="158"/>
      <c r="G884" s="158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47"/>
      <c r="Z884" s="147"/>
      <c r="AA884" s="147"/>
      <c r="AB884" s="147"/>
      <c r="AC884" s="147"/>
      <c r="AD884" s="147"/>
      <c r="AE884" s="147"/>
      <c r="AF884" s="147"/>
      <c r="AG884" s="147" t="s">
        <v>226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54"/>
      <c r="B885" s="155"/>
      <c r="C885" s="181" t="s">
        <v>827</v>
      </c>
      <c r="D885" s="160"/>
      <c r="E885" s="161">
        <v>19.684999999999999</v>
      </c>
      <c r="F885" s="158"/>
      <c r="G885" s="158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47"/>
      <c r="Z885" s="147"/>
      <c r="AA885" s="147"/>
      <c r="AB885" s="147"/>
      <c r="AC885" s="147"/>
      <c r="AD885" s="147"/>
      <c r="AE885" s="147"/>
      <c r="AF885" s="147"/>
      <c r="AG885" s="147" t="s">
        <v>226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54"/>
      <c r="B886" s="155"/>
      <c r="C886" s="241"/>
      <c r="D886" s="242"/>
      <c r="E886" s="242"/>
      <c r="F886" s="242"/>
      <c r="G886" s="242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47"/>
      <c r="Z886" s="147"/>
      <c r="AA886" s="147"/>
      <c r="AB886" s="147"/>
      <c r="AC886" s="147"/>
      <c r="AD886" s="147"/>
      <c r="AE886" s="147"/>
      <c r="AF886" s="147"/>
      <c r="AG886" s="147" t="s">
        <v>211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69">
        <v>169</v>
      </c>
      <c r="B887" s="170" t="s">
        <v>828</v>
      </c>
      <c r="C887" s="180" t="s">
        <v>829</v>
      </c>
      <c r="D887" s="171" t="s">
        <v>821</v>
      </c>
      <c r="E887" s="172">
        <v>0.49213000000000001</v>
      </c>
      <c r="F887" s="173"/>
      <c r="G887" s="174">
        <f>ROUND(E887*F887,2)</f>
        <v>0</v>
      </c>
      <c r="H887" s="173"/>
      <c r="I887" s="174">
        <f>ROUND(E887*H887,2)</f>
        <v>0</v>
      </c>
      <c r="J887" s="173"/>
      <c r="K887" s="174">
        <f>ROUND(E887*J887,2)</f>
        <v>0</v>
      </c>
      <c r="L887" s="174">
        <v>21</v>
      </c>
      <c r="M887" s="174">
        <f>G887*(1+L887/100)</f>
        <v>0</v>
      </c>
      <c r="N887" s="172">
        <v>0</v>
      </c>
      <c r="O887" s="172">
        <f>ROUND(E887*N887,2)</f>
        <v>0</v>
      </c>
      <c r="P887" s="172">
        <v>0.40799999999999997</v>
      </c>
      <c r="Q887" s="172">
        <f>ROUND(E887*P887,2)</f>
        <v>0.2</v>
      </c>
      <c r="R887" s="174"/>
      <c r="S887" s="174" t="s">
        <v>239</v>
      </c>
      <c r="T887" s="175" t="s">
        <v>206</v>
      </c>
      <c r="U887" s="158">
        <v>0.06</v>
      </c>
      <c r="V887" s="158">
        <f>ROUND(E887*U887,2)</f>
        <v>0.03</v>
      </c>
      <c r="W887" s="158"/>
      <c r="X887" s="158" t="s">
        <v>243</v>
      </c>
      <c r="Y887" s="147"/>
      <c r="Z887" s="147"/>
      <c r="AA887" s="147"/>
      <c r="AB887" s="147"/>
      <c r="AC887" s="147"/>
      <c r="AD887" s="147"/>
      <c r="AE887" s="147"/>
      <c r="AF887" s="147"/>
      <c r="AG887" s="147" t="s">
        <v>244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181" t="s">
        <v>265</v>
      </c>
      <c r="D888" s="160"/>
      <c r="E888" s="161"/>
      <c r="F888" s="158"/>
      <c r="G888" s="158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226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54"/>
      <c r="B889" s="155"/>
      <c r="C889" s="181" t="s">
        <v>830</v>
      </c>
      <c r="D889" s="160"/>
      <c r="E889" s="161">
        <v>0.49213000000000001</v>
      </c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47"/>
      <c r="Z889" s="147"/>
      <c r="AA889" s="147"/>
      <c r="AB889" s="147"/>
      <c r="AC889" s="147"/>
      <c r="AD889" s="147"/>
      <c r="AE889" s="147"/>
      <c r="AF889" s="147"/>
      <c r="AG889" s="147" t="s">
        <v>226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54"/>
      <c r="B890" s="155"/>
      <c r="C890" s="241"/>
      <c r="D890" s="242"/>
      <c r="E890" s="242"/>
      <c r="F890" s="242"/>
      <c r="G890" s="242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211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ht="22.5" outlineLevel="1" x14ac:dyDescent="0.2">
      <c r="A891" s="169">
        <v>170</v>
      </c>
      <c r="B891" s="170" t="s">
        <v>831</v>
      </c>
      <c r="C891" s="180" t="s">
        <v>832</v>
      </c>
      <c r="D891" s="171" t="s">
        <v>821</v>
      </c>
      <c r="E891" s="172">
        <v>2.63</v>
      </c>
      <c r="F891" s="173"/>
      <c r="G891" s="174">
        <f>ROUND(E891*F891,2)</f>
        <v>0</v>
      </c>
      <c r="H891" s="173"/>
      <c r="I891" s="174">
        <f>ROUND(E891*H891,2)</f>
        <v>0</v>
      </c>
      <c r="J891" s="173"/>
      <c r="K891" s="174">
        <f>ROUND(E891*J891,2)</f>
        <v>0</v>
      </c>
      <c r="L891" s="174">
        <v>21</v>
      </c>
      <c r="M891" s="174">
        <f>G891*(1+L891/100)</f>
        <v>0</v>
      </c>
      <c r="N891" s="172">
        <v>0</v>
      </c>
      <c r="O891" s="172">
        <f>ROUND(E891*N891,2)</f>
        <v>0</v>
      </c>
      <c r="P891" s="172">
        <v>0</v>
      </c>
      <c r="Q891" s="172">
        <f>ROUND(E891*P891,2)</f>
        <v>0</v>
      </c>
      <c r="R891" s="174"/>
      <c r="S891" s="174" t="s">
        <v>239</v>
      </c>
      <c r="T891" s="175" t="s">
        <v>206</v>
      </c>
      <c r="U891" s="158">
        <v>0.06</v>
      </c>
      <c r="V891" s="158">
        <f>ROUND(E891*U891,2)</f>
        <v>0.16</v>
      </c>
      <c r="W891" s="158"/>
      <c r="X891" s="158" t="s">
        <v>243</v>
      </c>
      <c r="Y891" s="147"/>
      <c r="Z891" s="147"/>
      <c r="AA891" s="147"/>
      <c r="AB891" s="147"/>
      <c r="AC891" s="147"/>
      <c r="AD891" s="147"/>
      <c r="AE891" s="147"/>
      <c r="AF891" s="147"/>
      <c r="AG891" s="147" t="s">
        <v>244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54"/>
      <c r="B892" s="155"/>
      <c r="C892" s="181" t="s">
        <v>265</v>
      </c>
      <c r="D892" s="160"/>
      <c r="E892" s="161"/>
      <c r="F892" s="158"/>
      <c r="G892" s="158"/>
      <c r="H892" s="158"/>
      <c r="I892" s="158"/>
      <c r="J892" s="158"/>
      <c r="K892" s="158"/>
      <c r="L892" s="158"/>
      <c r="M892" s="158"/>
      <c r="N892" s="157"/>
      <c r="O892" s="157"/>
      <c r="P892" s="157"/>
      <c r="Q892" s="157"/>
      <c r="R892" s="158"/>
      <c r="S892" s="158"/>
      <c r="T892" s="158"/>
      <c r="U892" s="158"/>
      <c r="V892" s="158"/>
      <c r="W892" s="158"/>
      <c r="X892" s="158"/>
      <c r="Y892" s="147"/>
      <c r="Z892" s="147"/>
      <c r="AA892" s="147"/>
      <c r="AB892" s="147"/>
      <c r="AC892" s="147"/>
      <c r="AD892" s="147"/>
      <c r="AE892" s="147"/>
      <c r="AF892" s="147"/>
      <c r="AG892" s="147" t="s">
        <v>226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54"/>
      <c r="B893" s="155"/>
      <c r="C893" s="181" t="s">
        <v>833</v>
      </c>
      <c r="D893" s="160"/>
      <c r="E893" s="161">
        <v>2.63</v>
      </c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47"/>
      <c r="Z893" s="147"/>
      <c r="AA893" s="147"/>
      <c r="AB893" s="147"/>
      <c r="AC893" s="147"/>
      <c r="AD893" s="147"/>
      <c r="AE893" s="147"/>
      <c r="AF893" s="147"/>
      <c r="AG893" s="147" t="s">
        <v>226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/>
      <c r="B894" s="155"/>
      <c r="C894" s="241"/>
      <c r="D894" s="242"/>
      <c r="E894" s="242"/>
      <c r="F894" s="242"/>
      <c r="G894" s="242"/>
      <c r="H894" s="158"/>
      <c r="I894" s="158"/>
      <c r="J894" s="158"/>
      <c r="K894" s="158"/>
      <c r="L894" s="158"/>
      <c r="M894" s="158"/>
      <c r="N894" s="157"/>
      <c r="O894" s="157"/>
      <c r="P894" s="157"/>
      <c r="Q894" s="157"/>
      <c r="R894" s="158"/>
      <c r="S894" s="158"/>
      <c r="T894" s="158"/>
      <c r="U894" s="158"/>
      <c r="V894" s="158"/>
      <c r="W894" s="158"/>
      <c r="X894" s="158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211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ht="22.5" outlineLevel="1" x14ac:dyDescent="0.2">
      <c r="A895" s="169">
        <v>171</v>
      </c>
      <c r="B895" s="170" t="s">
        <v>834</v>
      </c>
      <c r="C895" s="180" t="s">
        <v>835</v>
      </c>
      <c r="D895" s="171" t="s">
        <v>821</v>
      </c>
      <c r="E895" s="172">
        <v>3.28</v>
      </c>
      <c r="F895" s="173"/>
      <c r="G895" s="174">
        <f>ROUND(E895*F895,2)</f>
        <v>0</v>
      </c>
      <c r="H895" s="173"/>
      <c r="I895" s="174">
        <f>ROUND(E895*H895,2)</f>
        <v>0</v>
      </c>
      <c r="J895" s="173"/>
      <c r="K895" s="174">
        <f>ROUND(E895*J895,2)</f>
        <v>0</v>
      </c>
      <c r="L895" s="174">
        <v>21</v>
      </c>
      <c r="M895" s="174">
        <f>G895*(1+L895/100)</f>
        <v>0</v>
      </c>
      <c r="N895" s="172">
        <v>0</v>
      </c>
      <c r="O895" s="172">
        <f>ROUND(E895*N895,2)</f>
        <v>0</v>
      </c>
      <c r="P895" s="172">
        <v>0</v>
      </c>
      <c r="Q895" s="172">
        <f>ROUND(E895*P895,2)</f>
        <v>0</v>
      </c>
      <c r="R895" s="174"/>
      <c r="S895" s="174" t="s">
        <v>239</v>
      </c>
      <c r="T895" s="175" t="s">
        <v>206</v>
      </c>
      <c r="U895" s="158">
        <v>0.06</v>
      </c>
      <c r="V895" s="158">
        <f>ROUND(E895*U895,2)</f>
        <v>0.2</v>
      </c>
      <c r="W895" s="158"/>
      <c r="X895" s="158" t="s">
        <v>243</v>
      </c>
      <c r="Y895" s="147"/>
      <c r="Z895" s="147"/>
      <c r="AA895" s="147"/>
      <c r="AB895" s="147"/>
      <c r="AC895" s="147"/>
      <c r="AD895" s="147"/>
      <c r="AE895" s="147"/>
      <c r="AF895" s="147"/>
      <c r="AG895" s="147" t="s">
        <v>244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181" t="s">
        <v>265</v>
      </c>
      <c r="D896" s="160"/>
      <c r="E896" s="161"/>
      <c r="F896" s="158"/>
      <c r="G896" s="158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47"/>
      <c r="Z896" s="147"/>
      <c r="AA896" s="147"/>
      <c r="AB896" s="147"/>
      <c r="AC896" s="147"/>
      <c r="AD896" s="147"/>
      <c r="AE896" s="147"/>
      <c r="AF896" s="147"/>
      <c r="AG896" s="147" t="s">
        <v>226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54"/>
      <c r="B897" s="155"/>
      <c r="C897" s="181" t="s">
        <v>836</v>
      </c>
      <c r="D897" s="160"/>
      <c r="E897" s="161">
        <v>3.28</v>
      </c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47"/>
      <c r="Z897" s="147"/>
      <c r="AA897" s="147"/>
      <c r="AB897" s="147"/>
      <c r="AC897" s="147"/>
      <c r="AD897" s="147"/>
      <c r="AE897" s="147"/>
      <c r="AF897" s="147"/>
      <c r="AG897" s="147" t="s">
        <v>226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54"/>
      <c r="B898" s="155"/>
      <c r="C898" s="241"/>
      <c r="D898" s="242"/>
      <c r="E898" s="242"/>
      <c r="F898" s="242"/>
      <c r="G898" s="242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211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69">
        <v>172</v>
      </c>
      <c r="B899" s="170" t="s">
        <v>837</v>
      </c>
      <c r="C899" s="180" t="s">
        <v>838</v>
      </c>
      <c r="D899" s="171" t="s">
        <v>346</v>
      </c>
      <c r="E899" s="172">
        <v>2</v>
      </c>
      <c r="F899" s="173"/>
      <c r="G899" s="174">
        <f>ROUND(E899*F899,2)</f>
        <v>0</v>
      </c>
      <c r="H899" s="173"/>
      <c r="I899" s="174">
        <f>ROUND(E899*H899,2)</f>
        <v>0</v>
      </c>
      <c r="J899" s="173"/>
      <c r="K899" s="174">
        <f>ROUND(E899*J899,2)</f>
        <v>0</v>
      </c>
      <c r="L899" s="174">
        <v>21</v>
      </c>
      <c r="M899" s="174">
        <f>G899*(1+L899/100)</f>
        <v>0</v>
      </c>
      <c r="N899" s="172">
        <v>0</v>
      </c>
      <c r="O899" s="172">
        <f>ROUND(E899*N899,2)</f>
        <v>0</v>
      </c>
      <c r="P899" s="172">
        <v>0</v>
      </c>
      <c r="Q899" s="172">
        <f>ROUND(E899*P899,2)</f>
        <v>0</v>
      </c>
      <c r="R899" s="174"/>
      <c r="S899" s="174" t="s">
        <v>239</v>
      </c>
      <c r="T899" s="175" t="s">
        <v>295</v>
      </c>
      <c r="U899" s="158">
        <v>0</v>
      </c>
      <c r="V899" s="158">
        <f>ROUND(E899*U899,2)</f>
        <v>0</v>
      </c>
      <c r="W899" s="158"/>
      <c r="X899" s="158" t="s">
        <v>243</v>
      </c>
      <c r="Y899" s="147"/>
      <c r="Z899" s="147"/>
      <c r="AA899" s="147"/>
      <c r="AB899" s="147"/>
      <c r="AC899" s="147"/>
      <c r="AD899" s="147"/>
      <c r="AE899" s="147"/>
      <c r="AF899" s="147"/>
      <c r="AG899" s="147" t="s">
        <v>378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181" t="s">
        <v>265</v>
      </c>
      <c r="D900" s="160"/>
      <c r="E900" s="161"/>
      <c r="F900" s="158"/>
      <c r="G900" s="158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226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54"/>
      <c r="B901" s="155"/>
      <c r="C901" s="181" t="s">
        <v>839</v>
      </c>
      <c r="D901" s="160"/>
      <c r="E901" s="161"/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47"/>
      <c r="Z901" s="147"/>
      <c r="AA901" s="147"/>
      <c r="AB901" s="147"/>
      <c r="AC901" s="147"/>
      <c r="AD901" s="147"/>
      <c r="AE901" s="147"/>
      <c r="AF901" s="147"/>
      <c r="AG901" s="147" t="s">
        <v>226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181" t="s">
        <v>840</v>
      </c>
      <c r="D902" s="160"/>
      <c r="E902" s="161">
        <v>2</v>
      </c>
      <c r="F902" s="158"/>
      <c r="G902" s="158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47"/>
      <c r="Z902" s="147"/>
      <c r="AA902" s="147"/>
      <c r="AB902" s="147"/>
      <c r="AC902" s="147"/>
      <c r="AD902" s="147"/>
      <c r="AE902" s="147"/>
      <c r="AF902" s="147"/>
      <c r="AG902" s="147" t="s">
        <v>226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">
      <c r="A903" s="154"/>
      <c r="B903" s="155"/>
      <c r="C903" s="241"/>
      <c r="D903" s="242"/>
      <c r="E903" s="242"/>
      <c r="F903" s="242"/>
      <c r="G903" s="242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47"/>
      <c r="Z903" s="147"/>
      <c r="AA903" s="147"/>
      <c r="AB903" s="147"/>
      <c r="AC903" s="147"/>
      <c r="AD903" s="147"/>
      <c r="AE903" s="147"/>
      <c r="AF903" s="147"/>
      <c r="AG903" s="147" t="s">
        <v>211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69">
        <v>173</v>
      </c>
      <c r="B904" s="170" t="s">
        <v>841</v>
      </c>
      <c r="C904" s="180" t="s">
        <v>842</v>
      </c>
      <c r="D904" s="171" t="s">
        <v>472</v>
      </c>
      <c r="E904" s="172">
        <v>711</v>
      </c>
      <c r="F904" s="173"/>
      <c r="G904" s="174">
        <f>ROUND(E904*F904,2)</f>
        <v>0</v>
      </c>
      <c r="H904" s="173"/>
      <c r="I904" s="174">
        <f>ROUND(E904*H904,2)</f>
        <v>0</v>
      </c>
      <c r="J904" s="173"/>
      <c r="K904" s="174">
        <f>ROUND(E904*J904,2)</f>
        <v>0</v>
      </c>
      <c r="L904" s="174">
        <v>21</v>
      </c>
      <c r="M904" s="174">
        <f>G904*(1+L904/100)</f>
        <v>0</v>
      </c>
      <c r="N904" s="172">
        <v>1.47E-3</v>
      </c>
      <c r="O904" s="172">
        <f>ROUND(E904*N904,2)</f>
        <v>1.05</v>
      </c>
      <c r="P904" s="172">
        <v>0</v>
      </c>
      <c r="Q904" s="172">
        <f>ROUND(E904*P904,2)</f>
        <v>0</v>
      </c>
      <c r="R904" s="174"/>
      <c r="S904" s="174" t="s">
        <v>239</v>
      </c>
      <c r="T904" s="175" t="s">
        <v>295</v>
      </c>
      <c r="U904" s="158">
        <v>0.08</v>
      </c>
      <c r="V904" s="158">
        <f>ROUND(E904*U904,2)</f>
        <v>56.88</v>
      </c>
      <c r="W904" s="158"/>
      <c r="X904" s="158" t="s">
        <v>243</v>
      </c>
      <c r="Y904" s="147"/>
      <c r="Z904" s="147"/>
      <c r="AA904" s="147"/>
      <c r="AB904" s="147"/>
      <c r="AC904" s="147"/>
      <c r="AD904" s="147"/>
      <c r="AE904" s="147"/>
      <c r="AF904" s="147"/>
      <c r="AG904" s="147" t="s">
        <v>244</v>
      </c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54"/>
      <c r="B905" s="155"/>
      <c r="C905" s="181" t="s">
        <v>265</v>
      </c>
      <c r="D905" s="160"/>
      <c r="E905" s="161"/>
      <c r="F905" s="158"/>
      <c r="G905" s="158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226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54"/>
      <c r="B906" s="155"/>
      <c r="C906" s="181" t="s">
        <v>123</v>
      </c>
      <c r="D906" s="160"/>
      <c r="E906" s="161">
        <v>711</v>
      </c>
      <c r="F906" s="158"/>
      <c r="G906" s="158"/>
      <c r="H906" s="158"/>
      <c r="I906" s="158"/>
      <c r="J906" s="158"/>
      <c r="K906" s="158"/>
      <c r="L906" s="158"/>
      <c r="M906" s="158"/>
      <c r="N906" s="157"/>
      <c r="O906" s="157"/>
      <c r="P906" s="157"/>
      <c r="Q906" s="157"/>
      <c r="R906" s="158"/>
      <c r="S906" s="158"/>
      <c r="T906" s="158"/>
      <c r="U906" s="158"/>
      <c r="V906" s="158"/>
      <c r="W906" s="158"/>
      <c r="X906" s="158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226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54"/>
      <c r="B907" s="155"/>
      <c r="C907" s="241"/>
      <c r="D907" s="242"/>
      <c r="E907" s="242"/>
      <c r="F907" s="242"/>
      <c r="G907" s="242"/>
      <c r="H907" s="158"/>
      <c r="I907" s="158"/>
      <c r="J907" s="158"/>
      <c r="K907" s="158"/>
      <c r="L907" s="158"/>
      <c r="M907" s="158"/>
      <c r="N907" s="157"/>
      <c r="O907" s="157"/>
      <c r="P907" s="157"/>
      <c r="Q907" s="157"/>
      <c r="R907" s="158"/>
      <c r="S907" s="158"/>
      <c r="T907" s="158"/>
      <c r="U907" s="158"/>
      <c r="V907" s="158"/>
      <c r="W907" s="158"/>
      <c r="X907" s="158"/>
      <c r="Y907" s="147"/>
      <c r="Z907" s="147"/>
      <c r="AA907" s="147"/>
      <c r="AB907" s="147"/>
      <c r="AC907" s="147"/>
      <c r="AD907" s="147"/>
      <c r="AE907" s="147"/>
      <c r="AF907" s="147"/>
      <c r="AG907" s="147" t="s">
        <v>211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ht="22.5" outlineLevel="1" x14ac:dyDescent="0.2">
      <c r="A908" s="169">
        <v>174</v>
      </c>
      <c r="B908" s="170" t="s">
        <v>843</v>
      </c>
      <c r="C908" s="180" t="s">
        <v>844</v>
      </c>
      <c r="D908" s="171" t="s">
        <v>272</v>
      </c>
      <c r="E908" s="172">
        <v>317</v>
      </c>
      <c r="F908" s="173"/>
      <c r="G908" s="174">
        <f>ROUND(E908*F908,2)</f>
        <v>0</v>
      </c>
      <c r="H908" s="173"/>
      <c r="I908" s="174">
        <f>ROUND(E908*H908,2)</f>
        <v>0</v>
      </c>
      <c r="J908" s="173"/>
      <c r="K908" s="174">
        <f>ROUND(E908*J908,2)</f>
        <v>0</v>
      </c>
      <c r="L908" s="174">
        <v>21</v>
      </c>
      <c r="M908" s="174">
        <f>G908*(1+L908/100)</f>
        <v>0</v>
      </c>
      <c r="N908" s="172">
        <v>0</v>
      </c>
      <c r="O908" s="172">
        <f>ROUND(E908*N908,2)</f>
        <v>0</v>
      </c>
      <c r="P908" s="172">
        <v>1.4E-2</v>
      </c>
      <c r="Q908" s="172">
        <f>ROUND(E908*P908,2)</f>
        <v>4.4400000000000004</v>
      </c>
      <c r="R908" s="174"/>
      <c r="S908" s="174" t="s">
        <v>239</v>
      </c>
      <c r="T908" s="175" t="s">
        <v>206</v>
      </c>
      <c r="U908" s="158">
        <v>0.08</v>
      </c>
      <c r="V908" s="158">
        <f>ROUND(E908*U908,2)</f>
        <v>25.36</v>
      </c>
      <c r="W908" s="158"/>
      <c r="X908" s="158" t="s">
        <v>243</v>
      </c>
      <c r="Y908" s="147"/>
      <c r="Z908" s="147"/>
      <c r="AA908" s="147"/>
      <c r="AB908" s="147"/>
      <c r="AC908" s="147"/>
      <c r="AD908" s="147"/>
      <c r="AE908" s="147"/>
      <c r="AF908" s="147"/>
      <c r="AG908" s="147" t="s">
        <v>244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54"/>
      <c r="B909" s="155"/>
      <c r="C909" s="181" t="s">
        <v>265</v>
      </c>
      <c r="D909" s="160"/>
      <c r="E909" s="161"/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47"/>
      <c r="Z909" s="147"/>
      <c r="AA909" s="147"/>
      <c r="AB909" s="147"/>
      <c r="AC909" s="147"/>
      <c r="AD909" s="147"/>
      <c r="AE909" s="147"/>
      <c r="AF909" s="147"/>
      <c r="AG909" s="147" t="s">
        <v>226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54"/>
      <c r="B910" s="155"/>
      <c r="C910" s="181" t="s">
        <v>845</v>
      </c>
      <c r="D910" s="160"/>
      <c r="E910" s="161">
        <v>299</v>
      </c>
      <c r="F910" s="158"/>
      <c r="G910" s="158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47"/>
      <c r="Z910" s="147"/>
      <c r="AA910" s="147"/>
      <c r="AB910" s="147"/>
      <c r="AC910" s="147"/>
      <c r="AD910" s="147"/>
      <c r="AE910" s="147"/>
      <c r="AF910" s="147"/>
      <c r="AG910" s="147" t="s">
        <v>226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54"/>
      <c r="B911" s="155"/>
      <c r="C911" s="181" t="s">
        <v>265</v>
      </c>
      <c r="D911" s="160"/>
      <c r="E911" s="161"/>
      <c r="F911" s="158"/>
      <c r="G911" s="158"/>
      <c r="H911" s="158"/>
      <c r="I911" s="158"/>
      <c r="J911" s="158"/>
      <c r="K911" s="158"/>
      <c r="L911" s="158"/>
      <c r="M911" s="158"/>
      <c r="N911" s="157"/>
      <c r="O911" s="157"/>
      <c r="P911" s="157"/>
      <c r="Q911" s="157"/>
      <c r="R911" s="158"/>
      <c r="S911" s="158"/>
      <c r="T911" s="158"/>
      <c r="U911" s="158"/>
      <c r="V911" s="158"/>
      <c r="W911" s="158"/>
      <c r="X911" s="158"/>
      <c r="Y911" s="147"/>
      <c r="Z911" s="147"/>
      <c r="AA911" s="147"/>
      <c r="AB911" s="147"/>
      <c r="AC911" s="147"/>
      <c r="AD911" s="147"/>
      <c r="AE911" s="147"/>
      <c r="AF911" s="147"/>
      <c r="AG911" s="147" t="s">
        <v>226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54"/>
      <c r="B912" s="155"/>
      <c r="C912" s="181" t="s">
        <v>296</v>
      </c>
      <c r="D912" s="160"/>
      <c r="E912" s="161"/>
      <c r="F912" s="158"/>
      <c r="G912" s="158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226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54"/>
      <c r="B913" s="155"/>
      <c r="C913" s="181" t="s">
        <v>846</v>
      </c>
      <c r="D913" s="160"/>
      <c r="E913" s="161">
        <v>18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226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241"/>
      <c r="D914" s="242"/>
      <c r="E914" s="242"/>
      <c r="F914" s="242"/>
      <c r="G914" s="242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211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69">
        <v>175</v>
      </c>
      <c r="B915" s="170" t="s">
        <v>847</v>
      </c>
      <c r="C915" s="180" t="s">
        <v>848</v>
      </c>
      <c r="D915" s="171" t="s">
        <v>272</v>
      </c>
      <c r="E915" s="172">
        <v>368</v>
      </c>
      <c r="F915" s="173"/>
      <c r="G915" s="174">
        <f>ROUND(E915*F915,2)</f>
        <v>0</v>
      </c>
      <c r="H915" s="173"/>
      <c r="I915" s="174">
        <f>ROUND(E915*H915,2)</f>
        <v>0</v>
      </c>
      <c r="J915" s="173"/>
      <c r="K915" s="174">
        <f>ROUND(E915*J915,2)</f>
        <v>0</v>
      </c>
      <c r="L915" s="174">
        <v>21</v>
      </c>
      <c r="M915" s="174">
        <f>G915*(1+L915/100)</f>
        <v>0</v>
      </c>
      <c r="N915" s="172">
        <v>2.7E-4</v>
      </c>
      <c r="O915" s="172">
        <f>ROUND(E915*N915,2)</f>
        <v>0.1</v>
      </c>
      <c r="P915" s="172">
        <v>0</v>
      </c>
      <c r="Q915" s="172">
        <f>ROUND(E915*P915,2)</f>
        <v>0</v>
      </c>
      <c r="R915" s="174"/>
      <c r="S915" s="174" t="s">
        <v>239</v>
      </c>
      <c r="T915" s="175" t="s">
        <v>206</v>
      </c>
      <c r="U915" s="158">
        <v>0.56999999999999995</v>
      </c>
      <c r="V915" s="158">
        <f>ROUND(E915*U915,2)</f>
        <v>209.76</v>
      </c>
      <c r="W915" s="158"/>
      <c r="X915" s="158" t="s">
        <v>243</v>
      </c>
      <c r="Y915" s="147"/>
      <c r="Z915" s="147"/>
      <c r="AA915" s="147"/>
      <c r="AB915" s="147"/>
      <c r="AC915" s="147"/>
      <c r="AD915" s="147"/>
      <c r="AE915" s="147"/>
      <c r="AF915" s="147"/>
      <c r="AG915" s="147" t="s">
        <v>244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/>
      <c r="B916" s="155"/>
      <c r="C916" s="181" t="s">
        <v>265</v>
      </c>
      <c r="D916" s="160"/>
      <c r="E916" s="161"/>
      <c r="F916" s="158"/>
      <c r="G916" s="15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226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181" t="s">
        <v>849</v>
      </c>
      <c r="D917" s="160"/>
      <c r="E917" s="161">
        <v>368</v>
      </c>
      <c r="F917" s="158"/>
      <c r="G917" s="158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47"/>
      <c r="Z917" s="147"/>
      <c r="AA917" s="147"/>
      <c r="AB917" s="147"/>
      <c r="AC917" s="147"/>
      <c r="AD917" s="147"/>
      <c r="AE917" s="147"/>
      <c r="AF917" s="147"/>
      <c r="AG917" s="147" t="s">
        <v>226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">
      <c r="A918" s="154"/>
      <c r="B918" s="155"/>
      <c r="C918" s="241"/>
      <c r="D918" s="242"/>
      <c r="E918" s="242"/>
      <c r="F918" s="242"/>
      <c r="G918" s="242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211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69">
        <v>176</v>
      </c>
      <c r="B919" s="170" t="s">
        <v>850</v>
      </c>
      <c r="C919" s="180" t="s">
        <v>851</v>
      </c>
      <c r="D919" s="171" t="s">
        <v>346</v>
      </c>
      <c r="E919" s="172">
        <v>22.537990000000001</v>
      </c>
      <c r="F919" s="173"/>
      <c r="G919" s="174">
        <f>ROUND(E919*F919,2)</f>
        <v>0</v>
      </c>
      <c r="H919" s="173"/>
      <c r="I919" s="174">
        <f>ROUND(E919*H919,2)</f>
        <v>0</v>
      </c>
      <c r="J919" s="173"/>
      <c r="K919" s="174">
        <f>ROUND(E919*J919,2)</f>
        <v>0</v>
      </c>
      <c r="L919" s="174">
        <v>21</v>
      </c>
      <c r="M919" s="174">
        <f>G919*(1+L919/100)</f>
        <v>0</v>
      </c>
      <c r="N919" s="172">
        <v>0</v>
      </c>
      <c r="O919" s="172">
        <f>ROUND(E919*N919,2)</f>
        <v>0</v>
      </c>
      <c r="P919" s="172">
        <v>0</v>
      </c>
      <c r="Q919" s="172">
        <f>ROUND(E919*P919,2)</f>
        <v>0</v>
      </c>
      <c r="R919" s="174"/>
      <c r="S919" s="174" t="s">
        <v>239</v>
      </c>
      <c r="T919" s="175" t="s">
        <v>206</v>
      </c>
      <c r="U919" s="158">
        <v>0</v>
      </c>
      <c r="V919" s="158">
        <f>ROUND(E919*U919,2)</f>
        <v>0</v>
      </c>
      <c r="W919" s="158"/>
      <c r="X919" s="158" t="s">
        <v>460</v>
      </c>
      <c r="Y919" s="147"/>
      <c r="Z919" s="147"/>
      <c r="AA919" s="147"/>
      <c r="AB919" s="147"/>
      <c r="AC919" s="147"/>
      <c r="AD919" s="147"/>
      <c r="AE919" s="147"/>
      <c r="AF919" s="147"/>
      <c r="AG919" s="147" t="s">
        <v>461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54"/>
      <c r="B920" s="155"/>
      <c r="C920" s="181" t="s">
        <v>265</v>
      </c>
      <c r="D920" s="160"/>
      <c r="E920" s="161"/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47"/>
      <c r="Z920" s="147"/>
      <c r="AA920" s="147"/>
      <c r="AB920" s="147"/>
      <c r="AC920" s="147"/>
      <c r="AD920" s="147"/>
      <c r="AE920" s="147"/>
      <c r="AF920" s="147"/>
      <c r="AG920" s="147" t="s">
        <v>226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54"/>
      <c r="B921" s="155"/>
      <c r="C921" s="181" t="s">
        <v>807</v>
      </c>
      <c r="D921" s="160"/>
      <c r="E921" s="161">
        <v>2.0125000000000002</v>
      </c>
      <c r="F921" s="158"/>
      <c r="G921" s="158"/>
      <c r="H921" s="158"/>
      <c r="I921" s="158"/>
      <c r="J921" s="158"/>
      <c r="K921" s="158"/>
      <c r="L921" s="158"/>
      <c r="M921" s="158"/>
      <c r="N921" s="157"/>
      <c r="O921" s="157"/>
      <c r="P921" s="157"/>
      <c r="Q921" s="157"/>
      <c r="R921" s="158"/>
      <c r="S921" s="158"/>
      <c r="T921" s="158"/>
      <c r="U921" s="158"/>
      <c r="V921" s="158"/>
      <c r="W921" s="158"/>
      <c r="X921" s="158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226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54"/>
      <c r="B922" s="155"/>
      <c r="C922" s="181" t="s">
        <v>265</v>
      </c>
      <c r="D922" s="160"/>
      <c r="E922" s="161"/>
      <c r="F922" s="158"/>
      <c r="G922" s="158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47"/>
      <c r="Z922" s="147"/>
      <c r="AA922" s="147"/>
      <c r="AB922" s="147"/>
      <c r="AC922" s="147"/>
      <c r="AD922" s="147"/>
      <c r="AE922" s="147"/>
      <c r="AF922" s="147"/>
      <c r="AG922" s="147" t="s">
        <v>226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54"/>
      <c r="B923" s="155"/>
      <c r="C923" s="181" t="s">
        <v>799</v>
      </c>
      <c r="D923" s="160"/>
      <c r="E923" s="161">
        <v>20.525490000000001</v>
      </c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47"/>
      <c r="Z923" s="147"/>
      <c r="AA923" s="147"/>
      <c r="AB923" s="147"/>
      <c r="AC923" s="147"/>
      <c r="AD923" s="147"/>
      <c r="AE923" s="147"/>
      <c r="AF923" s="147"/>
      <c r="AG923" s="147" t="s">
        <v>226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54"/>
      <c r="B924" s="155"/>
      <c r="C924" s="241"/>
      <c r="D924" s="242"/>
      <c r="E924" s="242"/>
      <c r="F924" s="242"/>
      <c r="G924" s="242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47"/>
      <c r="Z924" s="147"/>
      <c r="AA924" s="147"/>
      <c r="AB924" s="147"/>
      <c r="AC924" s="147"/>
      <c r="AD924" s="147"/>
      <c r="AE924" s="147"/>
      <c r="AF924" s="147"/>
      <c r="AG924" s="147" t="s">
        <v>211</v>
      </c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ht="22.5" outlineLevel="1" x14ac:dyDescent="0.2">
      <c r="A925" s="169">
        <v>177</v>
      </c>
      <c r="B925" s="170" t="s">
        <v>852</v>
      </c>
      <c r="C925" s="180" t="s">
        <v>853</v>
      </c>
      <c r="D925" s="171" t="s">
        <v>272</v>
      </c>
      <c r="E925" s="172">
        <v>846.4</v>
      </c>
      <c r="F925" s="173"/>
      <c r="G925" s="174">
        <f>ROUND(E925*F925,2)</f>
        <v>0</v>
      </c>
      <c r="H925" s="173"/>
      <c r="I925" s="174">
        <f>ROUND(E925*H925,2)</f>
        <v>0</v>
      </c>
      <c r="J925" s="173"/>
      <c r="K925" s="174">
        <f>ROUND(E925*J925,2)</f>
        <v>0</v>
      </c>
      <c r="L925" s="174">
        <v>21</v>
      </c>
      <c r="M925" s="174">
        <f>G925*(1+L925/100)</f>
        <v>0</v>
      </c>
      <c r="N925" s="172">
        <v>1.1299999999999999E-2</v>
      </c>
      <c r="O925" s="172">
        <f>ROUND(E925*N925,2)</f>
        <v>9.56</v>
      </c>
      <c r="P925" s="172">
        <v>0</v>
      </c>
      <c r="Q925" s="172">
        <f>ROUND(E925*P925,2)</f>
        <v>0</v>
      </c>
      <c r="R925" s="174" t="s">
        <v>459</v>
      </c>
      <c r="S925" s="174" t="s">
        <v>205</v>
      </c>
      <c r="T925" s="175" t="s">
        <v>205</v>
      </c>
      <c r="U925" s="158">
        <v>0</v>
      </c>
      <c r="V925" s="158">
        <f>ROUND(E925*U925,2)</f>
        <v>0</v>
      </c>
      <c r="W925" s="158"/>
      <c r="X925" s="158" t="s">
        <v>460</v>
      </c>
      <c r="Y925" s="147"/>
      <c r="Z925" s="147"/>
      <c r="AA925" s="147"/>
      <c r="AB925" s="147"/>
      <c r="AC925" s="147"/>
      <c r="AD925" s="147"/>
      <c r="AE925" s="147"/>
      <c r="AF925" s="147"/>
      <c r="AG925" s="147" t="s">
        <v>461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54"/>
      <c r="B926" s="155"/>
      <c r="C926" s="181" t="s">
        <v>265</v>
      </c>
      <c r="D926" s="160"/>
      <c r="E926" s="161"/>
      <c r="F926" s="158"/>
      <c r="G926" s="15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226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">
      <c r="A927" s="154"/>
      <c r="B927" s="155"/>
      <c r="C927" s="181" t="s">
        <v>854</v>
      </c>
      <c r="D927" s="160"/>
      <c r="E927" s="161">
        <v>846.4</v>
      </c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47"/>
      <c r="Z927" s="147"/>
      <c r="AA927" s="147"/>
      <c r="AB927" s="147"/>
      <c r="AC927" s="147"/>
      <c r="AD927" s="147"/>
      <c r="AE927" s="147"/>
      <c r="AF927" s="147"/>
      <c r="AG927" s="147" t="s">
        <v>226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241"/>
      <c r="D928" s="242"/>
      <c r="E928" s="242"/>
      <c r="F928" s="242"/>
      <c r="G928" s="242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211</v>
      </c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ht="22.5" outlineLevel="1" x14ac:dyDescent="0.2">
      <c r="A929" s="169">
        <v>178</v>
      </c>
      <c r="B929" s="170" t="s">
        <v>855</v>
      </c>
      <c r="C929" s="180" t="s">
        <v>856</v>
      </c>
      <c r="D929" s="171" t="s">
        <v>272</v>
      </c>
      <c r="E929" s="172">
        <v>27.887499999999999</v>
      </c>
      <c r="F929" s="173"/>
      <c r="G929" s="174">
        <f>ROUND(E929*F929,2)</f>
        <v>0</v>
      </c>
      <c r="H929" s="173"/>
      <c r="I929" s="174">
        <f>ROUND(E929*H929,2)</f>
        <v>0</v>
      </c>
      <c r="J929" s="173"/>
      <c r="K929" s="174">
        <f>ROUND(E929*J929,2)</f>
        <v>0</v>
      </c>
      <c r="L929" s="174">
        <v>21</v>
      </c>
      <c r="M929" s="174">
        <f>G929*(1+L929/100)</f>
        <v>0</v>
      </c>
      <c r="N929" s="172">
        <v>1.4999999999999999E-2</v>
      </c>
      <c r="O929" s="172">
        <f>ROUND(E929*N929,2)</f>
        <v>0.42</v>
      </c>
      <c r="P929" s="172">
        <v>0</v>
      </c>
      <c r="Q929" s="172">
        <f>ROUND(E929*P929,2)</f>
        <v>0</v>
      </c>
      <c r="R929" s="174" t="s">
        <v>459</v>
      </c>
      <c r="S929" s="174" t="s">
        <v>205</v>
      </c>
      <c r="T929" s="175" t="s">
        <v>205</v>
      </c>
      <c r="U929" s="158">
        <v>0</v>
      </c>
      <c r="V929" s="158">
        <f>ROUND(E929*U929,2)</f>
        <v>0</v>
      </c>
      <c r="W929" s="158"/>
      <c r="X929" s="158" t="s">
        <v>460</v>
      </c>
      <c r="Y929" s="147"/>
      <c r="Z929" s="147"/>
      <c r="AA929" s="147"/>
      <c r="AB929" s="147"/>
      <c r="AC929" s="147"/>
      <c r="AD929" s="147"/>
      <c r="AE929" s="147"/>
      <c r="AF929" s="147"/>
      <c r="AG929" s="147" t="s">
        <v>461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54"/>
      <c r="B930" s="155"/>
      <c r="C930" s="181" t="s">
        <v>812</v>
      </c>
      <c r="D930" s="160"/>
      <c r="E930" s="161"/>
      <c r="F930" s="158"/>
      <c r="G930" s="158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47"/>
      <c r="Z930" s="147"/>
      <c r="AA930" s="147"/>
      <c r="AB930" s="147"/>
      <c r="AC930" s="147"/>
      <c r="AD930" s="147"/>
      <c r="AE930" s="147"/>
      <c r="AF930" s="147"/>
      <c r="AG930" s="147" t="s">
        <v>226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54"/>
      <c r="B931" s="155"/>
      <c r="C931" s="181" t="s">
        <v>265</v>
      </c>
      <c r="D931" s="160"/>
      <c r="E931" s="161"/>
      <c r="F931" s="158"/>
      <c r="G931" s="158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47"/>
      <c r="Z931" s="147"/>
      <c r="AA931" s="147"/>
      <c r="AB931" s="147"/>
      <c r="AC931" s="147"/>
      <c r="AD931" s="147"/>
      <c r="AE931" s="147"/>
      <c r="AF931" s="147"/>
      <c r="AG931" s="147" t="s">
        <v>226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">
      <c r="A932" s="154"/>
      <c r="B932" s="155"/>
      <c r="C932" s="181" t="s">
        <v>857</v>
      </c>
      <c r="D932" s="160"/>
      <c r="E932" s="161">
        <v>27.887499999999999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47"/>
      <c r="Z932" s="147"/>
      <c r="AA932" s="147"/>
      <c r="AB932" s="147"/>
      <c r="AC932" s="147"/>
      <c r="AD932" s="147"/>
      <c r="AE932" s="147"/>
      <c r="AF932" s="147"/>
      <c r="AG932" s="147" t="s">
        <v>226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241"/>
      <c r="D933" s="242"/>
      <c r="E933" s="242"/>
      <c r="F933" s="242"/>
      <c r="G933" s="242"/>
      <c r="H933" s="158"/>
      <c r="I933" s="158"/>
      <c r="J933" s="158"/>
      <c r="K933" s="158"/>
      <c r="L933" s="158"/>
      <c r="M933" s="158"/>
      <c r="N933" s="157"/>
      <c r="O933" s="157"/>
      <c r="P933" s="157"/>
      <c r="Q933" s="157"/>
      <c r="R933" s="158"/>
      <c r="S933" s="158"/>
      <c r="T933" s="158"/>
      <c r="U933" s="158"/>
      <c r="V933" s="158"/>
      <c r="W933" s="158"/>
      <c r="X933" s="158"/>
      <c r="Y933" s="147"/>
      <c r="Z933" s="147"/>
      <c r="AA933" s="147"/>
      <c r="AB933" s="147"/>
      <c r="AC933" s="147"/>
      <c r="AD933" s="147"/>
      <c r="AE933" s="147"/>
      <c r="AF933" s="147"/>
      <c r="AG933" s="147" t="s">
        <v>211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">
      <c r="A934" s="154">
        <v>179</v>
      </c>
      <c r="B934" s="155" t="s">
        <v>858</v>
      </c>
      <c r="C934" s="185" t="s">
        <v>859</v>
      </c>
      <c r="D934" s="156" t="s">
        <v>0</v>
      </c>
      <c r="E934" s="177"/>
      <c r="F934" s="159"/>
      <c r="G934" s="158">
        <f>ROUND(E934*F934,2)</f>
        <v>0</v>
      </c>
      <c r="H934" s="159"/>
      <c r="I934" s="158">
        <f>ROUND(E934*H934,2)</f>
        <v>0</v>
      </c>
      <c r="J934" s="159"/>
      <c r="K934" s="158">
        <f>ROUND(E934*J934,2)</f>
        <v>0</v>
      </c>
      <c r="L934" s="158">
        <v>21</v>
      </c>
      <c r="M934" s="158">
        <f>G934*(1+L934/100)</f>
        <v>0</v>
      </c>
      <c r="N934" s="157">
        <v>0</v>
      </c>
      <c r="O934" s="157">
        <f>ROUND(E934*N934,2)</f>
        <v>0</v>
      </c>
      <c r="P934" s="157">
        <v>0</v>
      </c>
      <c r="Q934" s="157">
        <f>ROUND(E934*P934,2)</f>
        <v>0</v>
      </c>
      <c r="R934" s="158" t="s">
        <v>572</v>
      </c>
      <c r="S934" s="158" t="s">
        <v>205</v>
      </c>
      <c r="T934" s="158" t="s">
        <v>205</v>
      </c>
      <c r="U934" s="158">
        <v>0</v>
      </c>
      <c r="V934" s="158">
        <f>ROUND(E934*U934,2)</f>
        <v>0</v>
      </c>
      <c r="W934" s="158"/>
      <c r="X934" s="158" t="s">
        <v>658</v>
      </c>
      <c r="Y934" s="147"/>
      <c r="Z934" s="147"/>
      <c r="AA934" s="147"/>
      <c r="AB934" s="147"/>
      <c r="AC934" s="147"/>
      <c r="AD934" s="147"/>
      <c r="AE934" s="147"/>
      <c r="AF934" s="147"/>
      <c r="AG934" s="147" t="s">
        <v>659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">
      <c r="A935" s="154"/>
      <c r="B935" s="155"/>
      <c r="C935" s="258" t="s">
        <v>711</v>
      </c>
      <c r="D935" s="259"/>
      <c r="E935" s="259"/>
      <c r="F935" s="259"/>
      <c r="G935" s="259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47"/>
      <c r="Z935" s="147"/>
      <c r="AA935" s="147"/>
      <c r="AB935" s="147"/>
      <c r="AC935" s="147"/>
      <c r="AD935" s="147"/>
      <c r="AE935" s="147"/>
      <c r="AF935" s="147"/>
      <c r="AG935" s="147" t="s">
        <v>275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">
      <c r="A936" s="154"/>
      <c r="B936" s="155"/>
      <c r="C936" s="241"/>
      <c r="D936" s="242"/>
      <c r="E936" s="242"/>
      <c r="F936" s="242"/>
      <c r="G936" s="242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47"/>
      <c r="Z936" s="147"/>
      <c r="AA936" s="147"/>
      <c r="AB936" s="147"/>
      <c r="AC936" s="147"/>
      <c r="AD936" s="147"/>
      <c r="AE936" s="147"/>
      <c r="AF936" s="147"/>
      <c r="AG936" s="147" t="s">
        <v>211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x14ac:dyDescent="0.2">
      <c r="A937" s="163" t="s">
        <v>200</v>
      </c>
      <c r="B937" s="164" t="s">
        <v>137</v>
      </c>
      <c r="C937" s="179" t="s">
        <v>138</v>
      </c>
      <c r="D937" s="165"/>
      <c r="E937" s="166"/>
      <c r="F937" s="167"/>
      <c r="G937" s="167">
        <f>SUMIF(AG938:AG969,"&lt;&gt;NOR",G938:G969)</f>
        <v>0</v>
      </c>
      <c r="H937" s="167"/>
      <c r="I937" s="167">
        <f>SUM(I938:I969)</f>
        <v>0</v>
      </c>
      <c r="J937" s="167"/>
      <c r="K937" s="167">
        <f>SUM(K938:K969)</f>
        <v>0</v>
      </c>
      <c r="L937" s="167"/>
      <c r="M937" s="167">
        <f>SUM(M938:M969)</f>
        <v>0</v>
      </c>
      <c r="N937" s="166"/>
      <c r="O937" s="166">
        <f>SUM(O938:O969)</f>
        <v>35.479999999999997</v>
      </c>
      <c r="P937" s="166"/>
      <c r="Q937" s="166">
        <f>SUM(Q938:Q969)</f>
        <v>0</v>
      </c>
      <c r="R937" s="167"/>
      <c r="S937" s="167"/>
      <c r="T937" s="168"/>
      <c r="U937" s="162"/>
      <c r="V937" s="162">
        <f>SUM(V938:V969)</f>
        <v>0</v>
      </c>
      <c r="W937" s="162"/>
      <c r="X937" s="162"/>
      <c r="AG937" t="s">
        <v>201</v>
      </c>
    </row>
    <row r="938" spans="1:60" outlineLevel="1" x14ac:dyDescent="0.2">
      <c r="A938" s="169">
        <v>180</v>
      </c>
      <c r="B938" s="170" t="s">
        <v>860</v>
      </c>
      <c r="C938" s="180" t="s">
        <v>861</v>
      </c>
      <c r="D938" s="171" t="s">
        <v>272</v>
      </c>
      <c r="E938" s="172">
        <v>713.93</v>
      </c>
      <c r="F938" s="173"/>
      <c r="G938" s="174">
        <f>ROUND(E938*F938,2)</f>
        <v>0</v>
      </c>
      <c r="H938" s="173"/>
      <c r="I938" s="174">
        <f>ROUND(E938*H938,2)</f>
        <v>0</v>
      </c>
      <c r="J938" s="173"/>
      <c r="K938" s="174">
        <f>ROUND(E938*J938,2)</f>
        <v>0</v>
      </c>
      <c r="L938" s="174">
        <v>21</v>
      </c>
      <c r="M938" s="174">
        <f>G938*(1+L938/100)</f>
        <v>0</v>
      </c>
      <c r="N938" s="172">
        <v>4.9700000000000001E-2</v>
      </c>
      <c r="O938" s="172">
        <f>ROUND(E938*N938,2)</f>
        <v>35.479999999999997</v>
      </c>
      <c r="P938" s="172">
        <v>0</v>
      </c>
      <c r="Q938" s="172">
        <f>ROUND(E938*P938,2)</f>
        <v>0</v>
      </c>
      <c r="R938" s="174"/>
      <c r="S938" s="174" t="s">
        <v>239</v>
      </c>
      <c r="T938" s="175" t="s">
        <v>206</v>
      </c>
      <c r="U938" s="158">
        <v>0</v>
      </c>
      <c r="V938" s="158">
        <f>ROUND(E938*U938,2)</f>
        <v>0</v>
      </c>
      <c r="W938" s="158"/>
      <c r="X938" s="158" t="s">
        <v>243</v>
      </c>
      <c r="Y938" s="147"/>
      <c r="Z938" s="147"/>
      <c r="AA938" s="147"/>
      <c r="AB938" s="147"/>
      <c r="AC938" s="147"/>
      <c r="AD938" s="147"/>
      <c r="AE938" s="147"/>
      <c r="AF938" s="147"/>
      <c r="AG938" s="147" t="s">
        <v>244</v>
      </c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ht="22.5" outlineLevel="1" x14ac:dyDescent="0.2">
      <c r="A939" s="154"/>
      <c r="B939" s="155"/>
      <c r="C939" s="250" t="s">
        <v>862</v>
      </c>
      <c r="D939" s="251"/>
      <c r="E939" s="251"/>
      <c r="F939" s="251"/>
      <c r="G939" s="251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47"/>
      <c r="Z939" s="147"/>
      <c r="AA939" s="147"/>
      <c r="AB939" s="147"/>
      <c r="AC939" s="147"/>
      <c r="AD939" s="147"/>
      <c r="AE939" s="147"/>
      <c r="AF939" s="147"/>
      <c r="AG939" s="147" t="s">
        <v>210</v>
      </c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76" t="str">
        <f>C939</f>
        <v>Konstrukce krovu stojaté stolice, bednění, lepenka A 330/H, krytina z lakovaného plechu, hřeben, obložení podhledu říms obkladem pero-drážka, lazurovací nátěr říms.</v>
      </c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54"/>
      <c r="B940" s="155"/>
      <c r="C940" s="181" t="s">
        <v>265</v>
      </c>
      <c r="D940" s="160"/>
      <c r="E940" s="161"/>
      <c r="F940" s="158"/>
      <c r="G940" s="158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47"/>
      <c r="Z940" s="147"/>
      <c r="AA940" s="147"/>
      <c r="AB940" s="147"/>
      <c r="AC940" s="147"/>
      <c r="AD940" s="147"/>
      <c r="AE940" s="147"/>
      <c r="AF940" s="147"/>
      <c r="AG940" s="147" t="s">
        <v>226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">
      <c r="A941" s="154"/>
      <c r="B941" s="155"/>
      <c r="C941" s="181" t="s">
        <v>681</v>
      </c>
      <c r="D941" s="160"/>
      <c r="E941" s="161">
        <v>713.93</v>
      </c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47"/>
      <c r="Z941" s="147"/>
      <c r="AA941" s="147"/>
      <c r="AB941" s="147"/>
      <c r="AC941" s="147"/>
      <c r="AD941" s="147"/>
      <c r="AE941" s="147"/>
      <c r="AF941" s="147"/>
      <c r="AG941" s="147" t="s">
        <v>226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54"/>
      <c r="B942" s="155"/>
      <c r="C942" s="241"/>
      <c r="D942" s="242"/>
      <c r="E942" s="242"/>
      <c r="F942" s="242"/>
      <c r="G942" s="242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47"/>
      <c r="Z942" s="147"/>
      <c r="AA942" s="147"/>
      <c r="AB942" s="147"/>
      <c r="AC942" s="147"/>
      <c r="AD942" s="147"/>
      <c r="AE942" s="147"/>
      <c r="AF942" s="147"/>
      <c r="AG942" s="147" t="s">
        <v>211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ht="22.5" outlineLevel="1" x14ac:dyDescent="0.2">
      <c r="A943" s="169">
        <v>181</v>
      </c>
      <c r="B943" s="170" t="s">
        <v>863</v>
      </c>
      <c r="C943" s="180" t="s">
        <v>864</v>
      </c>
      <c r="D943" s="171" t="s">
        <v>472</v>
      </c>
      <c r="E943" s="172">
        <v>19.7</v>
      </c>
      <c r="F943" s="173"/>
      <c r="G943" s="174">
        <f>ROUND(E943*F943,2)</f>
        <v>0</v>
      </c>
      <c r="H943" s="173"/>
      <c r="I943" s="174">
        <f>ROUND(E943*H943,2)</f>
        <v>0</v>
      </c>
      <c r="J943" s="173"/>
      <c r="K943" s="174">
        <f>ROUND(E943*J943,2)</f>
        <v>0</v>
      </c>
      <c r="L943" s="174">
        <v>21</v>
      </c>
      <c r="M943" s="174">
        <f>G943*(1+L943/100)</f>
        <v>0</v>
      </c>
      <c r="N943" s="172">
        <v>0</v>
      </c>
      <c r="O943" s="172">
        <f>ROUND(E943*N943,2)</f>
        <v>0</v>
      </c>
      <c r="P943" s="172">
        <v>0</v>
      </c>
      <c r="Q943" s="172">
        <f>ROUND(E943*P943,2)</f>
        <v>0</v>
      </c>
      <c r="R943" s="174"/>
      <c r="S943" s="174" t="s">
        <v>239</v>
      </c>
      <c r="T943" s="175" t="s">
        <v>206</v>
      </c>
      <c r="U943" s="158">
        <v>0</v>
      </c>
      <c r="V943" s="158">
        <f>ROUND(E943*U943,2)</f>
        <v>0</v>
      </c>
      <c r="W943" s="158"/>
      <c r="X943" s="158" t="s">
        <v>243</v>
      </c>
      <c r="Y943" s="147"/>
      <c r="Z943" s="147"/>
      <c r="AA943" s="147"/>
      <c r="AB943" s="147"/>
      <c r="AC943" s="147"/>
      <c r="AD943" s="147"/>
      <c r="AE943" s="147"/>
      <c r="AF943" s="147"/>
      <c r="AG943" s="147" t="s">
        <v>244</v>
      </c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/>
      <c r="B944" s="155"/>
      <c r="C944" s="252"/>
      <c r="D944" s="253"/>
      <c r="E944" s="253"/>
      <c r="F944" s="253"/>
      <c r="G944" s="253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47"/>
      <c r="Z944" s="147"/>
      <c r="AA944" s="147"/>
      <c r="AB944" s="147"/>
      <c r="AC944" s="147"/>
      <c r="AD944" s="147"/>
      <c r="AE944" s="147"/>
      <c r="AF944" s="147"/>
      <c r="AG944" s="147" t="s">
        <v>211</v>
      </c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ht="22.5" outlineLevel="1" x14ac:dyDescent="0.2">
      <c r="A945" s="169">
        <v>182</v>
      </c>
      <c r="B945" s="170" t="s">
        <v>865</v>
      </c>
      <c r="C945" s="180" t="s">
        <v>866</v>
      </c>
      <c r="D945" s="171" t="s">
        <v>472</v>
      </c>
      <c r="E945" s="172">
        <v>30.3</v>
      </c>
      <c r="F945" s="173"/>
      <c r="G945" s="174">
        <f>ROUND(E945*F945,2)</f>
        <v>0</v>
      </c>
      <c r="H945" s="173"/>
      <c r="I945" s="174">
        <f>ROUND(E945*H945,2)</f>
        <v>0</v>
      </c>
      <c r="J945" s="173"/>
      <c r="K945" s="174">
        <f>ROUND(E945*J945,2)</f>
        <v>0</v>
      </c>
      <c r="L945" s="174">
        <v>21</v>
      </c>
      <c r="M945" s="174">
        <f>G945*(1+L945/100)</f>
        <v>0</v>
      </c>
      <c r="N945" s="172">
        <v>0</v>
      </c>
      <c r="O945" s="172">
        <f>ROUND(E945*N945,2)</f>
        <v>0</v>
      </c>
      <c r="P945" s="172">
        <v>0</v>
      </c>
      <c r="Q945" s="172">
        <f>ROUND(E945*P945,2)</f>
        <v>0</v>
      </c>
      <c r="R945" s="174"/>
      <c r="S945" s="174" t="s">
        <v>239</v>
      </c>
      <c r="T945" s="175" t="s">
        <v>206</v>
      </c>
      <c r="U945" s="158">
        <v>0</v>
      </c>
      <c r="V945" s="158">
        <f>ROUND(E945*U945,2)</f>
        <v>0</v>
      </c>
      <c r="W945" s="158"/>
      <c r="X945" s="158" t="s">
        <v>243</v>
      </c>
      <c r="Y945" s="147"/>
      <c r="Z945" s="147"/>
      <c r="AA945" s="147"/>
      <c r="AB945" s="147"/>
      <c r="AC945" s="147"/>
      <c r="AD945" s="147"/>
      <c r="AE945" s="147"/>
      <c r="AF945" s="147"/>
      <c r="AG945" s="147" t="s">
        <v>244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252"/>
      <c r="D946" s="253"/>
      <c r="E946" s="253"/>
      <c r="F946" s="253"/>
      <c r="G946" s="253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211</v>
      </c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ht="22.5" outlineLevel="1" x14ac:dyDescent="0.2">
      <c r="A947" s="169">
        <v>183</v>
      </c>
      <c r="B947" s="170" t="s">
        <v>867</v>
      </c>
      <c r="C947" s="180" t="s">
        <v>868</v>
      </c>
      <c r="D947" s="171" t="s">
        <v>472</v>
      </c>
      <c r="E947" s="172">
        <v>19.7</v>
      </c>
      <c r="F947" s="173"/>
      <c r="G947" s="174">
        <f>ROUND(E947*F947,2)</f>
        <v>0</v>
      </c>
      <c r="H947" s="173"/>
      <c r="I947" s="174">
        <f>ROUND(E947*H947,2)</f>
        <v>0</v>
      </c>
      <c r="J947" s="173"/>
      <c r="K947" s="174">
        <f>ROUND(E947*J947,2)</f>
        <v>0</v>
      </c>
      <c r="L947" s="174">
        <v>21</v>
      </c>
      <c r="M947" s="174">
        <f>G947*(1+L947/100)</f>
        <v>0</v>
      </c>
      <c r="N947" s="172">
        <v>0</v>
      </c>
      <c r="O947" s="172">
        <f>ROUND(E947*N947,2)</f>
        <v>0</v>
      </c>
      <c r="P947" s="172">
        <v>0</v>
      </c>
      <c r="Q947" s="172">
        <f>ROUND(E947*P947,2)</f>
        <v>0</v>
      </c>
      <c r="R947" s="174"/>
      <c r="S947" s="174" t="s">
        <v>239</v>
      </c>
      <c r="T947" s="175" t="s">
        <v>206</v>
      </c>
      <c r="U947" s="158">
        <v>0</v>
      </c>
      <c r="V947" s="158">
        <f>ROUND(E947*U947,2)</f>
        <v>0</v>
      </c>
      <c r="W947" s="158"/>
      <c r="X947" s="158" t="s">
        <v>243</v>
      </c>
      <c r="Y947" s="147"/>
      <c r="Z947" s="147"/>
      <c r="AA947" s="147"/>
      <c r="AB947" s="147"/>
      <c r="AC947" s="147"/>
      <c r="AD947" s="147"/>
      <c r="AE947" s="147"/>
      <c r="AF947" s="147"/>
      <c r="AG947" s="147" t="s">
        <v>244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54"/>
      <c r="B948" s="155"/>
      <c r="C948" s="252"/>
      <c r="D948" s="253"/>
      <c r="E948" s="253"/>
      <c r="F948" s="253"/>
      <c r="G948" s="253"/>
      <c r="H948" s="158"/>
      <c r="I948" s="158"/>
      <c r="J948" s="158"/>
      <c r="K948" s="158"/>
      <c r="L948" s="158"/>
      <c r="M948" s="158"/>
      <c r="N948" s="157"/>
      <c r="O948" s="157"/>
      <c r="P948" s="157"/>
      <c r="Q948" s="157"/>
      <c r="R948" s="158"/>
      <c r="S948" s="158"/>
      <c r="T948" s="158"/>
      <c r="U948" s="158"/>
      <c r="V948" s="158"/>
      <c r="W948" s="158"/>
      <c r="X948" s="158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211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ht="22.5" outlineLevel="1" x14ac:dyDescent="0.2">
      <c r="A949" s="169">
        <v>184</v>
      </c>
      <c r="B949" s="170" t="s">
        <v>869</v>
      </c>
      <c r="C949" s="180" t="s">
        <v>870</v>
      </c>
      <c r="D949" s="171" t="s">
        <v>472</v>
      </c>
      <c r="E949" s="172">
        <v>27</v>
      </c>
      <c r="F949" s="173"/>
      <c r="G949" s="174">
        <f>ROUND(E949*F949,2)</f>
        <v>0</v>
      </c>
      <c r="H949" s="173"/>
      <c r="I949" s="174">
        <f>ROUND(E949*H949,2)</f>
        <v>0</v>
      </c>
      <c r="J949" s="173"/>
      <c r="K949" s="174">
        <f>ROUND(E949*J949,2)</f>
        <v>0</v>
      </c>
      <c r="L949" s="174">
        <v>21</v>
      </c>
      <c r="M949" s="174">
        <f>G949*(1+L949/100)</f>
        <v>0</v>
      </c>
      <c r="N949" s="172">
        <v>0</v>
      </c>
      <c r="O949" s="172">
        <f>ROUND(E949*N949,2)</f>
        <v>0</v>
      </c>
      <c r="P949" s="172">
        <v>0</v>
      </c>
      <c r="Q949" s="172">
        <f>ROUND(E949*P949,2)</f>
        <v>0</v>
      </c>
      <c r="R949" s="174"/>
      <c r="S949" s="174" t="s">
        <v>239</v>
      </c>
      <c r="T949" s="175" t="s">
        <v>206</v>
      </c>
      <c r="U949" s="158">
        <v>0</v>
      </c>
      <c r="V949" s="158">
        <f>ROUND(E949*U949,2)</f>
        <v>0</v>
      </c>
      <c r="W949" s="158"/>
      <c r="X949" s="158" t="s">
        <v>243</v>
      </c>
      <c r="Y949" s="147"/>
      <c r="Z949" s="147"/>
      <c r="AA949" s="147"/>
      <c r="AB949" s="147"/>
      <c r="AC949" s="147"/>
      <c r="AD949" s="147"/>
      <c r="AE949" s="147"/>
      <c r="AF949" s="147"/>
      <c r="AG949" s="147" t="s">
        <v>244</v>
      </c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252"/>
      <c r="D950" s="253"/>
      <c r="E950" s="253"/>
      <c r="F950" s="253"/>
      <c r="G950" s="253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211</v>
      </c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ht="22.5" outlineLevel="1" x14ac:dyDescent="0.2">
      <c r="A951" s="169">
        <v>185</v>
      </c>
      <c r="B951" s="170" t="s">
        <v>871</v>
      </c>
      <c r="C951" s="180" t="s">
        <v>872</v>
      </c>
      <c r="D951" s="171" t="s">
        <v>472</v>
      </c>
      <c r="E951" s="172">
        <v>81</v>
      </c>
      <c r="F951" s="173"/>
      <c r="G951" s="174">
        <f>ROUND(E951*F951,2)</f>
        <v>0</v>
      </c>
      <c r="H951" s="173"/>
      <c r="I951" s="174">
        <f>ROUND(E951*H951,2)</f>
        <v>0</v>
      </c>
      <c r="J951" s="173"/>
      <c r="K951" s="174">
        <f>ROUND(E951*J951,2)</f>
        <v>0</v>
      </c>
      <c r="L951" s="174">
        <v>21</v>
      </c>
      <c r="M951" s="174">
        <f>G951*(1+L951/100)</f>
        <v>0</v>
      </c>
      <c r="N951" s="172">
        <v>0</v>
      </c>
      <c r="O951" s="172">
        <f>ROUND(E951*N951,2)</f>
        <v>0</v>
      </c>
      <c r="P951" s="172">
        <v>0</v>
      </c>
      <c r="Q951" s="172">
        <f>ROUND(E951*P951,2)</f>
        <v>0</v>
      </c>
      <c r="R951" s="174"/>
      <c r="S951" s="174" t="s">
        <v>239</v>
      </c>
      <c r="T951" s="175" t="s">
        <v>206</v>
      </c>
      <c r="U951" s="158">
        <v>0</v>
      </c>
      <c r="V951" s="158">
        <f>ROUND(E951*U951,2)</f>
        <v>0</v>
      </c>
      <c r="W951" s="158"/>
      <c r="X951" s="158" t="s">
        <v>243</v>
      </c>
      <c r="Y951" s="147"/>
      <c r="Z951" s="147"/>
      <c r="AA951" s="147"/>
      <c r="AB951" s="147"/>
      <c r="AC951" s="147"/>
      <c r="AD951" s="147"/>
      <c r="AE951" s="147"/>
      <c r="AF951" s="147"/>
      <c r="AG951" s="147" t="s">
        <v>244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252"/>
      <c r="D952" s="253"/>
      <c r="E952" s="253"/>
      <c r="F952" s="253"/>
      <c r="G952" s="253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211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ht="22.5" outlineLevel="1" x14ac:dyDescent="0.2">
      <c r="A953" s="169">
        <v>186</v>
      </c>
      <c r="B953" s="170" t="s">
        <v>873</v>
      </c>
      <c r="C953" s="180" t="s">
        <v>874</v>
      </c>
      <c r="D953" s="171" t="s">
        <v>472</v>
      </c>
      <c r="E953" s="172">
        <v>48.5</v>
      </c>
      <c r="F953" s="173"/>
      <c r="G953" s="174">
        <f>ROUND(E953*F953,2)</f>
        <v>0</v>
      </c>
      <c r="H953" s="173"/>
      <c r="I953" s="174">
        <f>ROUND(E953*H953,2)</f>
        <v>0</v>
      </c>
      <c r="J953" s="173"/>
      <c r="K953" s="174">
        <f>ROUND(E953*J953,2)</f>
        <v>0</v>
      </c>
      <c r="L953" s="174">
        <v>21</v>
      </c>
      <c r="M953" s="174">
        <f>G953*(1+L953/100)</f>
        <v>0</v>
      </c>
      <c r="N953" s="172">
        <v>0</v>
      </c>
      <c r="O953" s="172">
        <f>ROUND(E953*N953,2)</f>
        <v>0</v>
      </c>
      <c r="P953" s="172">
        <v>0</v>
      </c>
      <c r="Q953" s="172">
        <f>ROUND(E953*P953,2)</f>
        <v>0</v>
      </c>
      <c r="R953" s="174"/>
      <c r="S953" s="174" t="s">
        <v>239</v>
      </c>
      <c r="T953" s="175" t="s">
        <v>206</v>
      </c>
      <c r="U953" s="158">
        <v>0</v>
      </c>
      <c r="V953" s="158">
        <f>ROUND(E953*U953,2)</f>
        <v>0</v>
      </c>
      <c r="W953" s="158"/>
      <c r="X953" s="158" t="s">
        <v>243</v>
      </c>
      <c r="Y953" s="147"/>
      <c r="Z953" s="147"/>
      <c r="AA953" s="147"/>
      <c r="AB953" s="147"/>
      <c r="AC953" s="147"/>
      <c r="AD953" s="147"/>
      <c r="AE953" s="147"/>
      <c r="AF953" s="147"/>
      <c r="AG953" s="147" t="s">
        <v>244</v>
      </c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54"/>
      <c r="B954" s="155"/>
      <c r="C954" s="252"/>
      <c r="D954" s="253"/>
      <c r="E954" s="253"/>
      <c r="F954" s="253"/>
      <c r="G954" s="253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211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ht="22.5" outlineLevel="1" x14ac:dyDescent="0.2">
      <c r="A955" s="169">
        <v>187</v>
      </c>
      <c r="B955" s="170" t="s">
        <v>875</v>
      </c>
      <c r="C955" s="180" t="s">
        <v>876</v>
      </c>
      <c r="D955" s="171" t="s">
        <v>472</v>
      </c>
      <c r="E955" s="172">
        <v>27</v>
      </c>
      <c r="F955" s="173"/>
      <c r="G955" s="174">
        <f>ROUND(E955*F955,2)</f>
        <v>0</v>
      </c>
      <c r="H955" s="173"/>
      <c r="I955" s="174">
        <f>ROUND(E955*H955,2)</f>
        <v>0</v>
      </c>
      <c r="J955" s="173"/>
      <c r="K955" s="174">
        <f>ROUND(E955*J955,2)</f>
        <v>0</v>
      </c>
      <c r="L955" s="174">
        <v>21</v>
      </c>
      <c r="M955" s="174">
        <f>G955*(1+L955/100)</f>
        <v>0</v>
      </c>
      <c r="N955" s="172">
        <v>0</v>
      </c>
      <c r="O955" s="172">
        <f>ROUND(E955*N955,2)</f>
        <v>0</v>
      </c>
      <c r="P955" s="172">
        <v>0</v>
      </c>
      <c r="Q955" s="172">
        <f>ROUND(E955*P955,2)</f>
        <v>0</v>
      </c>
      <c r="R955" s="174"/>
      <c r="S955" s="174" t="s">
        <v>239</v>
      </c>
      <c r="T955" s="175" t="s">
        <v>206</v>
      </c>
      <c r="U955" s="158">
        <v>0</v>
      </c>
      <c r="V955" s="158">
        <f>ROUND(E955*U955,2)</f>
        <v>0</v>
      </c>
      <c r="W955" s="158"/>
      <c r="X955" s="158" t="s">
        <v>243</v>
      </c>
      <c r="Y955" s="147"/>
      <c r="Z955" s="147"/>
      <c r="AA955" s="147"/>
      <c r="AB955" s="147"/>
      <c r="AC955" s="147"/>
      <c r="AD955" s="147"/>
      <c r="AE955" s="147"/>
      <c r="AF955" s="147"/>
      <c r="AG955" s="147" t="s">
        <v>244</v>
      </c>
      <c r="AH955" s="147"/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54"/>
      <c r="B956" s="155"/>
      <c r="C956" s="252"/>
      <c r="D956" s="253"/>
      <c r="E956" s="253"/>
      <c r="F956" s="253"/>
      <c r="G956" s="253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47"/>
      <c r="Z956" s="147"/>
      <c r="AA956" s="147"/>
      <c r="AB956" s="147"/>
      <c r="AC956" s="147"/>
      <c r="AD956" s="147"/>
      <c r="AE956" s="147"/>
      <c r="AF956" s="147"/>
      <c r="AG956" s="147" t="s">
        <v>211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ht="22.5" outlineLevel="1" x14ac:dyDescent="0.2">
      <c r="A957" s="169">
        <v>188</v>
      </c>
      <c r="B957" s="170" t="s">
        <v>877</v>
      </c>
      <c r="C957" s="180" t="s">
        <v>878</v>
      </c>
      <c r="D957" s="171" t="s">
        <v>300</v>
      </c>
      <c r="E957" s="172">
        <v>9</v>
      </c>
      <c r="F957" s="173"/>
      <c r="G957" s="174">
        <f>ROUND(E957*F957,2)</f>
        <v>0</v>
      </c>
      <c r="H957" s="173"/>
      <c r="I957" s="174">
        <f>ROUND(E957*H957,2)</f>
        <v>0</v>
      </c>
      <c r="J957" s="173"/>
      <c r="K957" s="174">
        <f>ROUND(E957*J957,2)</f>
        <v>0</v>
      </c>
      <c r="L957" s="174">
        <v>21</v>
      </c>
      <c r="M957" s="174">
        <f>G957*(1+L957/100)</f>
        <v>0</v>
      </c>
      <c r="N957" s="172">
        <v>0</v>
      </c>
      <c r="O957" s="172">
        <f>ROUND(E957*N957,2)</f>
        <v>0</v>
      </c>
      <c r="P957" s="172">
        <v>0</v>
      </c>
      <c r="Q957" s="172">
        <f>ROUND(E957*P957,2)</f>
        <v>0</v>
      </c>
      <c r="R957" s="174"/>
      <c r="S957" s="174" t="s">
        <v>239</v>
      </c>
      <c r="T957" s="175" t="s">
        <v>206</v>
      </c>
      <c r="U957" s="158">
        <v>0</v>
      </c>
      <c r="V957" s="158">
        <f>ROUND(E957*U957,2)</f>
        <v>0</v>
      </c>
      <c r="W957" s="158"/>
      <c r="X957" s="158" t="s">
        <v>243</v>
      </c>
      <c r="Y957" s="147"/>
      <c r="Z957" s="147"/>
      <c r="AA957" s="147"/>
      <c r="AB957" s="147"/>
      <c r="AC957" s="147"/>
      <c r="AD957" s="147"/>
      <c r="AE957" s="147"/>
      <c r="AF957" s="147"/>
      <c r="AG957" s="147" t="s">
        <v>244</v>
      </c>
      <c r="AH957" s="147"/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252"/>
      <c r="D958" s="253"/>
      <c r="E958" s="253"/>
      <c r="F958" s="253"/>
      <c r="G958" s="253"/>
      <c r="H958" s="158"/>
      <c r="I958" s="158"/>
      <c r="J958" s="158"/>
      <c r="K958" s="158"/>
      <c r="L958" s="158"/>
      <c r="M958" s="158"/>
      <c r="N958" s="157"/>
      <c r="O958" s="157"/>
      <c r="P958" s="157"/>
      <c r="Q958" s="157"/>
      <c r="R958" s="158"/>
      <c r="S958" s="158"/>
      <c r="T958" s="158"/>
      <c r="U958" s="158"/>
      <c r="V958" s="158"/>
      <c r="W958" s="158"/>
      <c r="X958" s="158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211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ht="22.5" outlineLevel="1" x14ac:dyDescent="0.2">
      <c r="A959" s="169">
        <v>189</v>
      </c>
      <c r="B959" s="170" t="s">
        <v>879</v>
      </c>
      <c r="C959" s="180" t="s">
        <v>880</v>
      </c>
      <c r="D959" s="171" t="s">
        <v>472</v>
      </c>
      <c r="E959" s="172">
        <v>92.5</v>
      </c>
      <c r="F959" s="173"/>
      <c r="G959" s="174">
        <f>ROUND(E959*F959,2)</f>
        <v>0</v>
      </c>
      <c r="H959" s="173"/>
      <c r="I959" s="174">
        <f>ROUND(E959*H959,2)</f>
        <v>0</v>
      </c>
      <c r="J959" s="173"/>
      <c r="K959" s="174">
        <f>ROUND(E959*J959,2)</f>
        <v>0</v>
      </c>
      <c r="L959" s="174">
        <v>21</v>
      </c>
      <c r="M959" s="174">
        <f>G959*(1+L959/100)</f>
        <v>0</v>
      </c>
      <c r="N959" s="172">
        <v>0</v>
      </c>
      <c r="O959" s="172">
        <f>ROUND(E959*N959,2)</f>
        <v>0</v>
      </c>
      <c r="P959" s="172">
        <v>0</v>
      </c>
      <c r="Q959" s="172">
        <f>ROUND(E959*P959,2)</f>
        <v>0</v>
      </c>
      <c r="R959" s="174"/>
      <c r="S959" s="174" t="s">
        <v>239</v>
      </c>
      <c r="T959" s="175" t="s">
        <v>206</v>
      </c>
      <c r="U959" s="158">
        <v>0</v>
      </c>
      <c r="V959" s="158">
        <f>ROUND(E959*U959,2)</f>
        <v>0</v>
      </c>
      <c r="W959" s="158"/>
      <c r="X959" s="158" t="s">
        <v>243</v>
      </c>
      <c r="Y959" s="147"/>
      <c r="Z959" s="147"/>
      <c r="AA959" s="147"/>
      <c r="AB959" s="147"/>
      <c r="AC959" s="147"/>
      <c r="AD959" s="147"/>
      <c r="AE959" s="147"/>
      <c r="AF959" s="147"/>
      <c r="AG959" s="147" t="s">
        <v>244</v>
      </c>
      <c r="AH959" s="147"/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">
      <c r="A960" s="154"/>
      <c r="B960" s="155"/>
      <c r="C960" s="252"/>
      <c r="D960" s="253"/>
      <c r="E960" s="253"/>
      <c r="F960" s="253"/>
      <c r="G960" s="253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47"/>
      <c r="Z960" s="147"/>
      <c r="AA960" s="147"/>
      <c r="AB960" s="147"/>
      <c r="AC960" s="147"/>
      <c r="AD960" s="147"/>
      <c r="AE960" s="147"/>
      <c r="AF960" s="147"/>
      <c r="AG960" s="147" t="s">
        <v>211</v>
      </c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ht="22.5" outlineLevel="1" x14ac:dyDescent="0.2">
      <c r="A961" s="169">
        <v>190</v>
      </c>
      <c r="B961" s="170" t="s">
        <v>881</v>
      </c>
      <c r="C961" s="180" t="s">
        <v>882</v>
      </c>
      <c r="D961" s="171" t="s">
        <v>472</v>
      </c>
      <c r="E961" s="172">
        <v>45</v>
      </c>
      <c r="F961" s="173"/>
      <c r="G961" s="174">
        <f>ROUND(E961*F961,2)</f>
        <v>0</v>
      </c>
      <c r="H961" s="173"/>
      <c r="I961" s="174">
        <f>ROUND(E961*H961,2)</f>
        <v>0</v>
      </c>
      <c r="J961" s="173"/>
      <c r="K961" s="174">
        <f>ROUND(E961*J961,2)</f>
        <v>0</v>
      </c>
      <c r="L961" s="174">
        <v>21</v>
      </c>
      <c r="M961" s="174">
        <f>G961*(1+L961/100)</f>
        <v>0</v>
      </c>
      <c r="N961" s="172">
        <v>0</v>
      </c>
      <c r="O961" s="172">
        <f>ROUND(E961*N961,2)</f>
        <v>0</v>
      </c>
      <c r="P961" s="172">
        <v>0</v>
      </c>
      <c r="Q961" s="172">
        <f>ROUND(E961*P961,2)</f>
        <v>0</v>
      </c>
      <c r="R961" s="174"/>
      <c r="S961" s="174" t="s">
        <v>239</v>
      </c>
      <c r="T961" s="175" t="s">
        <v>206</v>
      </c>
      <c r="U961" s="158">
        <v>0</v>
      </c>
      <c r="V961" s="158">
        <f>ROUND(E961*U961,2)</f>
        <v>0</v>
      </c>
      <c r="W961" s="158"/>
      <c r="X961" s="158" t="s">
        <v>243</v>
      </c>
      <c r="Y961" s="147"/>
      <c r="Z961" s="147"/>
      <c r="AA961" s="147"/>
      <c r="AB961" s="147"/>
      <c r="AC961" s="147"/>
      <c r="AD961" s="147"/>
      <c r="AE961" s="147"/>
      <c r="AF961" s="147"/>
      <c r="AG961" s="147" t="s">
        <v>244</v>
      </c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/>
      <c r="B962" s="155"/>
      <c r="C962" s="252"/>
      <c r="D962" s="253"/>
      <c r="E962" s="253"/>
      <c r="F962" s="253"/>
      <c r="G962" s="253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211</v>
      </c>
      <c r="AH962" s="147"/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ht="22.5" outlineLevel="1" x14ac:dyDescent="0.2">
      <c r="A963" s="169">
        <v>191</v>
      </c>
      <c r="B963" s="170" t="s">
        <v>883</v>
      </c>
      <c r="C963" s="180" t="s">
        <v>884</v>
      </c>
      <c r="D963" s="171" t="s">
        <v>472</v>
      </c>
      <c r="E963" s="172">
        <v>225</v>
      </c>
      <c r="F963" s="173"/>
      <c r="G963" s="174">
        <f>ROUND(E963*F963,2)</f>
        <v>0</v>
      </c>
      <c r="H963" s="173"/>
      <c r="I963" s="174">
        <f>ROUND(E963*H963,2)</f>
        <v>0</v>
      </c>
      <c r="J963" s="173"/>
      <c r="K963" s="174">
        <f>ROUND(E963*J963,2)</f>
        <v>0</v>
      </c>
      <c r="L963" s="174">
        <v>21</v>
      </c>
      <c r="M963" s="174">
        <f>G963*(1+L963/100)</f>
        <v>0</v>
      </c>
      <c r="N963" s="172">
        <v>0</v>
      </c>
      <c r="O963" s="172">
        <f>ROUND(E963*N963,2)</f>
        <v>0</v>
      </c>
      <c r="P963" s="172">
        <v>0</v>
      </c>
      <c r="Q963" s="172">
        <f>ROUND(E963*P963,2)</f>
        <v>0</v>
      </c>
      <c r="R963" s="174"/>
      <c r="S963" s="174" t="s">
        <v>239</v>
      </c>
      <c r="T963" s="175" t="s">
        <v>206</v>
      </c>
      <c r="U963" s="158">
        <v>0</v>
      </c>
      <c r="V963" s="158">
        <f>ROUND(E963*U963,2)</f>
        <v>0</v>
      </c>
      <c r="W963" s="158"/>
      <c r="X963" s="158" t="s">
        <v>243</v>
      </c>
      <c r="Y963" s="147"/>
      <c r="Z963" s="147"/>
      <c r="AA963" s="147"/>
      <c r="AB963" s="147"/>
      <c r="AC963" s="147"/>
      <c r="AD963" s="147"/>
      <c r="AE963" s="147"/>
      <c r="AF963" s="147"/>
      <c r="AG963" s="147" t="s">
        <v>244</v>
      </c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252"/>
      <c r="D964" s="253"/>
      <c r="E964" s="253"/>
      <c r="F964" s="253"/>
      <c r="G964" s="253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211</v>
      </c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ht="22.5" outlineLevel="1" x14ac:dyDescent="0.2">
      <c r="A965" s="169">
        <v>192</v>
      </c>
      <c r="B965" s="170" t="s">
        <v>885</v>
      </c>
      <c r="C965" s="180" t="s">
        <v>886</v>
      </c>
      <c r="D965" s="171" t="s">
        <v>342</v>
      </c>
      <c r="E965" s="172">
        <v>11.5</v>
      </c>
      <c r="F965" s="173"/>
      <c r="G965" s="174">
        <f>ROUND(E965*F965,2)</f>
        <v>0</v>
      </c>
      <c r="H965" s="173"/>
      <c r="I965" s="174">
        <f>ROUND(E965*H965,2)</f>
        <v>0</v>
      </c>
      <c r="J965" s="173"/>
      <c r="K965" s="174">
        <f>ROUND(E965*J965,2)</f>
        <v>0</v>
      </c>
      <c r="L965" s="174">
        <v>21</v>
      </c>
      <c r="M965" s="174">
        <f>G965*(1+L965/100)</f>
        <v>0</v>
      </c>
      <c r="N965" s="172">
        <v>0</v>
      </c>
      <c r="O965" s="172">
        <f>ROUND(E965*N965,2)</f>
        <v>0</v>
      </c>
      <c r="P965" s="172">
        <v>0</v>
      </c>
      <c r="Q965" s="172">
        <f>ROUND(E965*P965,2)</f>
        <v>0</v>
      </c>
      <c r="R965" s="174"/>
      <c r="S965" s="174" t="s">
        <v>239</v>
      </c>
      <c r="T965" s="175" t="s">
        <v>206</v>
      </c>
      <c r="U965" s="158">
        <v>0</v>
      </c>
      <c r="V965" s="158">
        <f>ROUND(E965*U965,2)</f>
        <v>0</v>
      </c>
      <c r="W965" s="158"/>
      <c r="X965" s="158" t="s">
        <v>243</v>
      </c>
      <c r="Y965" s="147"/>
      <c r="Z965" s="147"/>
      <c r="AA965" s="147"/>
      <c r="AB965" s="147"/>
      <c r="AC965" s="147"/>
      <c r="AD965" s="147"/>
      <c r="AE965" s="147"/>
      <c r="AF965" s="147"/>
      <c r="AG965" s="147" t="s">
        <v>244</v>
      </c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">
      <c r="A966" s="154"/>
      <c r="B966" s="155"/>
      <c r="C966" s="252"/>
      <c r="D966" s="253"/>
      <c r="E966" s="253"/>
      <c r="F966" s="253"/>
      <c r="G966" s="253"/>
      <c r="H966" s="158"/>
      <c r="I966" s="158"/>
      <c r="J966" s="158"/>
      <c r="K966" s="158"/>
      <c r="L966" s="158"/>
      <c r="M966" s="158"/>
      <c r="N966" s="157"/>
      <c r="O966" s="157"/>
      <c r="P966" s="157"/>
      <c r="Q966" s="157"/>
      <c r="R966" s="158"/>
      <c r="S966" s="158"/>
      <c r="T966" s="158"/>
      <c r="U966" s="158"/>
      <c r="V966" s="158"/>
      <c r="W966" s="158"/>
      <c r="X966" s="158"/>
      <c r="Y966" s="147"/>
      <c r="Z966" s="147"/>
      <c r="AA966" s="147"/>
      <c r="AB966" s="147"/>
      <c r="AC966" s="147"/>
      <c r="AD966" s="147"/>
      <c r="AE966" s="147"/>
      <c r="AF966" s="147"/>
      <c r="AG966" s="147" t="s">
        <v>211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">
      <c r="A967" s="154">
        <v>193</v>
      </c>
      <c r="B967" s="155" t="s">
        <v>887</v>
      </c>
      <c r="C967" s="185" t="s">
        <v>888</v>
      </c>
      <c r="D967" s="156" t="s">
        <v>0</v>
      </c>
      <c r="E967" s="177"/>
      <c r="F967" s="159"/>
      <c r="G967" s="158">
        <f>ROUND(E967*F967,2)</f>
        <v>0</v>
      </c>
      <c r="H967" s="159"/>
      <c r="I967" s="158">
        <f>ROUND(E967*H967,2)</f>
        <v>0</v>
      </c>
      <c r="J967" s="159"/>
      <c r="K967" s="158">
        <f>ROUND(E967*J967,2)</f>
        <v>0</v>
      </c>
      <c r="L967" s="158">
        <v>21</v>
      </c>
      <c r="M967" s="158">
        <f>G967*(1+L967/100)</f>
        <v>0</v>
      </c>
      <c r="N967" s="157">
        <v>0</v>
      </c>
      <c r="O967" s="157">
        <f>ROUND(E967*N967,2)</f>
        <v>0</v>
      </c>
      <c r="P967" s="157">
        <v>0</v>
      </c>
      <c r="Q967" s="157">
        <f>ROUND(E967*P967,2)</f>
        <v>0</v>
      </c>
      <c r="R967" s="158" t="s">
        <v>889</v>
      </c>
      <c r="S967" s="158" t="s">
        <v>205</v>
      </c>
      <c r="T967" s="158" t="s">
        <v>205</v>
      </c>
      <c r="U967" s="158">
        <v>0</v>
      </c>
      <c r="V967" s="158">
        <f>ROUND(E967*U967,2)</f>
        <v>0</v>
      </c>
      <c r="W967" s="158"/>
      <c r="X967" s="158" t="s">
        <v>658</v>
      </c>
      <c r="Y967" s="147"/>
      <c r="Z967" s="147"/>
      <c r="AA967" s="147"/>
      <c r="AB967" s="147"/>
      <c r="AC967" s="147"/>
      <c r="AD967" s="147"/>
      <c r="AE967" s="147"/>
      <c r="AF967" s="147"/>
      <c r="AG967" s="147" t="s">
        <v>659</v>
      </c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258" t="s">
        <v>711</v>
      </c>
      <c r="D968" s="259"/>
      <c r="E968" s="259"/>
      <c r="F968" s="259"/>
      <c r="G968" s="259"/>
      <c r="H968" s="158"/>
      <c r="I968" s="158"/>
      <c r="J968" s="158"/>
      <c r="K968" s="158"/>
      <c r="L968" s="158"/>
      <c r="M968" s="158"/>
      <c r="N968" s="157"/>
      <c r="O968" s="157"/>
      <c r="P968" s="157"/>
      <c r="Q968" s="157"/>
      <c r="R968" s="158"/>
      <c r="S968" s="158"/>
      <c r="T968" s="158"/>
      <c r="U968" s="158"/>
      <c r="V968" s="158"/>
      <c r="W968" s="158"/>
      <c r="X968" s="158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275</v>
      </c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241"/>
      <c r="D969" s="242"/>
      <c r="E969" s="242"/>
      <c r="F969" s="242"/>
      <c r="G969" s="242"/>
      <c r="H969" s="158"/>
      <c r="I969" s="158"/>
      <c r="J969" s="158"/>
      <c r="K969" s="158"/>
      <c r="L969" s="158"/>
      <c r="M969" s="158"/>
      <c r="N969" s="157"/>
      <c r="O969" s="157"/>
      <c r="P969" s="157"/>
      <c r="Q969" s="157"/>
      <c r="R969" s="158"/>
      <c r="S969" s="158"/>
      <c r="T969" s="158"/>
      <c r="U969" s="158"/>
      <c r="V969" s="158"/>
      <c r="W969" s="158"/>
      <c r="X969" s="158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211</v>
      </c>
      <c r="AH969" s="147"/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x14ac:dyDescent="0.2">
      <c r="A970" s="163" t="s">
        <v>200</v>
      </c>
      <c r="B970" s="164" t="s">
        <v>139</v>
      </c>
      <c r="C970" s="179" t="s">
        <v>140</v>
      </c>
      <c r="D970" s="165"/>
      <c r="E970" s="166"/>
      <c r="F970" s="167"/>
      <c r="G970" s="167">
        <f>SUMIF(AG971:AG978,"&lt;&gt;NOR",G971:G978)</f>
        <v>0</v>
      </c>
      <c r="H970" s="167"/>
      <c r="I970" s="167">
        <f>SUM(I971:I978)</f>
        <v>0</v>
      </c>
      <c r="J970" s="167"/>
      <c r="K970" s="167">
        <f>SUM(K971:K978)</f>
        <v>0</v>
      </c>
      <c r="L970" s="167"/>
      <c r="M970" s="167">
        <f>SUM(M971:M978)</f>
        <v>0</v>
      </c>
      <c r="N970" s="166"/>
      <c r="O970" s="166">
        <f>SUM(O971:O978)</f>
        <v>0.44</v>
      </c>
      <c r="P970" s="166"/>
      <c r="Q970" s="166">
        <f>SUM(Q971:Q978)</f>
        <v>0</v>
      </c>
      <c r="R970" s="167"/>
      <c r="S970" s="167"/>
      <c r="T970" s="168"/>
      <c r="U970" s="162"/>
      <c r="V970" s="162">
        <f>SUM(V971:V978)</f>
        <v>85.67</v>
      </c>
      <c r="W970" s="162"/>
      <c r="X970" s="162"/>
      <c r="AG970" t="s">
        <v>201</v>
      </c>
    </row>
    <row r="971" spans="1:60" ht="22.5" outlineLevel="1" x14ac:dyDescent="0.2">
      <c r="A971" s="169">
        <v>194</v>
      </c>
      <c r="B971" s="170" t="s">
        <v>890</v>
      </c>
      <c r="C971" s="180" t="s">
        <v>891</v>
      </c>
      <c r="D971" s="171" t="s">
        <v>272</v>
      </c>
      <c r="E971" s="172">
        <v>713.93</v>
      </c>
      <c r="F971" s="173"/>
      <c r="G971" s="174">
        <f>ROUND(E971*F971,2)</f>
        <v>0</v>
      </c>
      <c r="H971" s="173"/>
      <c r="I971" s="174">
        <f>ROUND(E971*H971,2)</f>
        <v>0</v>
      </c>
      <c r="J971" s="173"/>
      <c r="K971" s="174">
        <f>ROUND(E971*J971,2)</f>
        <v>0</v>
      </c>
      <c r="L971" s="174">
        <v>21</v>
      </c>
      <c r="M971" s="174">
        <f>G971*(1+L971/100)</f>
        <v>0</v>
      </c>
      <c r="N971" s="172">
        <v>6.0999999999999997E-4</v>
      </c>
      <c r="O971" s="172">
        <f>ROUND(E971*N971,2)</f>
        <v>0.44</v>
      </c>
      <c r="P971" s="172">
        <v>0</v>
      </c>
      <c r="Q971" s="172">
        <f>ROUND(E971*P971,2)</f>
        <v>0</v>
      </c>
      <c r="R971" s="174" t="s">
        <v>578</v>
      </c>
      <c r="S971" s="174" t="s">
        <v>205</v>
      </c>
      <c r="T971" s="175" t="s">
        <v>205</v>
      </c>
      <c r="U971" s="158">
        <v>0.12</v>
      </c>
      <c r="V971" s="158">
        <f>ROUND(E971*U971,2)</f>
        <v>85.67</v>
      </c>
      <c r="W971" s="158"/>
      <c r="X971" s="158" t="s">
        <v>243</v>
      </c>
      <c r="Y971" s="147"/>
      <c r="Z971" s="147"/>
      <c r="AA971" s="147"/>
      <c r="AB971" s="147"/>
      <c r="AC971" s="147"/>
      <c r="AD971" s="147"/>
      <c r="AE971" s="147"/>
      <c r="AF971" s="147"/>
      <c r="AG971" s="147" t="s">
        <v>378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54"/>
      <c r="B972" s="155"/>
      <c r="C972" s="250" t="s">
        <v>892</v>
      </c>
      <c r="D972" s="251"/>
      <c r="E972" s="251"/>
      <c r="F972" s="251"/>
      <c r="G972" s="251"/>
      <c r="H972" s="158"/>
      <c r="I972" s="158"/>
      <c r="J972" s="158"/>
      <c r="K972" s="158"/>
      <c r="L972" s="158"/>
      <c r="M972" s="158"/>
      <c r="N972" s="157"/>
      <c r="O972" s="157"/>
      <c r="P972" s="157"/>
      <c r="Q972" s="157"/>
      <c r="R972" s="158"/>
      <c r="S972" s="158"/>
      <c r="T972" s="158"/>
      <c r="U972" s="158"/>
      <c r="V972" s="158"/>
      <c r="W972" s="158"/>
      <c r="X972" s="158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210</v>
      </c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181" t="s">
        <v>265</v>
      </c>
      <c r="D973" s="160"/>
      <c r="E973" s="161"/>
      <c r="F973" s="158"/>
      <c r="G973" s="158"/>
      <c r="H973" s="158"/>
      <c r="I973" s="158"/>
      <c r="J973" s="158"/>
      <c r="K973" s="158"/>
      <c r="L973" s="158"/>
      <c r="M973" s="158"/>
      <c r="N973" s="157"/>
      <c r="O973" s="157"/>
      <c r="P973" s="157"/>
      <c r="Q973" s="157"/>
      <c r="R973" s="158"/>
      <c r="S973" s="158"/>
      <c r="T973" s="158"/>
      <c r="U973" s="158"/>
      <c r="V973" s="158"/>
      <c r="W973" s="158"/>
      <c r="X973" s="158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226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181" t="s">
        <v>681</v>
      </c>
      <c r="D974" s="160"/>
      <c r="E974" s="161">
        <v>713.93</v>
      </c>
      <c r="F974" s="158"/>
      <c r="G974" s="158"/>
      <c r="H974" s="158"/>
      <c r="I974" s="158"/>
      <c r="J974" s="158"/>
      <c r="K974" s="158"/>
      <c r="L974" s="158"/>
      <c r="M974" s="158"/>
      <c r="N974" s="157"/>
      <c r="O974" s="157"/>
      <c r="P974" s="157"/>
      <c r="Q974" s="157"/>
      <c r="R974" s="158"/>
      <c r="S974" s="158"/>
      <c r="T974" s="158"/>
      <c r="U974" s="158"/>
      <c r="V974" s="158"/>
      <c r="W974" s="158"/>
      <c r="X974" s="158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226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54"/>
      <c r="B975" s="155"/>
      <c r="C975" s="241"/>
      <c r="D975" s="242"/>
      <c r="E975" s="242"/>
      <c r="F975" s="242"/>
      <c r="G975" s="242"/>
      <c r="H975" s="158"/>
      <c r="I975" s="158"/>
      <c r="J975" s="158"/>
      <c r="K975" s="158"/>
      <c r="L975" s="158"/>
      <c r="M975" s="158"/>
      <c r="N975" s="157"/>
      <c r="O975" s="157"/>
      <c r="P975" s="157"/>
      <c r="Q975" s="157"/>
      <c r="R975" s="158"/>
      <c r="S975" s="158"/>
      <c r="T975" s="158"/>
      <c r="U975" s="158"/>
      <c r="V975" s="158"/>
      <c r="W975" s="158"/>
      <c r="X975" s="158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211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">
      <c r="A976" s="154">
        <v>195</v>
      </c>
      <c r="B976" s="155" t="s">
        <v>893</v>
      </c>
      <c r="C976" s="185" t="s">
        <v>894</v>
      </c>
      <c r="D976" s="156" t="s">
        <v>0</v>
      </c>
      <c r="E976" s="177"/>
      <c r="F976" s="159"/>
      <c r="G976" s="158">
        <f>ROUND(E976*F976,2)</f>
        <v>0</v>
      </c>
      <c r="H976" s="159"/>
      <c r="I976" s="158">
        <f>ROUND(E976*H976,2)</f>
        <v>0</v>
      </c>
      <c r="J976" s="159"/>
      <c r="K976" s="158">
        <f>ROUND(E976*J976,2)</f>
        <v>0</v>
      </c>
      <c r="L976" s="158">
        <v>21</v>
      </c>
      <c r="M976" s="158">
        <f>G976*(1+L976/100)</f>
        <v>0</v>
      </c>
      <c r="N976" s="157">
        <v>0</v>
      </c>
      <c r="O976" s="157">
        <f>ROUND(E976*N976,2)</f>
        <v>0</v>
      </c>
      <c r="P976" s="157">
        <v>0</v>
      </c>
      <c r="Q976" s="157">
        <f>ROUND(E976*P976,2)</f>
        <v>0</v>
      </c>
      <c r="R976" s="158" t="s">
        <v>578</v>
      </c>
      <c r="S976" s="158" t="s">
        <v>205</v>
      </c>
      <c r="T976" s="158" t="s">
        <v>205</v>
      </c>
      <c r="U976" s="158">
        <v>2.5999999999999999E-2</v>
      </c>
      <c r="V976" s="158">
        <f>ROUND(E976*U976,2)</f>
        <v>0</v>
      </c>
      <c r="W976" s="158"/>
      <c r="X976" s="158" t="s">
        <v>658</v>
      </c>
      <c r="Y976" s="147"/>
      <c r="Z976" s="147"/>
      <c r="AA976" s="147"/>
      <c r="AB976" s="147"/>
      <c r="AC976" s="147"/>
      <c r="AD976" s="147"/>
      <c r="AE976" s="147"/>
      <c r="AF976" s="147"/>
      <c r="AG976" s="147" t="s">
        <v>659</v>
      </c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54"/>
      <c r="B977" s="155"/>
      <c r="C977" s="258" t="s">
        <v>711</v>
      </c>
      <c r="D977" s="259"/>
      <c r="E977" s="259"/>
      <c r="F977" s="259"/>
      <c r="G977" s="259"/>
      <c r="H977" s="158"/>
      <c r="I977" s="158"/>
      <c r="J977" s="158"/>
      <c r="K977" s="158"/>
      <c r="L977" s="158"/>
      <c r="M977" s="158"/>
      <c r="N977" s="157"/>
      <c r="O977" s="157"/>
      <c r="P977" s="157"/>
      <c r="Q977" s="157"/>
      <c r="R977" s="158"/>
      <c r="S977" s="158"/>
      <c r="T977" s="158"/>
      <c r="U977" s="158"/>
      <c r="V977" s="158"/>
      <c r="W977" s="158"/>
      <c r="X977" s="158"/>
      <c r="Y977" s="147"/>
      <c r="Z977" s="147"/>
      <c r="AA977" s="147"/>
      <c r="AB977" s="147"/>
      <c r="AC977" s="147"/>
      <c r="AD977" s="147"/>
      <c r="AE977" s="147"/>
      <c r="AF977" s="147"/>
      <c r="AG977" s="147" t="s">
        <v>275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">
      <c r="A978" s="154"/>
      <c r="B978" s="155"/>
      <c r="C978" s="241"/>
      <c r="D978" s="242"/>
      <c r="E978" s="242"/>
      <c r="F978" s="242"/>
      <c r="G978" s="242"/>
      <c r="H978" s="158"/>
      <c r="I978" s="158"/>
      <c r="J978" s="158"/>
      <c r="K978" s="158"/>
      <c r="L978" s="158"/>
      <c r="M978" s="158"/>
      <c r="N978" s="157"/>
      <c r="O978" s="157"/>
      <c r="P978" s="157"/>
      <c r="Q978" s="157"/>
      <c r="R978" s="158"/>
      <c r="S978" s="158"/>
      <c r="T978" s="158"/>
      <c r="U978" s="158"/>
      <c r="V978" s="158"/>
      <c r="W978" s="158"/>
      <c r="X978" s="158"/>
      <c r="Y978" s="147"/>
      <c r="Z978" s="147"/>
      <c r="AA978" s="147"/>
      <c r="AB978" s="147"/>
      <c r="AC978" s="147"/>
      <c r="AD978" s="147"/>
      <c r="AE978" s="147"/>
      <c r="AF978" s="147"/>
      <c r="AG978" s="147" t="s">
        <v>211</v>
      </c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x14ac:dyDescent="0.2">
      <c r="A979" s="163" t="s">
        <v>200</v>
      </c>
      <c r="B979" s="164" t="s">
        <v>141</v>
      </c>
      <c r="C979" s="179" t="s">
        <v>142</v>
      </c>
      <c r="D979" s="165"/>
      <c r="E979" s="166"/>
      <c r="F979" s="167"/>
      <c r="G979" s="167">
        <f>SUMIF(AG980:AG995,"&lt;&gt;NOR",G980:G995)</f>
        <v>0</v>
      </c>
      <c r="H979" s="167"/>
      <c r="I979" s="167">
        <f>SUM(I980:I995)</f>
        <v>0</v>
      </c>
      <c r="J979" s="167"/>
      <c r="K979" s="167">
        <f>SUM(K980:K995)</f>
        <v>0</v>
      </c>
      <c r="L979" s="167"/>
      <c r="M979" s="167">
        <f>SUM(M980:M995)</f>
        <v>0</v>
      </c>
      <c r="N979" s="166"/>
      <c r="O979" s="166">
        <f>SUM(O980:O995)</f>
        <v>0</v>
      </c>
      <c r="P979" s="166"/>
      <c r="Q979" s="166">
        <f>SUM(Q980:Q995)</f>
        <v>0</v>
      </c>
      <c r="R979" s="167"/>
      <c r="S979" s="167"/>
      <c r="T979" s="168"/>
      <c r="U979" s="162"/>
      <c r="V979" s="162">
        <f>SUM(V980:V995)</f>
        <v>0</v>
      </c>
      <c r="W979" s="162"/>
      <c r="X979" s="162"/>
      <c r="AG979" t="s">
        <v>201</v>
      </c>
    </row>
    <row r="980" spans="1:60" ht="22.5" outlineLevel="1" x14ac:dyDescent="0.2">
      <c r="A980" s="169">
        <v>196</v>
      </c>
      <c r="B980" s="170" t="s">
        <v>895</v>
      </c>
      <c r="C980" s="180" t="s">
        <v>896</v>
      </c>
      <c r="D980" s="171" t="s">
        <v>472</v>
      </c>
      <c r="E980" s="172">
        <v>41</v>
      </c>
      <c r="F980" s="173"/>
      <c r="G980" s="174">
        <f>ROUND(E980*F980,2)</f>
        <v>0</v>
      </c>
      <c r="H980" s="173"/>
      <c r="I980" s="174">
        <f>ROUND(E980*H980,2)</f>
        <v>0</v>
      </c>
      <c r="J980" s="173"/>
      <c r="K980" s="174">
        <f>ROUND(E980*J980,2)</f>
        <v>0</v>
      </c>
      <c r="L980" s="174">
        <v>21</v>
      </c>
      <c r="M980" s="174">
        <f>G980*(1+L980/100)</f>
        <v>0</v>
      </c>
      <c r="N980" s="172">
        <v>0</v>
      </c>
      <c r="O980" s="172">
        <f>ROUND(E980*N980,2)</f>
        <v>0</v>
      </c>
      <c r="P980" s="172">
        <v>0</v>
      </c>
      <c r="Q980" s="172">
        <f>ROUND(E980*P980,2)</f>
        <v>0</v>
      </c>
      <c r="R980" s="174"/>
      <c r="S980" s="174" t="s">
        <v>239</v>
      </c>
      <c r="T980" s="175" t="s">
        <v>206</v>
      </c>
      <c r="U980" s="158">
        <v>0</v>
      </c>
      <c r="V980" s="158">
        <f>ROUND(E980*U980,2)</f>
        <v>0</v>
      </c>
      <c r="W980" s="158"/>
      <c r="X980" s="158" t="s">
        <v>243</v>
      </c>
      <c r="Y980" s="147"/>
      <c r="Z980" s="147"/>
      <c r="AA980" s="147"/>
      <c r="AB980" s="147"/>
      <c r="AC980" s="147"/>
      <c r="AD980" s="147"/>
      <c r="AE980" s="147"/>
      <c r="AF980" s="147"/>
      <c r="AG980" s="147" t="s">
        <v>378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250" t="s">
        <v>897</v>
      </c>
      <c r="D981" s="251"/>
      <c r="E981" s="251"/>
      <c r="F981" s="251"/>
      <c r="G981" s="251"/>
      <c r="H981" s="158"/>
      <c r="I981" s="158"/>
      <c r="J981" s="158"/>
      <c r="K981" s="158"/>
      <c r="L981" s="158"/>
      <c r="M981" s="158"/>
      <c r="N981" s="157"/>
      <c r="O981" s="157"/>
      <c r="P981" s="157"/>
      <c r="Q981" s="157"/>
      <c r="R981" s="158"/>
      <c r="S981" s="158"/>
      <c r="T981" s="158"/>
      <c r="U981" s="158"/>
      <c r="V981" s="158"/>
      <c r="W981" s="158"/>
      <c r="X981" s="158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210</v>
      </c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">
      <c r="A982" s="154"/>
      <c r="B982" s="155"/>
      <c r="C982" s="256" t="s">
        <v>898</v>
      </c>
      <c r="D982" s="257"/>
      <c r="E982" s="257"/>
      <c r="F982" s="257"/>
      <c r="G982" s="257"/>
      <c r="H982" s="158"/>
      <c r="I982" s="158"/>
      <c r="J982" s="158"/>
      <c r="K982" s="158"/>
      <c r="L982" s="158"/>
      <c r="M982" s="158"/>
      <c r="N982" s="157"/>
      <c r="O982" s="157"/>
      <c r="P982" s="157"/>
      <c r="Q982" s="157"/>
      <c r="R982" s="158"/>
      <c r="S982" s="158"/>
      <c r="T982" s="158"/>
      <c r="U982" s="158"/>
      <c r="V982" s="158"/>
      <c r="W982" s="158"/>
      <c r="X982" s="158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210</v>
      </c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54"/>
      <c r="B983" s="155"/>
      <c r="C983" s="256" t="s">
        <v>899</v>
      </c>
      <c r="D983" s="257"/>
      <c r="E983" s="257"/>
      <c r="F983" s="257"/>
      <c r="G983" s="257"/>
      <c r="H983" s="158"/>
      <c r="I983" s="158"/>
      <c r="J983" s="158"/>
      <c r="K983" s="158"/>
      <c r="L983" s="158"/>
      <c r="M983" s="158"/>
      <c r="N983" s="157"/>
      <c r="O983" s="157"/>
      <c r="P983" s="157"/>
      <c r="Q983" s="157"/>
      <c r="R983" s="158"/>
      <c r="S983" s="158"/>
      <c r="T983" s="158"/>
      <c r="U983" s="158"/>
      <c r="V983" s="158"/>
      <c r="W983" s="158"/>
      <c r="X983" s="158"/>
      <c r="Y983" s="147"/>
      <c r="Z983" s="147"/>
      <c r="AA983" s="147"/>
      <c r="AB983" s="147"/>
      <c r="AC983" s="147"/>
      <c r="AD983" s="147"/>
      <c r="AE983" s="147"/>
      <c r="AF983" s="147"/>
      <c r="AG983" s="147" t="s">
        <v>210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256" t="s">
        <v>900</v>
      </c>
      <c r="D984" s="257"/>
      <c r="E984" s="257"/>
      <c r="F984" s="257"/>
      <c r="G984" s="257"/>
      <c r="H984" s="158"/>
      <c r="I984" s="158"/>
      <c r="J984" s="158"/>
      <c r="K984" s="158"/>
      <c r="L984" s="158"/>
      <c r="M984" s="158"/>
      <c r="N984" s="157"/>
      <c r="O984" s="157"/>
      <c r="P984" s="157"/>
      <c r="Q984" s="157"/>
      <c r="R984" s="158"/>
      <c r="S984" s="158"/>
      <c r="T984" s="158"/>
      <c r="U984" s="158"/>
      <c r="V984" s="158"/>
      <c r="W984" s="158"/>
      <c r="X984" s="158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210</v>
      </c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54"/>
      <c r="B985" s="155"/>
      <c r="C985" s="241"/>
      <c r="D985" s="242"/>
      <c r="E985" s="242"/>
      <c r="F985" s="242"/>
      <c r="G985" s="242"/>
      <c r="H985" s="158"/>
      <c r="I985" s="158"/>
      <c r="J985" s="158"/>
      <c r="K985" s="158"/>
      <c r="L985" s="158"/>
      <c r="M985" s="158"/>
      <c r="N985" s="157"/>
      <c r="O985" s="157"/>
      <c r="P985" s="157"/>
      <c r="Q985" s="157"/>
      <c r="R985" s="158"/>
      <c r="S985" s="158"/>
      <c r="T985" s="158"/>
      <c r="U985" s="158"/>
      <c r="V985" s="158"/>
      <c r="W985" s="158"/>
      <c r="X985" s="158"/>
      <c r="Y985" s="147"/>
      <c r="Z985" s="147"/>
      <c r="AA985" s="147"/>
      <c r="AB985" s="147"/>
      <c r="AC985" s="147"/>
      <c r="AD985" s="147"/>
      <c r="AE985" s="147"/>
      <c r="AF985" s="147"/>
      <c r="AG985" s="147" t="s">
        <v>211</v>
      </c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69">
        <v>197</v>
      </c>
      <c r="B986" s="170" t="s">
        <v>901</v>
      </c>
      <c r="C986" s="180" t="s">
        <v>902</v>
      </c>
      <c r="D986" s="171" t="s">
        <v>472</v>
      </c>
      <c r="E986" s="172">
        <v>5.3</v>
      </c>
      <c r="F986" s="173"/>
      <c r="G986" s="174">
        <f>ROUND(E986*F986,2)</f>
        <v>0</v>
      </c>
      <c r="H986" s="173"/>
      <c r="I986" s="174">
        <f>ROUND(E986*H986,2)</f>
        <v>0</v>
      </c>
      <c r="J986" s="173"/>
      <c r="K986" s="174">
        <f>ROUND(E986*J986,2)</f>
        <v>0</v>
      </c>
      <c r="L986" s="174">
        <v>21</v>
      </c>
      <c r="M986" s="174">
        <f>G986*(1+L986/100)</f>
        <v>0</v>
      </c>
      <c r="N986" s="172">
        <v>0</v>
      </c>
      <c r="O986" s="172">
        <f>ROUND(E986*N986,2)</f>
        <v>0</v>
      </c>
      <c r="P986" s="172">
        <v>0</v>
      </c>
      <c r="Q986" s="172">
        <f>ROUND(E986*P986,2)</f>
        <v>0</v>
      </c>
      <c r="R986" s="174"/>
      <c r="S986" s="174" t="s">
        <v>239</v>
      </c>
      <c r="T986" s="175" t="s">
        <v>206</v>
      </c>
      <c r="U986" s="158">
        <v>0</v>
      </c>
      <c r="V986" s="158">
        <f>ROUND(E986*U986,2)</f>
        <v>0</v>
      </c>
      <c r="W986" s="158"/>
      <c r="X986" s="158" t="s">
        <v>243</v>
      </c>
      <c r="Y986" s="147"/>
      <c r="Z986" s="147"/>
      <c r="AA986" s="147"/>
      <c r="AB986" s="147"/>
      <c r="AC986" s="147"/>
      <c r="AD986" s="147"/>
      <c r="AE986" s="147"/>
      <c r="AF986" s="147"/>
      <c r="AG986" s="147" t="s">
        <v>378</v>
      </c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54"/>
      <c r="B987" s="155"/>
      <c r="C987" s="250" t="s">
        <v>903</v>
      </c>
      <c r="D987" s="251"/>
      <c r="E987" s="251"/>
      <c r="F987" s="251"/>
      <c r="G987" s="251"/>
      <c r="H987" s="158"/>
      <c r="I987" s="158"/>
      <c r="J987" s="158"/>
      <c r="K987" s="158"/>
      <c r="L987" s="158"/>
      <c r="M987" s="158"/>
      <c r="N987" s="157"/>
      <c r="O987" s="157"/>
      <c r="P987" s="157"/>
      <c r="Q987" s="157"/>
      <c r="R987" s="158"/>
      <c r="S987" s="158"/>
      <c r="T987" s="158"/>
      <c r="U987" s="158"/>
      <c r="V987" s="158"/>
      <c r="W987" s="158"/>
      <c r="X987" s="158"/>
      <c r="Y987" s="147"/>
      <c r="Z987" s="147"/>
      <c r="AA987" s="147"/>
      <c r="AB987" s="147"/>
      <c r="AC987" s="147"/>
      <c r="AD987" s="147"/>
      <c r="AE987" s="147"/>
      <c r="AF987" s="147"/>
      <c r="AG987" s="147" t="s">
        <v>210</v>
      </c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">
      <c r="A988" s="154"/>
      <c r="B988" s="155"/>
      <c r="C988" s="256" t="s">
        <v>904</v>
      </c>
      <c r="D988" s="257"/>
      <c r="E988" s="257"/>
      <c r="F988" s="257"/>
      <c r="G988" s="257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47"/>
      <c r="Z988" s="147"/>
      <c r="AA988" s="147"/>
      <c r="AB988" s="147"/>
      <c r="AC988" s="147"/>
      <c r="AD988" s="147"/>
      <c r="AE988" s="147"/>
      <c r="AF988" s="147"/>
      <c r="AG988" s="147" t="s">
        <v>210</v>
      </c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">
      <c r="A989" s="154"/>
      <c r="B989" s="155"/>
      <c r="C989" s="256" t="s">
        <v>905</v>
      </c>
      <c r="D989" s="257"/>
      <c r="E989" s="257"/>
      <c r="F989" s="257"/>
      <c r="G989" s="257"/>
      <c r="H989" s="158"/>
      <c r="I989" s="158"/>
      <c r="J989" s="158"/>
      <c r="K989" s="158"/>
      <c r="L989" s="158"/>
      <c r="M989" s="158"/>
      <c r="N989" s="157"/>
      <c r="O989" s="157"/>
      <c r="P989" s="157"/>
      <c r="Q989" s="157"/>
      <c r="R989" s="158"/>
      <c r="S989" s="158"/>
      <c r="T989" s="158"/>
      <c r="U989" s="158"/>
      <c r="V989" s="158"/>
      <c r="W989" s="158"/>
      <c r="X989" s="158"/>
      <c r="Y989" s="147"/>
      <c r="Z989" s="147"/>
      <c r="AA989" s="147"/>
      <c r="AB989" s="147"/>
      <c r="AC989" s="147"/>
      <c r="AD989" s="147"/>
      <c r="AE989" s="147"/>
      <c r="AF989" s="147"/>
      <c r="AG989" s="147" t="s">
        <v>210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">
      <c r="A990" s="154"/>
      <c r="B990" s="155"/>
      <c r="C990" s="241"/>
      <c r="D990" s="242"/>
      <c r="E990" s="242"/>
      <c r="F990" s="242"/>
      <c r="G990" s="242"/>
      <c r="H990" s="158"/>
      <c r="I990" s="158"/>
      <c r="J990" s="158"/>
      <c r="K990" s="158"/>
      <c r="L990" s="158"/>
      <c r="M990" s="158"/>
      <c r="N990" s="157"/>
      <c r="O990" s="157"/>
      <c r="P990" s="157"/>
      <c r="Q990" s="157"/>
      <c r="R990" s="158"/>
      <c r="S990" s="158"/>
      <c r="T990" s="158"/>
      <c r="U990" s="158"/>
      <c r="V990" s="158"/>
      <c r="W990" s="158"/>
      <c r="X990" s="158"/>
      <c r="Y990" s="147"/>
      <c r="Z990" s="147"/>
      <c r="AA990" s="147"/>
      <c r="AB990" s="147"/>
      <c r="AC990" s="147"/>
      <c r="AD990" s="147"/>
      <c r="AE990" s="147"/>
      <c r="AF990" s="147"/>
      <c r="AG990" s="147" t="s">
        <v>211</v>
      </c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69">
        <v>198</v>
      </c>
      <c r="B991" s="170" t="s">
        <v>906</v>
      </c>
      <c r="C991" s="180" t="s">
        <v>907</v>
      </c>
      <c r="D991" s="171" t="s">
        <v>300</v>
      </c>
      <c r="E991" s="172">
        <v>1</v>
      </c>
      <c r="F991" s="173"/>
      <c r="G991" s="174">
        <f>ROUND(E991*F991,2)</f>
        <v>0</v>
      </c>
      <c r="H991" s="173"/>
      <c r="I991" s="174">
        <f>ROUND(E991*H991,2)</f>
        <v>0</v>
      </c>
      <c r="J991" s="173"/>
      <c r="K991" s="174">
        <f>ROUND(E991*J991,2)</f>
        <v>0</v>
      </c>
      <c r="L991" s="174">
        <v>21</v>
      </c>
      <c r="M991" s="174">
        <f>G991*(1+L991/100)</f>
        <v>0</v>
      </c>
      <c r="N991" s="172">
        <v>0</v>
      </c>
      <c r="O991" s="172">
        <f>ROUND(E991*N991,2)</f>
        <v>0</v>
      </c>
      <c r="P991" s="172">
        <v>0</v>
      </c>
      <c r="Q991" s="172">
        <f>ROUND(E991*P991,2)</f>
        <v>0</v>
      </c>
      <c r="R991" s="174"/>
      <c r="S991" s="174" t="s">
        <v>239</v>
      </c>
      <c r="T991" s="175" t="s">
        <v>206</v>
      </c>
      <c r="U991" s="158">
        <v>0</v>
      </c>
      <c r="V991" s="158">
        <f>ROUND(E991*U991,2)</f>
        <v>0</v>
      </c>
      <c r="W991" s="158"/>
      <c r="X991" s="158" t="s">
        <v>243</v>
      </c>
      <c r="Y991" s="147"/>
      <c r="Z991" s="147"/>
      <c r="AA991" s="147"/>
      <c r="AB991" s="147"/>
      <c r="AC991" s="147"/>
      <c r="AD991" s="147"/>
      <c r="AE991" s="147"/>
      <c r="AF991" s="147"/>
      <c r="AG991" s="147" t="s">
        <v>378</v>
      </c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">
      <c r="A992" s="154"/>
      <c r="B992" s="155"/>
      <c r="C992" s="252"/>
      <c r="D992" s="253"/>
      <c r="E992" s="253"/>
      <c r="F992" s="253"/>
      <c r="G992" s="253"/>
      <c r="H992" s="158"/>
      <c r="I992" s="158"/>
      <c r="J992" s="158"/>
      <c r="K992" s="158"/>
      <c r="L992" s="158"/>
      <c r="M992" s="158"/>
      <c r="N992" s="157"/>
      <c r="O992" s="157"/>
      <c r="P992" s="157"/>
      <c r="Q992" s="157"/>
      <c r="R992" s="158"/>
      <c r="S992" s="158"/>
      <c r="T992" s="158"/>
      <c r="U992" s="158"/>
      <c r="V992" s="158"/>
      <c r="W992" s="158"/>
      <c r="X992" s="158"/>
      <c r="Y992" s="147"/>
      <c r="Z992" s="147"/>
      <c r="AA992" s="147"/>
      <c r="AB992" s="147"/>
      <c r="AC992" s="147"/>
      <c r="AD992" s="147"/>
      <c r="AE992" s="147"/>
      <c r="AF992" s="147"/>
      <c r="AG992" s="147" t="s">
        <v>211</v>
      </c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54">
        <v>199</v>
      </c>
      <c r="B993" s="155" t="s">
        <v>908</v>
      </c>
      <c r="C993" s="185" t="s">
        <v>909</v>
      </c>
      <c r="D993" s="156" t="s">
        <v>0</v>
      </c>
      <c r="E993" s="177"/>
      <c r="F993" s="159"/>
      <c r="G993" s="158">
        <f>ROUND(E993*F993,2)</f>
        <v>0</v>
      </c>
      <c r="H993" s="159"/>
      <c r="I993" s="158">
        <f>ROUND(E993*H993,2)</f>
        <v>0</v>
      </c>
      <c r="J993" s="159"/>
      <c r="K993" s="158">
        <f>ROUND(E993*J993,2)</f>
        <v>0</v>
      </c>
      <c r="L993" s="158">
        <v>21</v>
      </c>
      <c r="M993" s="158">
        <f>G993*(1+L993/100)</f>
        <v>0</v>
      </c>
      <c r="N993" s="157">
        <v>0</v>
      </c>
      <c r="O993" s="157">
        <f>ROUND(E993*N993,2)</f>
        <v>0</v>
      </c>
      <c r="P993" s="157">
        <v>0</v>
      </c>
      <c r="Q993" s="157">
        <f>ROUND(E993*P993,2)</f>
        <v>0</v>
      </c>
      <c r="R993" s="158" t="s">
        <v>581</v>
      </c>
      <c r="S993" s="158" t="s">
        <v>205</v>
      </c>
      <c r="T993" s="158" t="s">
        <v>205</v>
      </c>
      <c r="U993" s="158">
        <v>0</v>
      </c>
      <c r="V993" s="158">
        <f>ROUND(E993*U993,2)</f>
        <v>0</v>
      </c>
      <c r="W993" s="158"/>
      <c r="X993" s="158" t="s">
        <v>658</v>
      </c>
      <c r="Y993" s="147"/>
      <c r="Z993" s="147"/>
      <c r="AA993" s="147"/>
      <c r="AB993" s="147"/>
      <c r="AC993" s="147"/>
      <c r="AD993" s="147"/>
      <c r="AE993" s="147"/>
      <c r="AF993" s="147"/>
      <c r="AG993" s="147" t="s">
        <v>659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54"/>
      <c r="B994" s="155"/>
      <c r="C994" s="258" t="s">
        <v>711</v>
      </c>
      <c r="D994" s="259"/>
      <c r="E994" s="259"/>
      <c r="F994" s="259"/>
      <c r="G994" s="259"/>
      <c r="H994" s="158"/>
      <c r="I994" s="158"/>
      <c r="J994" s="158"/>
      <c r="K994" s="158"/>
      <c r="L994" s="158"/>
      <c r="M994" s="158"/>
      <c r="N994" s="157"/>
      <c r="O994" s="157"/>
      <c r="P994" s="157"/>
      <c r="Q994" s="157"/>
      <c r="R994" s="158"/>
      <c r="S994" s="158"/>
      <c r="T994" s="158"/>
      <c r="U994" s="158"/>
      <c r="V994" s="158"/>
      <c r="W994" s="158"/>
      <c r="X994" s="158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275</v>
      </c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">
      <c r="A995" s="154"/>
      <c r="B995" s="155"/>
      <c r="C995" s="241"/>
      <c r="D995" s="242"/>
      <c r="E995" s="242"/>
      <c r="F995" s="242"/>
      <c r="G995" s="242"/>
      <c r="H995" s="158"/>
      <c r="I995" s="158"/>
      <c r="J995" s="158"/>
      <c r="K995" s="158"/>
      <c r="L995" s="158"/>
      <c r="M995" s="158"/>
      <c r="N995" s="157"/>
      <c r="O995" s="157"/>
      <c r="P995" s="157"/>
      <c r="Q995" s="157"/>
      <c r="R995" s="158"/>
      <c r="S995" s="158"/>
      <c r="T995" s="158"/>
      <c r="U995" s="158"/>
      <c r="V995" s="158"/>
      <c r="W995" s="158"/>
      <c r="X995" s="158"/>
      <c r="Y995" s="147"/>
      <c r="Z995" s="147"/>
      <c r="AA995" s="147"/>
      <c r="AB995" s="147"/>
      <c r="AC995" s="147"/>
      <c r="AD995" s="147"/>
      <c r="AE995" s="147"/>
      <c r="AF995" s="147"/>
      <c r="AG995" s="147" t="s">
        <v>211</v>
      </c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x14ac:dyDescent="0.2">
      <c r="A996" s="163" t="s">
        <v>200</v>
      </c>
      <c r="B996" s="164" t="s">
        <v>143</v>
      </c>
      <c r="C996" s="179" t="s">
        <v>144</v>
      </c>
      <c r="D996" s="165"/>
      <c r="E996" s="166"/>
      <c r="F996" s="167"/>
      <c r="G996" s="167">
        <f>SUMIF(AG997:AG1006,"&lt;&gt;NOR",G997:G1006)</f>
        <v>0</v>
      </c>
      <c r="H996" s="167"/>
      <c r="I996" s="167">
        <f>SUM(I997:I1006)</f>
        <v>0</v>
      </c>
      <c r="J996" s="167"/>
      <c r="K996" s="167">
        <f>SUM(K997:K1006)</f>
        <v>0</v>
      </c>
      <c r="L996" s="167"/>
      <c r="M996" s="167">
        <f>SUM(M997:M1006)</f>
        <v>0</v>
      </c>
      <c r="N996" s="166"/>
      <c r="O996" s="166">
        <f>SUM(O997:O1006)</f>
        <v>0</v>
      </c>
      <c r="P996" s="166"/>
      <c r="Q996" s="166">
        <f>SUM(Q997:Q1006)</f>
        <v>0</v>
      </c>
      <c r="R996" s="167"/>
      <c r="S996" s="167"/>
      <c r="T996" s="168"/>
      <c r="U996" s="162"/>
      <c r="V996" s="162">
        <f>SUM(V997:V1006)</f>
        <v>0</v>
      </c>
      <c r="W996" s="162"/>
      <c r="X996" s="162"/>
      <c r="AG996" t="s">
        <v>201</v>
      </c>
    </row>
    <row r="997" spans="1:60" outlineLevel="1" x14ac:dyDescent="0.2">
      <c r="A997" s="169">
        <v>200</v>
      </c>
      <c r="B997" s="170" t="s">
        <v>910</v>
      </c>
      <c r="C997" s="180" t="s">
        <v>911</v>
      </c>
      <c r="D997" s="171" t="s">
        <v>300</v>
      </c>
      <c r="E997" s="172">
        <v>27</v>
      </c>
      <c r="F997" s="173"/>
      <c r="G997" s="174">
        <f>ROUND(E997*F997,2)</f>
        <v>0</v>
      </c>
      <c r="H997" s="173"/>
      <c r="I997" s="174">
        <f>ROUND(E997*H997,2)</f>
        <v>0</v>
      </c>
      <c r="J997" s="173"/>
      <c r="K997" s="174">
        <f>ROUND(E997*J997,2)</f>
        <v>0</v>
      </c>
      <c r="L997" s="174">
        <v>21</v>
      </c>
      <c r="M997" s="174">
        <f>G997*(1+L997/100)</f>
        <v>0</v>
      </c>
      <c r="N997" s="172">
        <v>0</v>
      </c>
      <c r="O997" s="172">
        <f>ROUND(E997*N997,2)</f>
        <v>0</v>
      </c>
      <c r="P997" s="172">
        <v>0</v>
      </c>
      <c r="Q997" s="172">
        <f>ROUND(E997*P997,2)</f>
        <v>0</v>
      </c>
      <c r="R997" s="174"/>
      <c r="S997" s="174" t="s">
        <v>239</v>
      </c>
      <c r="T997" s="175" t="s">
        <v>206</v>
      </c>
      <c r="U997" s="158">
        <v>0</v>
      </c>
      <c r="V997" s="158">
        <f>ROUND(E997*U997,2)</f>
        <v>0</v>
      </c>
      <c r="W997" s="158"/>
      <c r="X997" s="158" t="s">
        <v>243</v>
      </c>
      <c r="Y997" s="147"/>
      <c r="Z997" s="147"/>
      <c r="AA997" s="147"/>
      <c r="AB997" s="147"/>
      <c r="AC997" s="147"/>
      <c r="AD997" s="147"/>
      <c r="AE997" s="147"/>
      <c r="AF997" s="147"/>
      <c r="AG997" s="147" t="s">
        <v>378</v>
      </c>
      <c r="AH997" s="147"/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2">
      <c r="A998" s="154"/>
      <c r="B998" s="155"/>
      <c r="C998" s="252"/>
      <c r="D998" s="253"/>
      <c r="E998" s="253"/>
      <c r="F998" s="253"/>
      <c r="G998" s="253"/>
      <c r="H998" s="158"/>
      <c r="I998" s="158"/>
      <c r="J998" s="158"/>
      <c r="K998" s="158"/>
      <c r="L998" s="158"/>
      <c r="M998" s="158"/>
      <c r="N998" s="157"/>
      <c r="O998" s="157"/>
      <c r="P998" s="157"/>
      <c r="Q998" s="157"/>
      <c r="R998" s="158"/>
      <c r="S998" s="158"/>
      <c r="T998" s="158"/>
      <c r="U998" s="158"/>
      <c r="V998" s="158"/>
      <c r="W998" s="158"/>
      <c r="X998" s="158"/>
      <c r="Y998" s="147"/>
      <c r="Z998" s="147"/>
      <c r="AA998" s="147"/>
      <c r="AB998" s="147"/>
      <c r="AC998" s="147"/>
      <c r="AD998" s="147"/>
      <c r="AE998" s="147"/>
      <c r="AF998" s="147"/>
      <c r="AG998" s="147" t="s">
        <v>211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">
      <c r="A999" s="169">
        <v>201</v>
      </c>
      <c r="B999" s="170" t="s">
        <v>912</v>
      </c>
      <c r="C999" s="180" t="s">
        <v>911</v>
      </c>
      <c r="D999" s="171" t="s">
        <v>300</v>
      </c>
      <c r="E999" s="172">
        <v>7</v>
      </c>
      <c r="F999" s="173"/>
      <c r="G999" s="174">
        <f>ROUND(E999*F999,2)</f>
        <v>0</v>
      </c>
      <c r="H999" s="173"/>
      <c r="I999" s="174">
        <f>ROUND(E999*H999,2)</f>
        <v>0</v>
      </c>
      <c r="J999" s="173"/>
      <c r="K999" s="174">
        <f>ROUND(E999*J999,2)</f>
        <v>0</v>
      </c>
      <c r="L999" s="174">
        <v>21</v>
      </c>
      <c r="M999" s="174">
        <f>G999*(1+L999/100)</f>
        <v>0</v>
      </c>
      <c r="N999" s="172">
        <v>0</v>
      </c>
      <c r="O999" s="172">
        <f>ROUND(E999*N999,2)</f>
        <v>0</v>
      </c>
      <c r="P999" s="172">
        <v>0</v>
      </c>
      <c r="Q999" s="172">
        <f>ROUND(E999*P999,2)</f>
        <v>0</v>
      </c>
      <c r="R999" s="174"/>
      <c r="S999" s="174" t="s">
        <v>239</v>
      </c>
      <c r="T999" s="175" t="s">
        <v>206</v>
      </c>
      <c r="U999" s="158">
        <v>0</v>
      </c>
      <c r="V999" s="158">
        <f>ROUND(E999*U999,2)</f>
        <v>0</v>
      </c>
      <c r="W999" s="158"/>
      <c r="X999" s="158" t="s">
        <v>243</v>
      </c>
      <c r="Y999" s="147"/>
      <c r="Z999" s="147"/>
      <c r="AA999" s="147"/>
      <c r="AB999" s="147"/>
      <c r="AC999" s="147"/>
      <c r="AD999" s="147"/>
      <c r="AE999" s="147"/>
      <c r="AF999" s="147"/>
      <c r="AG999" s="147" t="s">
        <v>378</v>
      </c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">
      <c r="A1000" s="154"/>
      <c r="B1000" s="155"/>
      <c r="C1000" s="252"/>
      <c r="D1000" s="253"/>
      <c r="E1000" s="253"/>
      <c r="F1000" s="253"/>
      <c r="G1000" s="253"/>
      <c r="H1000" s="158"/>
      <c r="I1000" s="158"/>
      <c r="J1000" s="158"/>
      <c r="K1000" s="158"/>
      <c r="L1000" s="158"/>
      <c r="M1000" s="158"/>
      <c r="N1000" s="157"/>
      <c r="O1000" s="157"/>
      <c r="P1000" s="157"/>
      <c r="Q1000" s="157"/>
      <c r="R1000" s="158"/>
      <c r="S1000" s="158"/>
      <c r="T1000" s="158"/>
      <c r="U1000" s="158"/>
      <c r="V1000" s="158"/>
      <c r="W1000" s="158"/>
      <c r="X1000" s="158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211</v>
      </c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">
      <c r="A1001" s="169">
        <v>202</v>
      </c>
      <c r="B1001" s="170" t="s">
        <v>913</v>
      </c>
      <c r="C1001" s="180" t="s">
        <v>914</v>
      </c>
      <c r="D1001" s="171" t="s">
        <v>300</v>
      </c>
      <c r="E1001" s="172">
        <v>2</v>
      </c>
      <c r="F1001" s="173"/>
      <c r="G1001" s="174">
        <f>ROUND(E1001*F1001,2)</f>
        <v>0</v>
      </c>
      <c r="H1001" s="173"/>
      <c r="I1001" s="174">
        <f>ROUND(E1001*H1001,2)</f>
        <v>0</v>
      </c>
      <c r="J1001" s="173"/>
      <c r="K1001" s="174">
        <f>ROUND(E1001*J1001,2)</f>
        <v>0</v>
      </c>
      <c r="L1001" s="174">
        <v>21</v>
      </c>
      <c r="M1001" s="174">
        <f>G1001*(1+L1001/100)</f>
        <v>0</v>
      </c>
      <c r="N1001" s="172">
        <v>0</v>
      </c>
      <c r="O1001" s="172">
        <f>ROUND(E1001*N1001,2)</f>
        <v>0</v>
      </c>
      <c r="P1001" s="172">
        <v>0</v>
      </c>
      <c r="Q1001" s="172">
        <f>ROUND(E1001*P1001,2)</f>
        <v>0</v>
      </c>
      <c r="R1001" s="174"/>
      <c r="S1001" s="174" t="s">
        <v>239</v>
      </c>
      <c r="T1001" s="175" t="s">
        <v>206</v>
      </c>
      <c r="U1001" s="158">
        <v>0</v>
      </c>
      <c r="V1001" s="158">
        <f>ROUND(E1001*U1001,2)</f>
        <v>0</v>
      </c>
      <c r="W1001" s="158"/>
      <c r="X1001" s="158" t="s">
        <v>243</v>
      </c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378</v>
      </c>
      <c r="AH1001" s="147"/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54"/>
      <c r="B1002" s="155"/>
      <c r="C1002" s="252"/>
      <c r="D1002" s="253"/>
      <c r="E1002" s="253"/>
      <c r="F1002" s="253"/>
      <c r="G1002" s="253"/>
      <c r="H1002" s="158"/>
      <c r="I1002" s="158"/>
      <c r="J1002" s="158"/>
      <c r="K1002" s="158"/>
      <c r="L1002" s="158"/>
      <c r="M1002" s="158"/>
      <c r="N1002" s="157"/>
      <c r="O1002" s="157"/>
      <c r="P1002" s="157"/>
      <c r="Q1002" s="157"/>
      <c r="R1002" s="158"/>
      <c r="S1002" s="158"/>
      <c r="T1002" s="158"/>
      <c r="U1002" s="158"/>
      <c r="V1002" s="158"/>
      <c r="W1002" s="158"/>
      <c r="X1002" s="158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211</v>
      </c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">
      <c r="A1003" s="169">
        <v>203</v>
      </c>
      <c r="B1003" s="170" t="s">
        <v>915</v>
      </c>
      <c r="C1003" s="180" t="s">
        <v>914</v>
      </c>
      <c r="D1003" s="171" t="s">
        <v>300</v>
      </c>
      <c r="E1003" s="172">
        <v>1</v>
      </c>
      <c r="F1003" s="173"/>
      <c r="G1003" s="174">
        <f>ROUND(E1003*F1003,2)</f>
        <v>0</v>
      </c>
      <c r="H1003" s="173"/>
      <c r="I1003" s="174">
        <f>ROUND(E1003*H1003,2)</f>
        <v>0</v>
      </c>
      <c r="J1003" s="173"/>
      <c r="K1003" s="174">
        <f>ROUND(E1003*J1003,2)</f>
        <v>0</v>
      </c>
      <c r="L1003" s="174">
        <v>21</v>
      </c>
      <c r="M1003" s="174">
        <f>G1003*(1+L1003/100)</f>
        <v>0</v>
      </c>
      <c r="N1003" s="172">
        <v>0</v>
      </c>
      <c r="O1003" s="172">
        <f>ROUND(E1003*N1003,2)</f>
        <v>0</v>
      </c>
      <c r="P1003" s="172">
        <v>0</v>
      </c>
      <c r="Q1003" s="172">
        <f>ROUND(E1003*P1003,2)</f>
        <v>0</v>
      </c>
      <c r="R1003" s="174"/>
      <c r="S1003" s="174" t="s">
        <v>239</v>
      </c>
      <c r="T1003" s="175" t="s">
        <v>206</v>
      </c>
      <c r="U1003" s="158">
        <v>0</v>
      </c>
      <c r="V1003" s="158">
        <f>ROUND(E1003*U1003,2)</f>
        <v>0</v>
      </c>
      <c r="W1003" s="158"/>
      <c r="X1003" s="158" t="s">
        <v>243</v>
      </c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378</v>
      </c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54"/>
      <c r="B1004" s="155"/>
      <c r="C1004" s="252"/>
      <c r="D1004" s="253"/>
      <c r="E1004" s="253"/>
      <c r="F1004" s="253"/>
      <c r="G1004" s="253"/>
      <c r="H1004" s="158"/>
      <c r="I1004" s="158"/>
      <c r="J1004" s="158"/>
      <c r="K1004" s="158"/>
      <c r="L1004" s="158"/>
      <c r="M1004" s="158"/>
      <c r="N1004" s="157"/>
      <c r="O1004" s="157"/>
      <c r="P1004" s="157"/>
      <c r="Q1004" s="157"/>
      <c r="R1004" s="158"/>
      <c r="S1004" s="158"/>
      <c r="T1004" s="158"/>
      <c r="U1004" s="158"/>
      <c r="V1004" s="158"/>
      <c r="W1004" s="158"/>
      <c r="X1004" s="158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211</v>
      </c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69">
        <v>204</v>
      </c>
      <c r="B1005" s="170" t="s">
        <v>916</v>
      </c>
      <c r="C1005" s="180" t="s">
        <v>917</v>
      </c>
      <c r="D1005" s="171" t="s">
        <v>300</v>
      </c>
      <c r="E1005" s="172">
        <v>1</v>
      </c>
      <c r="F1005" s="173"/>
      <c r="G1005" s="174">
        <f>ROUND(E1005*F1005,2)</f>
        <v>0</v>
      </c>
      <c r="H1005" s="173"/>
      <c r="I1005" s="174">
        <f>ROUND(E1005*H1005,2)</f>
        <v>0</v>
      </c>
      <c r="J1005" s="173"/>
      <c r="K1005" s="174">
        <f>ROUND(E1005*J1005,2)</f>
        <v>0</v>
      </c>
      <c r="L1005" s="174">
        <v>21</v>
      </c>
      <c r="M1005" s="174">
        <f>G1005*(1+L1005/100)</f>
        <v>0</v>
      </c>
      <c r="N1005" s="172">
        <v>0</v>
      </c>
      <c r="O1005" s="172">
        <f>ROUND(E1005*N1005,2)</f>
        <v>0</v>
      </c>
      <c r="P1005" s="172">
        <v>0</v>
      </c>
      <c r="Q1005" s="172">
        <f>ROUND(E1005*P1005,2)</f>
        <v>0</v>
      </c>
      <c r="R1005" s="174"/>
      <c r="S1005" s="174" t="s">
        <v>239</v>
      </c>
      <c r="T1005" s="175" t="s">
        <v>206</v>
      </c>
      <c r="U1005" s="158">
        <v>0</v>
      </c>
      <c r="V1005" s="158">
        <f>ROUND(E1005*U1005,2)</f>
        <v>0</v>
      </c>
      <c r="W1005" s="158"/>
      <c r="X1005" s="158" t="s">
        <v>243</v>
      </c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378</v>
      </c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54"/>
      <c r="B1006" s="155"/>
      <c r="C1006" s="252"/>
      <c r="D1006" s="253"/>
      <c r="E1006" s="253"/>
      <c r="F1006" s="253"/>
      <c r="G1006" s="253"/>
      <c r="H1006" s="158"/>
      <c r="I1006" s="158"/>
      <c r="J1006" s="158"/>
      <c r="K1006" s="158"/>
      <c r="L1006" s="158"/>
      <c r="M1006" s="158"/>
      <c r="N1006" s="157"/>
      <c r="O1006" s="157"/>
      <c r="P1006" s="157"/>
      <c r="Q1006" s="157"/>
      <c r="R1006" s="158"/>
      <c r="S1006" s="158"/>
      <c r="T1006" s="158"/>
      <c r="U1006" s="158"/>
      <c r="V1006" s="158"/>
      <c r="W1006" s="158"/>
      <c r="X1006" s="158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211</v>
      </c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x14ac:dyDescent="0.2">
      <c r="A1007" s="163" t="s">
        <v>200</v>
      </c>
      <c r="B1007" s="164" t="s">
        <v>145</v>
      </c>
      <c r="C1007" s="179" t="s">
        <v>146</v>
      </c>
      <c r="D1007" s="165"/>
      <c r="E1007" s="166"/>
      <c r="F1007" s="167"/>
      <c r="G1007" s="167">
        <f>SUMIF(AG1008:AG1029,"&lt;&gt;NOR",G1008:G1029)</f>
        <v>0</v>
      </c>
      <c r="H1007" s="167"/>
      <c r="I1007" s="167">
        <f>SUM(I1008:I1029)</f>
        <v>0</v>
      </c>
      <c r="J1007" s="167"/>
      <c r="K1007" s="167">
        <f>SUM(K1008:K1029)</f>
        <v>0</v>
      </c>
      <c r="L1007" s="167"/>
      <c r="M1007" s="167">
        <f>SUM(M1008:M1029)</f>
        <v>0</v>
      </c>
      <c r="N1007" s="166"/>
      <c r="O1007" s="166">
        <f>SUM(O1008:O1029)</f>
        <v>0</v>
      </c>
      <c r="P1007" s="166"/>
      <c r="Q1007" s="166">
        <f>SUM(Q1008:Q1029)</f>
        <v>0</v>
      </c>
      <c r="R1007" s="167"/>
      <c r="S1007" s="167"/>
      <c r="T1007" s="168"/>
      <c r="U1007" s="162"/>
      <c r="V1007" s="162">
        <f>SUM(V1008:V1029)</f>
        <v>0</v>
      </c>
      <c r="W1007" s="162"/>
      <c r="X1007" s="162"/>
      <c r="AG1007" t="s">
        <v>201</v>
      </c>
    </row>
    <row r="1008" spans="1:60" ht="22.5" outlineLevel="1" x14ac:dyDescent="0.2">
      <c r="A1008" s="169">
        <v>205</v>
      </c>
      <c r="B1008" s="170" t="s">
        <v>918</v>
      </c>
      <c r="C1008" s="180" t="s">
        <v>919</v>
      </c>
      <c r="D1008" s="171" t="s">
        <v>300</v>
      </c>
      <c r="E1008" s="172">
        <v>10</v>
      </c>
      <c r="F1008" s="173"/>
      <c r="G1008" s="174">
        <f>ROUND(E1008*F1008,2)</f>
        <v>0</v>
      </c>
      <c r="H1008" s="173"/>
      <c r="I1008" s="174">
        <f>ROUND(E1008*H1008,2)</f>
        <v>0</v>
      </c>
      <c r="J1008" s="173"/>
      <c r="K1008" s="174">
        <f>ROUND(E1008*J1008,2)</f>
        <v>0</v>
      </c>
      <c r="L1008" s="174">
        <v>21</v>
      </c>
      <c r="M1008" s="174">
        <f>G1008*(1+L1008/100)</f>
        <v>0</v>
      </c>
      <c r="N1008" s="172">
        <v>0</v>
      </c>
      <c r="O1008" s="172">
        <f>ROUND(E1008*N1008,2)</f>
        <v>0</v>
      </c>
      <c r="P1008" s="172">
        <v>0</v>
      </c>
      <c r="Q1008" s="172">
        <f>ROUND(E1008*P1008,2)</f>
        <v>0</v>
      </c>
      <c r="R1008" s="174"/>
      <c r="S1008" s="174" t="s">
        <v>239</v>
      </c>
      <c r="T1008" s="175" t="s">
        <v>206</v>
      </c>
      <c r="U1008" s="158">
        <v>0</v>
      </c>
      <c r="V1008" s="158">
        <f>ROUND(E1008*U1008,2)</f>
        <v>0</v>
      </c>
      <c r="W1008" s="158"/>
      <c r="X1008" s="158" t="s">
        <v>243</v>
      </c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378</v>
      </c>
      <c r="AH1008" s="147"/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">
      <c r="A1009" s="154"/>
      <c r="B1009" s="155"/>
      <c r="C1009" s="252"/>
      <c r="D1009" s="253"/>
      <c r="E1009" s="253"/>
      <c r="F1009" s="253"/>
      <c r="G1009" s="253"/>
      <c r="H1009" s="158"/>
      <c r="I1009" s="158"/>
      <c r="J1009" s="158"/>
      <c r="K1009" s="158"/>
      <c r="L1009" s="158"/>
      <c r="M1009" s="158"/>
      <c r="N1009" s="157"/>
      <c r="O1009" s="157"/>
      <c r="P1009" s="157"/>
      <c r="Q1009" s="157"/>
      <c r="R1009" s="158"/>
      <c r="S1009" s="158"/>
      <c r="T1009" s="158"/>
      <c r="U1009" s="158"/>
      <c r="V1009" s="158"/>
      <c r="W1009" s="158"/>
      <c r="X1009" s="158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211</v>
      </c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ht="22.5" outlineLevel="1" x14ac:dyDescent="0.2">
      <c r="A1010" s="169">
        <v>206</v>
      </c>
      <c r="B1010" s="170" t="s">
        <v>920</v>
      </c>
      <c r="C1010" s="180" t="s">
        <v>919</v>
      </c>
      <c r="D1010" s="171" t="s">
        <v>300</v>
      </c>
      <c r="E1010" s="172">
        <v>1</v>
      </c>
      <c r="F1010" s="173"/>
      <c r="G1010" s="174">
        <f>ROUND(E1010*F1010,2)</f>
        <v>0</v>
      </c>
      <c r="H1010" s="173"/>
      <c r="I1010" s="174">
        <f>ROUND(E1010*H1010,2)</f>
        <v>0</v>
      </c>
      <c r="J1010" s="173"/>
      <c r="K1010" s="174">
        <f>ROUND(E1010*J1010,2)</f>
        <v>0</v>
      </c>
      <c r="L1010" s="174">
        <v>21</v>
      </c>
      <c r="M1010" s="174">
        <f>G1010*(1+L1010/100)</f>
        <v>0</v>
      </c>
      <c r="N1010" s="172">
        <v>0</v>
      </c>
      <c r="O1010" s="172">
        <f>ROUND(E1010*N1010,2)</f>
        <v>0</v>
      </c>
      <c r="P1010" s="172">
        <v>0</v>
      </c>
      <c r="Q1010" s="172">
        <f>ROUND(E1010*P1010,2)</f>
        <v>0</v>
      </c>
      <c r="R1010" s="174"/>
      <c r="S1010" s="174" t="s">
        <v>239</v>
      </c>
      <c r="T1010" s="175" t="s">
        <v>206</v>
      </c>
      <c r="U1010" s="158">
        <v>0</v>
      </c>
      <c r="V1010" s="158">
        <f>ROUND(E1010*U1010,2)</f>
        <v>0</v>
      </c>
      <c r="W1010" s="158"/>
      <c r="X1010" s="158" t="s">
        <v>243</v>
      </c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378</v>
      </c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">
      <c r="A1011" s="154"/>
      <c r="B1011" s="155"/>
      <c r="C1011" s="252"/>
      <c r="D1011" s="253"/>
      <c r="E1011" s="253"/>
      <c r="F1011" s="253"/>
      <c r="G1011" s="253"/>
      <c r="H1011" s="158"/>
      <c r="I1011" s="158"/>
      <c r="J1011" s="158"/>
      <c r="K1011" s="158"/>
      <c r="L1011" s="158"/>
      <c r="M1011" s="158"/>
      <c r="N1011" s="157"/>
      <c r="O1011" s="157"/>
      <c r="P1011" s="157"/>
      <c r="Q1011" s="157"/>
      <c r="R1011" s="158"/>
      <c r="S1011" s="158"/>
      <c r="T1011" s="158"/>
      <c r="U1011" s="158"/>
      <c r="V1011" s="158"/>
      <c r="W1011" s="158"/>
      <c r="X1011" s="158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211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ht="22.5" outlineLevel="1" x14ac:dyDescent="0.2">
      <c r="A1012" s="169">
        <v>207</v>
      </c>
      <c r="B1012" s="170" t="s">
        <v>921</v>
      </c>
      <c r="C1012" s="180" t="s">
        <v>919</v>
      </c>
      <c r="D1012" s="171" t="s">
        <v>300</v>
      </c>
      <c r="E1012" s="172">
        <v>1</v>
      </c>
      <c r="F1012" s="173"/>
      <c r="G1012" s="174">
        <f>ROUND(E1012*F1012,2)</f>
        <v>0</v>
      </c>
      <c r="H1012" s="173"/>
      <c r="I1012" s="174">
        <f>ROUND(E1012*H1012,2)</f>
        <v>0</v>
      </c>
      <c r="J1012" s="173"/>
      <c r="K1012" s="174">
        <f>ROUND(E1012*J1012,2)</f>
        <v>0</v>
      </c>
      <c r="L1012" s="174">
        <v>21</v>
      </c>
      <c r="M1012" s="174">
        <f>G1012*(1+L1012/100)</f>
        <v>0</v>
      </c>
      <c r="N1012" s="172">
        <v>0</v>
      </c>
      <c r="O1012" s="172">
        <f>ROUND(E1012*N1012,2)</f>
        <v>0</v>
      </c>
      <c r="P1012" s="172">
        <v>0</v>
      </c>
      <c r="Q1012" s="172">
        <f>ROUND(E1012*P1012,2)</f>
        <v>0</v>
      </c>
      <c r="R1012" s="174"/>
      <c r="S1012" s="174" t="s">
        <v>239</v>
      </c>
      <c r="T1012" s="175" t="s">
        <v>206</v>
      </c>
      <c r="U1012" s="158">
        <v>0</v>
      </c>
      <c r="V1012" s="158">
        <f>ROUND(E1012*U1012,2)</f>
        <v>0</v>
      </c>
      <c r="W1012" s="158"/>
      <c r="X1012" s="158" t="s">
        <v>243</v>
      </c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378</v>
      </c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54"/>
      <c r="B1013" s="155"/>
      <c r="C1013" s="252"/>
      <c r="D1013" s="253"/>
      <c r="E1013" s="253"/>
      <c r="F1013" s="253"/>
      <c r="G1013" s="253"/>
      <c r="H1013" s="158"/>
      <c r="I1013" s="158"/>
      <c r="J1013" s="158"/>
      <c r="K1013" s="158"/>
      <c r="L1013" s="158"/>
      <c r="M1013" s="158"/>
      <c r="N1013" s="157"/>
      <c r="O1013" s="157"/>
      <c r="P1013" s="157"/>
      <c r="Q1013" s="157"/>
      <c r="R1013" s="158"/>
      <c r="S1013" s="158"/>
      <c r="T1013" s="158"/>
      <c r="U1013" s="158"/>
      <c r="V1013" s="158"/>
      <c r="W1013" s="158"/>
      <c r="X1013" s="158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211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ht="22.5" outlineLevel="1" x14ac:dyDescent="0.2">
      <c r="A1014" s="169">
        <v>208</v>
      </c>
      <c r="B1014" s="170" t="s">
        <v>922</v>
      </c>
      <c r="C1014" s="180" t="s">
        <v>923</v>
      </c>
      <c r="D1014" s="171" t="s">
        <v>300</v>
      </c>
      <c r="E1014" s="172">
        <v>1</v>
      </c>
      <c r="F1014" s="173"/>
      <c r="G1014" s="174">
        <f>ROUND(E1014*F1014,2)</f>
        <v>0</v>
      </c>
      <c r="H1014" s="173"/>
      <c r="I1014" s="174">
        <f>ROUND(E1014*H1014,2)</f>
        <v>0</v>
      </c>
      <c r="J1014" s="173"/>
      <c r="K1014" s="174">
        <f>ROUND(E1014*J1014,2)</f>
        <v>0</v>
      </c>
      <c r="L1014" s="174">
        <v>21</v>
      </c>
      <c r="M1014" s="174">
        <f>G1014*(1+L1014/100)</f>
        <v>0</v>
      </c>
      <c r="N1014" s="172">
        <v>0</v>
      </c>
      <c r="O1014" s="172">
        <f>ROUND(E1014*N1014,2)</f>
        <v>0</v>
      </c>
      <c r="P1014" s="172">
        <v>0</v>
      </c>
      <c r="Q1014" s="172">
        <f>ROUND(E1014*P1014,2)</f>
        <v>0</v>
      </c>
      <c r="R1014" s="174"/>
      <c r="S1014" s="174" t="s">
        <v>239</v>
      </c>
      <c r="T1014" s="175" t="s">
        <v>206</v>
      </c>
      <c r="U1014" s="158">
        <v>0</v>
      </c>
      <c r="V1014" s="158">
        <f>ROUND(E1014*U1014,2)</f>
        <v>0</v>
      </c>
      <c r="W1014" s="158"/>
      <c r="X1014" s="158" t="s">
        <v>243</v>
      </c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378</v>
      </c>
      <c r="AH1014" s="147"/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">
      <c r="A1015" s="154"/>
      <c r="B1015" s="155"/>
      <c r="C1015" s="252"/>
      <c r="D1015" s="253"/>
      <c r="E1015" s="253"/>
      <c r="F1015" s="253"/>
      <c r="G1015" s="253"/>
      <c r="H1015" s="158"/>
      <c r="I1015" s="158"/>
      <c r="J1015" s="158"/>
      <c r="K1015" s="158"/>
      <c r="L1015" s="158"/>
      <c r="M1015" s="158"/>
      <c r="N1015" s="157"/>
      <c r="O1015" s="157"/>
      <c r="P1015" s="157"/>
      <c r="Q1015" s="157"/>
      <c r="R1015" s="158"/>
      <c r="S1015" s="158"/>
      <c r="T1015" s="158"/>
      <c r="U1015" s="158"/>
      <c r="V1015" s="158"/>
      <c r="W1015" s="158"/>
      <c r="X1015" s="158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211</v>
      </c>
      <c r="AH1015" s="147"/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ht="22.5" outlineLevel="1" x14ac:dyDescent="0.2">
      <c r="A1016" s="169">
        <v>209</v>
      </c>
      <c r="B1016" s="170" t="s">
        <v>924</v>
      </c>
      <c r="C1016" s="180" t="s">
        <v>925</v>
      </c>
      <c r="D1016" s="171" t="s">
        <v>300</v>
      </c>
      <c r="E1016" s="172">
        <v>1</v>
      </c>
      <c r="F1016" s="173"/>
      <c r="G1016" s="174">
        <f>ROUND(E1016*F1016,2)</f>
        <v>0</v>
      </c>
      <c r="H1016" s="173"/>
      <c r="I1016" s="174">
        <f>ROUND(E1016*H1016,2)</f>
        <v>0</v>
      </c>
      <c r="J1016" s="173"/>
      <c r="K1016" s="174">
        <f>ROUND(E1016*J1016,2)</f>
        <v>0</v>
      </c>
      <c r="L1016" s="174">
        <v>21</v>
      </c>
      <c r="M1016" s="174">
        <f>G1016*(1+L1016/100)</f>
        <v>0</v>
      </c>
      <c r="N1016" s="172">
        <v>0</v>
      </c>
      <c r="O1016" s="172">
        <f>ROUND(E1016*N1016,2)</f>
        <v>0</v>
      </c>
      <c r="P1016" s="172">
        <v>0</v>
      </c>
      <c r="Q1016" s="172">
        <f>ROUND(E1016*P1016,2)</f>
        <v>0</v>
      </c>
      <c r="R1016" s="174"/>
      <c r="S1016" s="174" t="s">
        <v>239</v>
      </c>
      <c r="T1016" s="175" t="s">
        <v>206</v>
      </c>
      <c r="U1016" s="158">
        <v>0</v>
      </c>
      <c r="V1016" s="158">
        <f>ROUND(E1016*U1016,2)</f>
        <v>0</v>
      </c>
      <c r="W1016" s="158"/>
      <c r="X1016" s="158" t="s">
        <v>243</v>
      </c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378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54"/>
      <c r="B1017" s="155"/>
      <c r="C1017" s="252"/>
      <c r="D1017" s="253"/>
      <c r="E1017" s="253"/>
      <c r="F1017" s="253"/>
      <c r="G1017" s="253"/>
      <c r="H1017" s="158"/>
      <c r="I1017" s="158"/>
      <c r="J1017" s="158"/>
      <c r="K1017" s="158"/>
      <c r="L1017" s="158"/>
      <c r="M1017" s="158"/>
      <c r="N1017" s="157"/>
      <c r="O1017" s="157"/>
      <c r="P1017" s="157"/>
      <c r="Q1017" s="157"/>
      <c r="R1017" s="158"/>
      <c r="S1017" s="158"/>
      <c r="T1017" s="158"/>
      <c r="U1017" s="158"/>
      <c r="V1017" s="158"/>
      <c r="W1017" s="158"/>
      <c r="X1017" s="158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211</v>
      </c>
      <c r="AH1017" s="147"/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1" x14ac:dyDescent="0.2">
      <c r="A1018" s="169">
        <v>210</v>
      </c>
      <c r="B1018" s="170" t="s">
        <v>926</v>
      </c>
      <c r="C1018" s="180" t="s">
        <v>927</v>
      </c>
      <c r="D1018" s="171" t="s">
        <v>300</v>
      </c>
      <c r="E1018" s="172">
        <v>1</v>
      </c>
      <c r="F1018" s="173"/>
      <c r="G1018" s="174">
        <f>ROUND(E1018*F1018,2)</f>
        <v>0</v>
      </c>
      <c r="H1018" s="173"/>
      <c r="I1018" s="174">
        <f>ROUND(E1018*H1018,2)</f>
        <v>0</v>
      </c>
      <c r="J1018" s="173"/>
      <c r="K1018" s="174">
        <f>ROUND(E1018*J1018,2)</f>
        <v>0</v>
      </c>
      <c r="L1018" s="174">
        <v>21</v>
      </c>
      <c r="M1018" s="174">
        <f>G1018*(1+L1018/100)</f>
        <v>0</v>
      </c>
      <c r="N1018" s="172">
        <v>0</v>
      </c>
      <c r="O1018" s="172">
        <f>ROUND(E1018*N1018,2)</f>
        <v>0</v>
      </c>
      <c r="P1018" s="172">
        <v>0</v>
      </c>
      <c r="Q1018" s="172">
        <f>ROUND(E1018*P1018,2)</f>
        <v>0</v>
      </c>
      <c r="R1018" s="174"/>
      <c r="S1018" s="174" t="s">
        <v>239</v>
      </c>
      <c r="T1018" s="175" t="s">
        <v>206</v>
      </c>
      <c r="U1018" s="158">
        <v>0</v>
      </c>
      <c r="V1018" s="158">
        <f>ROUND(E1018*U1018,2)</f>
        <v>0</v>
      </c>
      <c r="W1018" s="158"/>
      <c r="X1018" s="158" t="s">
        <v>243</v>
      </c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378</v>
      </c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">
      <c r="A1019" s="154"/>
      <c r="B1019" s="155"/>
      <c r="C1019" s="252"/>
      <c r="D1019" s="253"/>
      <c r="E1019" s="253"/>
      <c r="F1019" s="253"/>
      <c r="G1019" s="253"/>
      <c r="H1019" s="158"/>
      <c r="I1019" s="158"/>
      <c r="J1019" s="158"/>
      <c r="K1019" s="158"/>
      <c r="L1019" s="158"/>
      <c r="M1019" s="158"/>
      <c r="N1019" s="157"/>
      <c r="O1019" s="157"/>
      <c r="P1019" s="157"/>
      <c r="Q1019" s="157"/>
      <c r="R1019" s="158"/>
      <c r="S1019" s="158"/>
      <c r="T1019" s="158"/>
      <c r="U1019" s="158"/>
      <c r="V1019" s="158"/>
      <c r="W1019" s="158"/>
      <c r="X1019" s="158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211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">
      <c r="A1020" s="169">
        <v>211</v>
      </c>
      <c r="B1020" s="170" t="s">
        <v>928</v>
      </c>
      <c r="C1020" s="180" t="s">
        <v>929</v>
      </c>
      <c r="D1020" s="171" t="s">
        <v>300</v>
      </c>
      <c r="E1020" s="172">
        <v>2</v>
      </c>
      <c r="F1020" s="173"/>
      <c r="G1020" s="174">
        <f>ROUND(E1020*F1020,2)</f>
        <v>0</v>
      </c>
      <c r="H1020" s="173"/>
      <c r="I1020" s="174">
        <f>ROUND(E1020*H1020,2)</f>
        <v>0</v>
      </c>
      <c r="J1020" s="173"/>
      <c r="K1020" s="174">
        <f>ROUND(E1020*J1020,2)</f>
        <v>0</v>
      </c>
      <c r="L1020" s="174">
        <v>21</v>
      </c>
      <c r="M1020" s="174">
        <f>G1020*(1+L1020/100)</f>
        <v>0</v>
      </c>
      <c r="N1020" s="172">
        <v>0</v>
      </c>
      <c r="O1020" s="172">
        <f>ROUND(E1020*N1020,2)</f>
        <v>0</v>
      </c>
      <c r="P1020" s="172">
        <v>0</v>
      </c>
      <c r="Q1020" s="172">
        <f>ROUND(E1020*P1020,2)</f>
        <v>0</v>
      </c>
      <c r="R1020" s="174"/>
      <c r="S1020" s="174" t="s">
        <v>239</v>
      </c>
      <c r="T1020" s="175" t="s">
        <v>206</v>
      </c>
      <c r="U1020" s="158">
        <v>0</v>
      </c>
      <c r="V1020" s="158">
        <f>ROUND(E1020*U1020,2)</f>
        <v>0</v>
      </c>
      <c r="W1020" s="158"/>
      <c r="X1020" s="158" t="s">
        <v>243</v>
      </c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378</v>
      </c>
      <c r="AH1020" s="147"/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">
      <c r="A1021" s="154"/>
      <c r="B1021" s="155"/>
      <c r="C1021" s="252"/>
      <c r="D1021" s="253"/>
      <c r="E1021" s="253"/>
      <c r="F1021" s="253"/>
      <c r="G1021" s="253"/>
      <c r="H1021" s="158"/>
      <c r="I1021" s="158"/>
      <c r="J1021" s="158"/>
      <c r="K1021" s="158"/>
      <c r="L1021" s="158"/>
      <c r="M1021" s="158"/>
      <c r="N1021" s="157"/>
      <c r="O1021" s="157"/>
      <c r="P1021" s="157"/>
      <c r="Q1021" s="157"/>
      <c r="R1021" s="158"/>
      <c r="S1021" s="158"/>
      <c r="T1021" s="158"/>
      <c r="U1021" s="158"/>
      <c r="V1021" s="158"/>
      <c r="W1021" s="158"/>
      <c r="X1021" s="158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211</v>
      </c>
      <c r="AH1021" s="147"/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69">
        <v>212</v>
      </c>
      <c r="B1022" s="170" t="s">
        <v>930</v>
      </c>
      <c r="C1022" s="180" t="s">
        <v>931</v>
      </c>
      <c r="D1022" s="171" t="s">
        <v>300</v>
      </c>
      <c r="E1022" s="172">
        <v>3</v>
      </c>
      <c r="F1022" s="173"/>
      <c r="G1022" s="174">
        <f>ROUND(E1022*F1022,2)</f>
        <v>0</v>
      </c>
      <c r="H1022" s="173"/>
      <c r="I1022" s="174">
        <f>ROUND(E1022*H1022,2)</f>
        <v>0</v>
      </c>
      <c r="J1022" s="173"/>
      <c r="K1022" s="174">
        <f>ROUND(E1022*J1022,2)</f>
        <v>0</v>
      </c>
      <c r="L1022" s="174">
        <v>21</v>
      </c>
      <c r="M1022" s="174">
        <f>G1022*(1+L1022/100)</f>
        <v>0</v>
      </c>
      <c r="N1022" s="172">
        <v>0</v>
      </c>
      <c r="O1022" s="172">
        <f>ROUND(E1022*N1022,2)</f>
        <v>0</v>
      </c>
      <c r="P1022" s="172">
        <v>0</v>
      </c>
      <c r="Q1022" s="172">
        <f>ROUND(E1022*P1022,2)</f>
        <v>0</v>
      </c>
      <c r="R1022" s="174"/>
      <c r="S1022" s="174" t="s">
        <v>239</v>
      </c>
      <c r="T1022" s="175" t="s">
        <v>206</v>
      </c>
      <c r="U1022" s="158">
        <v>0</v>
      </c>
      <c r="V1022" s="158">
        <f>ROUND(E1022*U1022,2)</f>
        <v>0</v>
      </c>
      <c r="W1022" s="158"/>
      <c r="X1022" s="158" t="s">
        <v>243</v>
      </c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378</v>
      </c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">
      <c r="A1023" s="154"/>
      <c r="B1023" s="155"/>
      <c r="C1023" s="252"/>
      <c r="D1023" s="253"/>
      <c r="E1023" s="253"/>
      <c r="F1023" s="253"/>
      <c r="G1023" s="253"/>
      <c r="H1023" s="158"/>
      <c r="I1023" s="158"/>
      <c r="J1023" s="158"/>
      <c r="K1023" s="158"/>
      <c r="L1023" s="158"/>
      <c r="M1023" s="158"/>
      <c r="N1023" s="157"/>
      <c r="O1023" s="157"/>
      <c r="P1023" s="157"/>
      <c r="Q1023" s="157"/>
      <c r="R1023" s="158"/>
      <c r="S1023" s="158"/>
      <c r="T1023" s="158"/>
      <c r="U1023" s="158"/>
      <c r="V1023" s="158"/>
      <c r="W1023" s="158"/>
      <c r="X1023" s="158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211</v>
      </c>
      <c r="AH1023" s="147"/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69">
        <v>213</v>
      </c>
      <c r="B1024" s="170" t="s">
        <v>932</v>
      </c>
      <c r="C1024" s="180" t="s">
        <v>933</v>
      </c>
      <c r="D1024" s="171" t="s">
        <v>300</v>
      </c>
      <c r="E1024" s="172">
        <v>2</v>
      </c>
      <c r="F1024" s="173"/>
      <c r="G1024" s="174">
        <f>ROUND(E1024*F1024,2)</f>
        <v>0</v>
      </c>
      <c r="H1024" s="173"/>
      <c r="I1024" s="174">
        <f>ROUND(E1024*H1024,2)</f>
        <v>0</v>
      </c>
      <c r="J1024" s="173"/>
      <c r="K1024" s="174">
        <f>ROUND(E1024*J1024,2)</f>
        <v>0</v>
      </c>
      <c r="L1024" s="174">
        <v>21</v>
      </c>
      <c r="M1024" s="174">
        <f>G1024*(1+L1024/100)</f>
        <v>0</v>
      </c>
      <c r="N1024" s="172">
        <v>0</v>
      </c>
      <c r="O1024" s="172">
        <f>ROUND(E1024*N1024,2)</f>
        <v>0</v>
      </c>
      <c r="P1024" s="172">
        <v>0</v>
      </c>
      <c r="Q1024" s="172">
        <f>ROUND(E1024*P1024,2)</f>
        <v>0</v>
      </c>
      <c r="R1024" s="174"/>
      <c r="S1024" s="174" t="s">
        <v>239</v>
      </c>
      <c r="T1024" s="175" t="s">
        <v>206</v>
      </c>
      <c r="U1024" s="158">
        <v>0</v>
      </c>
      <c r="V1024" s="158">
        <f>ROUND(E1024*U1024,2)</f>
        <v>0</v>
      </c>
      <c r="W1024" s="158"/>
      <c r="X1024" s="158" t="s">
        <v>243</v>
      </c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378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252"/>
      <c r="D1025" s="253"/>
      <c r="E1025" s="253"/>
      <c r="F1025" s="253"/>
      <c r="G1025" s="253"/>
      <c r="H1025" s="158"/>
      <c r="I1025" s="158"/>
      <c r="J1025" s="158"/>
      <c r="K1025" s="158"/>
      <c r="L1025" s="158"/>
      <c r="M1025" s="158"/>
      <c r="N1025" s="157"/>
      <c r="O1025" s="157"/>
      <c r="P1025" s="157"/>
      <c r="Q1025" s="157"/>
      <c r="R1025" s="158"/>
      <c r="S1025" s="158"/>
      <c r="T1025" s="158"/>
      <c r="U1025" s="158"/>
      <c r="V1025" s="158"/>
      <c r="W1025" s="158"/>
      <c r="X1025" s="158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211</v>
      </c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ht="22.5" outlineLevel="1" x14ac:dyDescent="0.2">
      <c r="A1026" s="169">
        <v>214</v>
      </c>
      <c r="B1026" s="170" t="s">
        <v>934</v>
      </c>
      <c r="C1026" s="180" t="s">
        <v>935</v>
      </c>
      <c r="D1026" s="171" t="s">
        <v>300</v>
      </c>
      <c r="E1026" s="172">
        <v>1</v>
      </c>
      <c r="F1026" s="173"/>
      <c r="G1026" s="174">
        <f>ROUND(E1026*F1026,2)</f>
        <v>0</v>
      </c>
      <c r="H1026" s="173"/>
      <c r="I1026" s="174">
        <f>ROUND(E1026*H1026,2)</f>
        <v>0</v>
      </c>
      <c r="J1026" s="173"/>
      <c r="K1026" s="174">
        <f>ROUND(E1026*J1026,2)</f>
        <v>0</v>
      </c>
      <c r="L1026" s="174">
        <v>21</v>
      </c>
      <c r="M1026" s="174">
        <f>G1026*(1+L1026/100)</f>
        <v>0</v>
      </c>
      <c r="N1026" s="172">
        <v>0</v>
      </c>
      <c r="O1026" s="172">
        <f>ROUND(E1026*N1026,2)</f>
        <v>0</v>
      </c>
      <c r="P1026" s="172">
        <v>0</v>
      </c>
      <c r="Q1026" s="172">
        <f>ROUND(E1026*P1026,2)</f>
        <v>0</v>
      </c>
      <c r="R1026" s="174"/>
      <c r="S1026" s="174" t="s">
        <v>239</v>
      </c>
      <c r="T1026" s="175" t="s">
        <v>206</v>
      </c>
      <c r="U1026" s="158">
        <v>0</v>
      </c>
      <c r="V1026" s="158">
        <f>ROUND(E1026*U1026,2)</f>
        <v>0</v>
      </c>
      <c r="W1026" s="158"/>
      <c r="X1026" s="158" t="s">
        <v>243</v>
      </c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378</v>
      </c>
      <c r="AH1026" s="147"/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1" x14ac:dyDescent="0.2">
      <c r="A1027" s="154"/>
      <c r="B1027" s="155"/>
      <c r="C1027" s="252"/>
      <c r="D1027" s="253"/>
      <c r="E1027" s="253"/>
      <c r="F1027" s="253"/>
      <c r="G1027" s="253"/>
      <c r="H1027" s="158"/>
      <c r="I1027" s="158"/>
      <c r="J1027" s="158"/>
      <c r="K1027" s="158"/>
      <c r="L1027" s="158"/>
      <c r="M1027" s="158"/>
      <c r="N1027" s="157"/>
      <c r="O1027" s="157"/>
      <c r="P1027" s="157"/>
      <c r="Q1027" s="157"/>
      <c r="R1027" s="158"/>
      <c r="S1027" s="158"/>
      <c r="T1027" s="158"/>
      <c r="U1027" s="158"/>
      <c r="V1027" s="158"/>
      <c r="W1027" s="158"/>
      <c r="X1027" s="158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211</v>
      </c>
      <c r="AH1027" s="147"/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ht="22.5" outlineLevel="1" x14ac:dyDescent="0.2">
      <c r="A1028" s="169">
        <v>215</v>
      </c>
      <c r="B1028" s="170" t="s">
        <v>936</v>
      </c>
      <c r="C1028" s="180" t="s">
        <v>937</v>
      </c>
      <c r="D1028" s="171" t="s">
        <v>300</v>
      </c>
      <c r="E1028" s="172">
        <v>1</v>
      </c>
      <c r="F1028" s="173"/>
      <c r="G1028" s="174">
        <f>ROUND(E1028*F1028,2)</f>
        <v>0</v>
      </c>
      <c r="H1028" s="173"/>
      <c r="I1028" s="174">
        <f>ROUND(E1028*H1028,2)</f>
        <v>0</v>
      </c>
      <c r="J1028" s="173"/>
      <c r="K1028" s="174">
        <f>ROUND(E1028*J1028,2)</f>
        <v>0</v>
      </c>
      <c r="L1028" s="174">
        <v>21</v>
      </c>
      <c r="M1028" s="174">
        <f>G1028*(1+L1028/100)</f>
        <v>0</v>
      </c>
      <c r="N1028" s="172">
        <v>0</v>
      </c>
      <c r="O1028" s="172">
        <f>ROUND(E1028*N1028,2)</f>
        <v>0</v>
      </c>
      <c r="P1028" s="172">
        <v>0</v>
      </c>
      <c r="Q1028" s="172">
        <f>ROUND(E1028*P1028,2)</f>
        <v>0</v>
      </c>
      <c r="R1028" s="174"/>
      <c r="S1028" s="174" t="s">
        <v>239</v>
      </c>
      <c r="T1028" s="175" t="s">
        <v>206</v>
      </c>
      <c r="U1028" s="158">
        <v>0</v>
      </c>
      <c r="V1028" s="158">
        <f>ROUND(E1028*U1028,2)</f>
        <v>0</v>
      </c>
      <c r="W1028" s="158"/>
      <c r="X1028" s="158" t="s">
        <v>243</v>
      </c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378</v>
      </c>
      <c r="AH1028" s="147"/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252"/>
      <c r="D1029" s="253"/>
      <c r="E1029" s="253"/>
      <c r="F1029" s="253"/>
      <c r="G1029" s="253"/>
      <c r="H1029" s="158"/>
      <c r="I1029" s="158"/>
      <c r="J1029" s="158"/>
      <c r="K1029" s="158"/>
      <c r="L1029" s="158"/>
      <c r="M1029" s="158"/>
      <c r="N1029" s="157"/>
      <c r="O1029" s="157"/>
      <c r="P1029" s="157"/>
      <c r="Q1029" s="157"/>
      <c r="R1029" s="158"/>
      <c r="S1029" s="158"/>
      <c r="T1029" s="158"/>
      <c r="U1029" s="158"/>
      <c r="V1029" s="158"/>
      <c r="W1029" s="158"/>
      <c r="X1029" s="158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211</v>
      </c>
      <c r="AH1029" s="147"/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x14ac:dyDescent="0.2">
      <c r="A1030" s="163" t="s">
        <v>200</v>
      </c>
      <c r="B1030" s="164" t="s">
        <v>147</v>
      </c>
      <c r="C1030" s="179" t="s">
        <v>148</v>
      </c>
      <c r="D1030" s="165"/>
      <c r="E1030" s="166"/>
      <c r="F1030" s="167"/>
      <c r="G1030" s="167">
        <f>SUMIF(AG1031:AG1045,"&lt;&gt;NOR",G1031:G1045)</f>
        <v>0</v>
      </c>
      <c r="H1030" s="167"/>
      <c r="I1030" s="167">
        <f>SUM(I1031:I1045)</f>
        <v>0</v>
      </c>
      <c r="J1030" s="167"/>
      <c r="K1030" s="167">
        <f>SUM(K1031:K1045)</f>
        <v>0</v>
      </c>
      <c r="L1030" s="167"/>
      <c r="M1030" s="167">
        <f>SUM(M1031:M1045)</f>
        <v>0</v>
      </c>
      <c r="N1030" s="166"/>
      <c r="O1030" s="166">
        <f>SUM(O1031:O1045)</f>
        <v>0.1</v>
      </c>
      <c r="P1030" s="166"/>
      <c r="Q1030" s="166">
        <f>SUM(Q1031:Q1045)</f>
        <v>0</v>
      </c>
      <c r="R1030" s="167"/>
      <c r="S1030" s="167"/>
      <c r="T1030" s="168"/>
      <c r="U1030" s="162"/>
      <c r="V1030" s="162">
        <f>SUM(V1031:V1045)</f>
        <v>38.440000000000005</v>
      </c>
      <c r="W1030" s="162"/>
      <c r="X1030" s="162"/>
      <c r="AG1030" t="s">
        <v>201</v>
      </c>
    </row>
    <row r="1031" spans="1:60" ht="22.5" outlineLevel="1" x14ac:dyDescent="0.2">
      <c r="A1031" s="169">
        <v>216</v>
      </c>
      <c r="B1031" s="170" t="s">
        <v>938</v>
      </c>
      <c r="C1031" s="180" t="s">
        <v>939</v>
      </c>
      <c r="D1031" s="171" t="s">
        <v>272</v>
      </c>
      <c r="E1031" s="172">
        <v>27.52</v>
      </c>
      <c r="F1031" s="173"/>
      <c r="G1031" s="174">
        <f>ROUND(E1031*F1031,2)</f>
        <v>0</v>
      </c>
      <c r="H1031" s="173"/>
      <c r="I1031" s="174">
        <f>ROUND(E1031*H1031,2)</f>
        <v>0</v>
      </c>
      <c r="J1031" s="173"/>
      <c r="K1031" s="174">
        <f>ROUND(E1031*J1031,2)</f>
        <v>0</v>
      </c>
      <c r="L1031" s="174">
        <v>21</v>
      </c>
      <c r="M1031" s="174">
        <f>G1031*(1+L1031/100)</f>
        <v>0</v>
      </c>
      <c r="N1031" s="172">
        <v>3.7799999999999999E-3</v>
      </c>
      <c r="O1031" s="172">
        <f>ROUND(E1031*N1031,2)</f>
        <v>0.1</v>
      </c>
      <c r="P1031" s="172">
        <v>0</v>
      </c>
      <c r="Q1031" s="172">
        <f>ROUND(E1031*P1031,2)</f>
        <v>0</v>
      </c>
      <c r="R1031" s="174" t="s">
        <v>940</v>
      </c>
      <c r="S1031" s="174" t="s">
        <v>205</v>
      </c>
      <c r="T1031" s="175" t="s">
        <v>205</v>
      </c>
      <c r="U1031" s="158">
        <v>1.3466</v>
      </c>
      <c r="V1031" s="158">
        <f>ROUND(E1031*U1031,2)</f>
        <v>37.06</v>
      </c>
      <c r="W1031" s="158"/>
      <c r="X1031" s="158" t="s">
        <v>243</v>
      </c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244</v>
      </c>
      <c r="AH1031" s="147"/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54"/>
      <c r="B1032" s="155"/>
      <c r="C1032" s="181" t="s">
        <v>265</v>
      </c>
      <c r="D1032" s="160"/>
      <c r="E1032" s="161"/>
      <c r="F1032" s="158"/>
      <c r="G1032" s="158"/>
      <c r="H1032" s="158"/>
      <c r="I1032" s="158"/>
      <c r="J1032" s="158"/>
      <c r="K1032" s="158"/>
      <c r="L1032" s="158"/>
      <c r="M1032" s="158"/>
      <c r="N1032" s="157"/>
      <c r="O1032" s="157"/>
      <c r="P1032" s="157"/>
      <c r="Q1032" s="157"/>
      <c r="R1032" s="158"/>
      <c r="S1032" s="158"/>
      <c r="T1032" s="158"/>
      <c r="U1032" s="158"/>
      <c r="V1032" s="158"/>
      <c r="W1032" s="158"/>
      <c r="X1032" s="158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226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">
      <c r="A1033" s="154"/>
      <c r="B1033" s="155"/>
      <c r="C1033" s="181" t="s">
        <v>412</v>
      </c>
      <c r="D1033" s="160"/>
      <c r="E1033" s="161">
        <v>27.52</v>
      </c>
      <c r="F1033" s="158"/>
      <c r="G1033" s="158"/>
      <c r="H1033" s="158"/>
      <c r="I1033" s="158"/>
      <c r="J1033" s="158"/>
      <c r="K1033" s="158"/>
      <c r="L1033" s="158"/>
      <c r="M1033" s="158"/>
      <c r="N1033" s="157"/>
      <c r="O1033" s="157"/>
      <c r="P1033" s="157"/>
      <c r="Q1033" s="157"/>
      <c r="R1033" s="158"/>
      <c r="S1033" s="158"/>
      <c r="T1033" s="158"/>
      <c r="U1033" s="158"/>
      <c r="V1033" s="158"/>
      <c r="W1033" s="158"/>
      <c r="X1033" s="158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226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">
      <c r="A1034" s="154"/>
      <c r="B1034" s="155"/>
      <c r="C1034" s="241"/>
      <c r="D1034" s="242"/>
      <c r="E1034" s="242"/>
      <c r="F1034" s="242"/>
      <c r="G1034" s="242"/>
      <c r="H1034" s="158"/>
      <c r="I1034" s="158"/>
      <c r="J1034" s="158"/>
      <c r="K1034" s="158"/>
      <c r="L1034" s="158"/>
      <c r="M1034" s="158"/>
      <c r="N1034" s="157"/>
      <c r="O1034" s="157"/>
      <c r="P1034" s="157"/>
      <c r="Q1034" s="157"/>
      <c r="R1034" s="158"/>
      <c r="S1034" s="158"/>
      <c r="T1034" s="158"/>
      <c r="U1034" s="158"/>
      <c r="V1034" s="158"/>
      <c r="W1034" s="158"/>
      <c r="X1034" s="158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211</v>
      </c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69">
        <v>217</v>
      </c>
      <c r="B1035" s="170" t="s">
        <v>941</v>
      </c>
      <c r="C1035" s="180" t="s">
        <v>942</v>
      </c>
      <c r="D1035" s="171" t="s">
        <v>272</v>
      </c>
      <c r="E1035" s="172">
        <v>27.52</v>
      </c>
      <c r="F1035" s="173"/>
      <c r="G1035" s="174">
        <f>ROUND(E1035*F1035,2)</f>
        <v>0</v>
      </c>
      <c r="H1035" s="173"/>
      <c r="I1035" s="174">
        <f>ROUND(E1035*H1035,2)</f>
        <v>0</v>
      </c>
      <c r="J1035" s="173"/>
      <c r="K1035" s="174">
        <f>ROUND(E1035*J1035,2)</f>
        <v>0</v>
      </c>
      <c r="L1035" s="174">
        <v>21</v>
      </c>
      <c r="M1035" s="174">
        <f>G1035*(1+L1035/100)</f>
        <v>0</v>
      </c>
      <c r="N1035" s="172">
        <v>1.1E-4</v>
      </c>
      <c r="O1035" s="172">
        <f>ROUND(E1035*N1035,2)</f>
        <v>0</v>
      </c>
      <c r="P1035" s="172">
        <v>0</v>
      </c>
      <c r="Q1035" s="172">
        <f>ROUND(E1035*P1035,2)</f>
        <v>0</v>
      </c>
      <c r="R1035" s="174"/>
      <c r="S1035" s="174" t="s">
        <v>239</v>
      </c>
      <c r="T1035" s="175" t="s">
        <v>206</v>
      </c>
      <c r="U1035" s="158">
        <v>0.05</v>
      </c>
      <c r="V1035" s="158">
        <f>ROUND(E1035*U1035,2)</f>
        <v>1.38</v>
      </c>
      <c r="W1035" s="158"/>
      <c r="X1035" s="158" t="s">
        <v>243</v>
      </c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244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54"/>
      <c r="B1036" s="155"/>
      <c r="C1036" s="181" t="s">
        <v>265</v>
      </c>
      <c r="D1036" s="160"/>
      <c r="E1036" s="161"/>
      <c r="F1036" s="158"/>
      <c r="G1036" s="158"/>
      <c r="H1036" s="158"/>
      <c r="I1036" s="158"/>
      <c r="J1036" s="158"/>
      <c r="K1036" s="158"/>
      <c r="L1036" s="158"/>
      <c r="M1036" s="158"/>
      <c r="N1036" s="157"/>
      <c r="O1036" s="157"/>
      <c r="P1036" s="157"/>
      <c r="Q1036" s="157"/>
      <c r="R1036" s="158"/>
      <c r="S1036" s="158"/>
      <c r="T1036" s="158"/>
      <c r="U1036" s="158"/>
      <c r="V1036" s="158"/>
      <c r="W1036" s="158"/>
      <c r="X1036" s="158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226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54"/>
      <c r="B1037" s="155"/>
      <c r="C1037" s="181" t="s">
        <v>412</v>
      </c>
      <c r="D1037" s="160"/>
      <c r="E1037" s="161">
        <v>27.52</v>
      </c>
      <c r="F1037" s="158"/>
      <c r="G1037" s="158"/>
      <c r="H1037" s="158"/>
      <c r="I1037" s="158"/>
      <c r="J1037" s="158"/>
      <c r="K1037" s="158"/>
      <c r="L1037" s="158"/>
      <c r="M1037" s="158"/>
      <c r="N1037" s="157"/>
      <c r="O1037" s="157"/>
      <c r="P1037" s="157"/>
      <c r="Q1037" s="157"/>
      <c r="R1037" s="158"/>
      <c r="S1037" s="158"/>
      <c r="T1037" s="158"/>
      <c r="U1037" s="158"/>
      <c r="V1037" s="158"/>
      <c r="W1037" s="158"/>
      <c r="X1037" s="158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226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">
      <c r="A1038" s="154"/>
      <c r="B1038" s="155"/>
      <c r="C1038" s="241"/>
      <c r="D1038" s="242"/>
      <c r="E1038" s="242"/>
      <c r="F1038" s="242"/>
      <c r="G1038" s="242"/>
      <c r="H1038" s="158"/>
      <c r="I1038" s="158"/>
      <c r="J1038" s="158"/>
      <c r="K1038" s="158"/>
      <c r="L1038" s="158"/>
      <c r="M1038" s="158"/>
      <c r="N1038" s="157"/>
      <c r="O1038" s="157"/>
      <c r="P1038" s="157"/>
      <c r="Q1038" s="157"/>
      <c r="R1038" s="158"/>
      <c r="S1038" s="158"/>
      <c r="T1038" s="158"/>
      <c r="U1038" s="158"/>
      <c r="V1038" s="158"/>
      <c r="W1038" s="158"/>
      <c r="X1038" s="158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211</v>
      </c>
      <c r="AH1038" s="147"/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69">
        <v>218</v>
      </c>
      <c r="B1039" s="170" t="s">
        <v>943</v>
      </c>
      <c r="C1039" s="180" t="s">
        <v>944</v>
      </c>
      <c r="D1039" s="171" t="s">
        <v>342</v>
      </c>
      <c r="E1039" s="172">
        <v>31.648</v>
      </c>
      <c r="F1039" s="173"/>
      <c r="G1039" s="174">
        <f>ROUND(E1039*F1039,2)</f>
        <v>0</v>
      </c>
      <c r="H1039" s="173"/>
      <c r="I1039" s="174">
        <f>ROUND(E1039*H1039,2)</f>
        <v>0</v>
      </c>
      <c r="J1039" s="173"/>
      <c r="K1039" s="174">
        <f>ROUND(E1039*J1039,2)</f>
        <v>0</v>
      </c>
      <c r="L1039" s="174">
        <v>21</v>
      </c>
      <c r="M1039" s="174">
        <f>G1039*(1+L1039/100)</f>
        <v>0</v>
      </c>
      <c r="N1039" s="172">
        <v>1.2999999999999999E-4</v>
      </c>
      <c r="O1039" s="172">
        <f>ROUND(E1039*N1039,2)</f>
        <v>0</v>
      </c>
      <c r="P1039" s="172">
        <v>0</v>
      </c>
      <c r="Q1039" s="172">
        <f>ROUND(E1039*P1039,2)</f>
        <v>0</v>
      </c>
      <c r="R1039" s="174"/>
      <c r="S1039" s="174" t="s">
        <v>239</v>
      </c>
      <c r="T1039" s="175" t="s">
        <v>206</v>
      </c>
      <c r="U1039" s="158">
        <v>0</v>
      </c>
      <c r="V1039" s="158">
        <f>ROUND(E1039*U1039,2)</f>
        <v>0</v>
      </c>
      <c r="W1039" s="158"/>
      <c r="X1039" s="158" t="s">
        <v>460</v>
      </c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461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">
      <c r="A1040" s="154"/>
      <c r="B1040" s="155"/>
      <c r="C1040" s="181" t="s">
        <v>265</v>
      </c>
      <c r="D1040" s="160"/>
      <c r="E1040" s="161"/>
      <c r="F1040" s="158"/>
      <c r="G1040" s="158"/>
      <c r="H1040" s="158"/>
      <c r="I1040" s="158"/>
      <c r="J1040" s="158"/>
      <c r="K1040" s="158"/>
      <c r="L1040" s="158"/>
      <c r="M1040" s="158"/>
      <c r="N1040" s="157"/>
      <c r="O1040" s="157"/>
      <c r="P1040" s="157"/>
      <c r="Q1040" s="157"/>
      <c r="R1040" s="158"/>
      <c r="S1040" s="158"/>
      <c r="T1040" s="158"/>
      <c r="U1040" s="158"/>
      <c r="V1040" s="158"/>
      <c r="W1040" s="158"/>
      <c r="X1040" s="158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226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54"/>
      <c r="B1041" s="155"/>
      <c r="C1041" s="181" t="s">
        <v>945</v>
      </c>
      <c r="D1041" s="160"/>
      <c r="E1041" s="161">
        <v>31.648</v>
      </c>
      <c r="F1041" s="158"/>
      <c r="G1041" s="158"/>
      <c r="H1041" s="158"/>
      <c r="I1041" s="158"/>
      <c r="J1041" s="158"/>
      <c r="K1041" s="158"/>
      <c r="L1041" s="158"/>
      <c r="M1041" s="158"/>
      <c r="N1041" s="157"/>
      <c r="O1041" s="157"/>
      <c r="P1041" s="157"/>
      <c r="Q1041" s="157"/>
      <c r="R1041" s="158"/>
      <c r="S1041" s="158"/>
      <c r="T1041" s="158"/>
      <c r="U1041" s="158"/>
      <c r="V1041" s="158"/>
      <c r="W1041" s="158"/>
      <c r="X1041" s="158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226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">
      <c r="A1042" s="154"/>
      <c r="B1042" s="155"/>
      <c r="C1042" s="241"/>
      <c r="D1042" s="242"/>
      <c r="E1042" s="242"/>
      <c r="F1042" s="242"/>
      <c r="G1042" s="242"/>
      <c r="H1042" s="158"/>
      <c r="I1042" s="158"/>
      <c r="J1042" s="158"/>
      <c r="K1042" s="158"/>
      <c r="L1042" s="158"/>
      <c r="M1042" s="158"/>
      <c r="N1042" s="157"/>
      <c r="O1042" s="157"/>
      <c r="P1042" s="157"/>
      <c r="Q1042" s="157"/>
      <c r="R1042" s="158"/>
      <c r="S1042" s="158"/>
      <c r="T1042" s="158"/>
      <c r="U1042" s="158"/>
      <c r="V1042" s="158"/>
      <c r="W1042" s="158"/>
      <c r="X1042" s="158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211</v>
      </c>
      <c r="AH1042" s="147"/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">
      <c r="A1043" s="154">
        <v>219</v>
      </c>
      <c r="B1043" s="155" t="s">
        <v>946</v>
      </c>
      <c r="C1043" s="185" t="s">
        <v>947</v>
      </c>
      <c r="D1043" s="156" t="s">
        <v>0</v>
      </c>
      <c r="E1043" s="177"/>
      <c r="F1043" s="159"/>
      <c r="G1043" s="158">
        <f>ROUND(E1043*F1043,2)</f>
        <v>0</v>
      </c>
      <c r="H1043" s="159"/>
      <c r="I1043" s="158">
        <f>ROUND(E1043*H1043,2)</f>
        <v>0</v>
      </c>
      <c r="J1043" s="159"/>
      <c r="K1043" s="158">
        <f>ROUND(E1043*J1043,2)</f>
        <v>0</v>
      </c>
      <c r="L1043" s="158">
        <v>21</v>
      </c>
      <c r="M1043" s="158">
        <f>G1043*(1+L1043/100)</f>
        <v>0</v>
      </c>
      <c r="N1043" s="157">
        <v>0</v>
      </c>
      <c r="O1043" s="157">
        <f>ROUND(E1043*N1043,2)</f>
        <v>0</v>
      </c>
      <c r="P1043" s="157">
        <v>0</v>
      </c>
      <c r="Q1043" s="157">
        <f>ROUND(E1043*P1043,2)</f>
        <v>0</v>
      </c>
      <c r="R1043" s="158" t="s">
        <v>940</v>
      </c>
      <c r="S1043" s="158" t="s">
        <v>205</v>
      </c>
      <c r="T1043" s="158" t="s">
        <v>205</v>
      </c>
      <c r="U1043" s="158">
        <v>0</v>
      </c>
      <c r="V1043" s="158">
        <f>ROUND(E1043*U1043,2)</f>
        <v>0</v>
      </c>
      <c r="W1043" s="158"/>
      <c r="X1043" s="158" t="s">
        <v>658</v>
      </c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659</v>
      </c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">
      <c r="A1044" s="154"/>
      <c r="B1044" s="155"/>
      <c r="C1044" s="258" t="s">
        <v>711</v>
      </c>
      <c r="D1044" s="259"/>
      <c r="E1044" s="259"/>
      <c r="F1044" s="259"/>
      <c r="G1044" s="259"/>
      <c r="H1044" s="158"/>
      <c r="I1044" s="158"/>
      <c r="J1044" s="158"/>
      <c r="K1044" s="158"/>
      <c r="L1044" s="158"/>
      <c r="M1044" s="158"/>
      <c r="N1044" s="157"/>
      <c r="O1044" s="157"/>
      <c r="P1044" s="157"/>
      <c r="Q1044" s="157"/>
      <c r="R1044" s="158"/>
      <c r="S1044" s="158"/>
      <c r="T1044" s="158"/>
      <c r="U1044" s="158"/>
      <c r="V1044" s="158"/>
      <c r="W1044" s="158"/>
      <c r="X1044" s="158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275</v>
      </c>
      <c r="AH1044" s="147"/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241"/>
      <c r="D1045" s="242"/>
      <c r="E1045" s="242"/>
      <c r="F1045" s="242"/>
      <c r="G1045" s="242"/>
      <c r="H1045" s="158"/>
      <c r="I1045" s="158"/>
      <c r="J1045" s="158"/>
      <c r="K1045" s="158"/>
      <c r="L1045" s="158"/>
      <c r="M1045" s="158"/>
      <c r="N1045" s="157"/>
      <c r="O1045" s="157"/>
      <c r="P1045" s="157"/>
      <c r="Q1045" s="157"/>
      <c r="R1045" s="158"/>
      <c r="S1045" s="158"/>
      <c r="T1045" s="158"/>
      <c r="U1045" s="158"/>
      <c r="V1045" s="158"/>
      <c r="W1045" s="158"/>
      <c r="X1045" s="158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211</v>
      </c>
      <c r="AH1045" s="147"/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x14ac:dyDescent="0.2">
      <c r="A1046" s="163" t="s">
        <v>200</v>
      </c>
      <c r="B1046" s="164" t="s">
        <v>149</v>
      </c>
      <c r="C1046" s="179" t="s">
        <v>150</v>
      </c>
      <c r="D1046" s="165"/>
      <c r="E1046" s="166"/>
      <c r="F1046" s="167"/>
      <c r="G1046" s="167">
        <f>SUMIF(AG1047:AG1073,"&lt;&gt;NOR",G1047:G1073)</f>
        <v>0</v>
      </c>
      <c r="H1046" s="167"/>
      <c r="I1046" s="167">
        <f>SUM(I1047:I1073)</f>
        <v>0</v>
      </c>
      <c r="J1046" s="167"/>
      <c r="K1046" s="167">
        <f>SUM(K1047:K1073)</f>
        <v>0</v>
      </c>
      <c r="L1046" s="167"/>
      <c r="M1046" s="167">
        <f>SUM(M1047:M1073)</f>
        <v>0</v>
      </c>
      <c r="N1046" s="166"/>
      <c r="O1046" s="166">
        <f>SUM(O1047:O1073)</f>
        <v>1.46</v>
      </c>
      <c r="P1046" s="166"/>
      <c r="Q1046" s="166">
        <f>SUM(Q1047:Q1073)</f>
        <v>0</v>
      </c>
      <c r="R1046" s="167"/>
      <c r="S1046" s="167"/>
      <c r="T1046" s="168"/>
      <c r="U1046" s="162"/>
      <c r="V1046" s="162">
        <f>SUM(V1047:V1073)</f>
        <v>81.849999999999994</v>
      </c>
      <c r="W1046" s="162"/>
      <c r="X1046" s="162"/>
      <c r="AG1046" t="s">
        <v>201</v>
      </c>
    </row>
    <row r="1047" spans="1:60" outlineLevel="1" x14ac:dyDescent="0.2">
      <c r="A1047" s="169">
        <v>220</v>
      </c>
      <c r="B1047" s="170" t="s">
        <v>948</v>
      </c>
      <c r="C1047" s="180" t="s">
        <v>949</v>
      </c>
      <c r="D1047" s="171" t="s">
        <v>272</v>
      </c>
      <c r="E1047" s="172">
        <v>331.97</v>
      </c>
      <c r="F1047" s="173"/>
      <c r="G1047" s="174">
        <f>ROUND(E1047*F1047,2)</f>
        <v>0</v>
      </c>
      <c r="H1047" s="173"/>
      <c r="I1047" s="174">
        <f>ROUND(E1047*H1047,2)</f>
        <v>0</v>
      </c>
      <c r="J1047" s="173"/>
      <c r="K1047" s="174">
        <f>ROUND(E1047*J1047,2)</f>
        <v>0</v>
      </c>
      <c r="L1047" s="174">
        <v>21</v>
      </c>
      <c r="M1047" s="174">
        <f>G1047*(1+L1047/100)</f>
        <v>0</v>
      </c>
      <c r="N1047" s="172">
        <v>4.2500000000000003E-3</v>
      </c>
      <c r="O1047" s="172">
        <f>ROUND(E1047*N1047,2)</f>
        <v>1.41</v>
      </c>
      <c r="P1047" s="172">
        <v>0</v>
      </c>
      <c r="Q1047" s="172">
        <f>ROUND(E1047*P1047,2)</f>
        <v>0</v>
      </c>
      <c r="R1047" s="174" t="s">
        <v>642</v>
      </c>
      <c r="S1047" s="174" t="s">
        <v>239</v>
      </c>
      <c r="T1047" s="175" t="s">
        <v>950</v>
      </c>
      <c r="U1047" s="158">
        <v>0</v>
      </c>
      <c r="V1047" s="158">
        <f>ROUND(E1047*U1047,2)</f>
        <v>0</v>
      </c>
      <c r="W1047" s="158"/>
      <c r="X1047" s="158" t="s">
        <v>243</v>
      </c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244</v>
      </c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ht="22.5" outlineLevel="1" x14ac:dyDescent="0.2">
      <c r="A1048" s="154"/>
      <c r="B1048" s="155"/>
      <c r="C1048" s="254" t="s">
        <v>951</v>
      </c>
      <c r="D1048" s="255"/>
      <c r="E1048" s="255"/>
      <c r="F1048" s="255"/>
      <c r="G1048" s="255"/>
      <c r="H1048" s="158"/>
      <c r="I1048" s="158"/>
      <c r="J1048" s="158"/>
      <c r="K1048" s="158"/>
      <c r="L1048" s="158"/>
      <c r="M1048" s="158"/>
      <c r="N1048" s="157"/>
      <c r="O1048" s="157"/>
      <c r="P1048" s="157"/>
      <c r="Q1048" s="157"/>
      <c r="R1048" s="158"/>
      <c r="S1048" s="158"/>
      <c r="T1048" s="158"/>
      <c r="U1048" s="158"/>
      <c r="V1048" s="158"/>
      <c r="W1048" s="158"/>
      <c r="X1048" s="158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275</v>
      </c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76" t="str">
        <f>C1048</f>
        <v>lepení a dodávka podlahoviny z PVC, bez podkladu. Svaření podlahoviny. Dodávka a lepení podlahových soklíků z měkčeného PVC. Pastování a vyleštění podlah.</v>
      </c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">
      <c r="A1049" s="154"/>
      <c r="B1049" s="155"/>
      <c r="C1049" s="181" t="s">
        <v>265</v>
      </c>
      <c r="D1049" s="160"/>
      <c r="E1049" s="161"/>
      <c r="F1049" s="158"/>
      <c r="G1049" s="158"/>
      <c r="H1049" s="158"/>
      <c r="I1049" s="158"/>
      <c r="J1049" s="158"/>
      <c r="K1049" s="158"/>
      <c r="L1049" s="158"/>
      <c r="M1049" s="158"/>
      <c r="N1049" s="157"/>
      <c r="O1049" s="157"/>
      <c r="P1049" s="157"/>
      <c r="Q1049" s="157"/>
      <c r="R1049" s="158"/>
      <c r="S1049" s="158"/>
      <c r="T1049" s="158"/>
      <c r="U1049" s="158"/>
      <c r="V1049" s="158"/>
      <c r="W1049" s="158"/>
      <c r="X1049" s="158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226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">
      <c r="A1050" s="154"/>
      <c r="B1050" s="155"/>
      <c r="C1050" s="181" t="s">
        <v>464</v>
      </c>
      <c r="D1050" s="160"/>
      <c r="E1050" s="161">
        <v>331.97</v>
      </c>
      <c r="F1050" s="158"/>
      <c r="G1050" s="158"/>
      <c r="H1050" s="158"/>
      <c r="I1050" s="158"/>
      <c r="J1050" s="158"/>
      <c r="K1050" s="158"/>
      <c r="L1050" s="158"/>
      <c r="M1050" s="158"/>
      <c r="N1050" s="157"/>
      <c r="O1050" s="157"/>
      <c r="P1050" s="157"/>
      <c r="Q1050" s="157"/>
      <c r="R1050" s="158"/>
      <c r="S1050" s="158"/>
      <c r="T1050" s="158"/>
      <c r="U1050" s="158"/>
      <c r="V1050" s="158"/>
      <c r="W1050" s="158"/>
      <c r="X1050" s="158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226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/>
      <c r="B1051" s="155"/>
      <c r="C1051" s="241"/>
      <c r="D1051" s="242"/>
      <c r="E1051" s="242"/>
      <c r="F1051" s="242"/>
      <c r="G1051" s="242"/>
      <c r="H1051" s="158"/>
      <c r="I1051" s="158"/>
      <c r="J1051" s="158"/>
      <c r="K1051" s="158"/>
      <c r="L1051" s="158"/>
      <c r="M1051" s="158"/>
      <c r="N1051" s="157"/>
      <c r="O1051" s="157"/>
      <c r="P1051" s="157"/>
      <c r="Q1051" s="157"/>
      <c r="R1051" s="158"/>
      <c r="S1051" s="158"/>
      <c r="T1051" s="158"/>
      <c r="U1051" s="158"/>
      <c r="V1051" s="158"/>
      <c r="W1051" s="158"/>
      <c r="X1051" s="158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211</v>
      </c>
      <c r="AH1051" s="147"/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">
      <c r="A1052" s="169">
        <v>221</v>
      </c>
      <c r="B1052" s="170" t="s">
        <v>952</v>
      </c>
      <c r="C1052" s="180" t="s">
        <v>953</v>
      </c>
      <c r="D1052" s="171" t="s">
        <v>272</v>
      </c>
      <c r="E1052" s="172">
        <v>753.72</v>
      </c>
      <c r="F1052" s="173"/>
      <c r="G1052" s="174">
        <f>ROUND(E1052*F1052,2)</f>
        <v>0</v>
      </c>
      <c r="H1052" s="173"/>
      <c r="I1052" s="174">
        <f>ROUND(E1052*H1052,2)</f>
        <v>0</v>
      </c>
      <c r="J1052" s="173"/>
      <c r="K1052" s="174">
        <f>ROUND(E1052*J1052,2)</f>
        <v>0</v>
      </c>
      <c r="L1052" s="174">
        <v>21</v>
      </c>
      <c r="M1052" s="174">
        <f>G1052*(1+L1052/100)</f>
        <v>0</v>
      </c>
      <c r="N1052" s="172">
        <v>0</v>
      </c>
      <c r="O1052" s="172">
        <f>ROUND(E1052*N1052,2)</f>
        <v>0</v>
      </c>
      <c r="P1052" s="172">
        <v>0</v>
      </c>
      <c r="Q1052" s="172">
        <f>ROUND(E1052*P1052,2)</f>
        <v>0</v>
      </c>
      <c r="R1052" s="174"/>
      <c r="S1052" s="174" t="s">
        <v>239</v>
      </c>
      <c r="T1052" s="175" t="s">
        <v>206</v>
      </c>
      <c r="U1052" s="158">
        <v>0.05</v>
      </c>
      <c r="V1052" s="158">
        <f>ROUND(E1052*U1052,2)</f>
        <v>37.69</v>
      </c>
      <c r="W1052" s="158"/>
      <c r="X1052" s="158" t="s">
        <v>243</v>
      </c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244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54"/>
      <c r="B1053" s="155"/>
      <c r="C1053" s="181" t="s">
        <v>265</v>
      </c>
      <c r="D1053" s="160"/>
      <c r="E1053" s="161"/>
      <c r="F1053" s="158"/>
      <c r="G1053" s="158"/>
      <c r="H1053" s="158"/>
      <c r="I1053" s="158"/>
      <c r="J1053" s="158"/>
      <c r="K1053" s="158"/>
      <c r="L1053" s="158"/>
      <c r="M1053" s="158"/>
      <c r="N1053" s="157"/>
      <c r="O1053" s="157"/>
      <c r="P1053" s="157"/>
      <c r="Q1053" s="157"/>
      <c r="R1053" s="158"/>
      <c r="S1053" s="158"/>
      <c r="T1053" s="158"/>
      <c r="U1053" s="158"/>
      <c r="V1053" s="158"/>
      <c r="W1053" s="158"/>
      <c r="X1053" s="158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226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">
      <c r="A1054" s="154"/>
      <c r="B1054" s="155"/>
      <c r="C1054" s="181" t="s">
        <v>816</v>
      </c>
      <c r="D1054" s="160"/>
      <c r="E1054" s="161">
        <v>736</v>
      </c>
      <c r="F1054" s="158"/>
      <c r="G1054" s="158"/>
      <c r="H1054" s="158"/>
      <c r="I1054" s="158"/>
      <c r="J1054" s="158"/>
      <c r="K1054" s="158"/>
      <c r="L1054" s="158"/>
      <c r="M1054" s="158"/>
      <c r="N1054" s="157"/>
      <c r="O1054" s="157"/>
      <c r="P1054" s="157"/>
      <c r="Q1054" s="157"/>
      <c r="R1054" s="158"/>
      <c r="S1054" s="158"/>
      <c r="T1054" s="158"/>
      <c r="U1054" s="158"/>
      <c r="V1054" s="158"/>
      <c r="W1054" s="158"/>
      <c r="X1054" s="158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226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">
      <c r="A1055" s="154"/>
      <c r="B1055" s="155"/>
      <c r="C1055" s="181" t="s">
        <v>599</v>
      </c>
      <c r="D1055" s="160"/>
      <c r="E1055" s="161"/>
      <c r="F1055" s="158"/>
      <c r="G1055" s="158"/>
      <c r="H1055" s="158"/>
      <c r="I1055" s="158"/>
      <c r="J1055" s="158"/>
      <c r="K1055" s="158"/>
      <c r="L1055" s="158"/>
      <c r="M1055" s="158"/>
      <c r="N1055" s="157"/>
      <c r="O1055" s="157"/>
      <c r="P1055" s="157"/>
      <c r="Q1055" s="157"/>
      <c r="R1055" s="158"/>
      <c r="S1055" s="158"/>
      <c r="T1055" s="158"/>
      <c r="U1055" s="158"/>
      <c r="V1055" s="158"/>
      <c r="W1055" s="158"/>
      <c r="X1055" s="158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226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">
      <c r="A1056" s="154"/>
      <c r="B1056" s="155"/>
      <c r="C1056" s="181" t="s">
        <v>954</v>
      </c>
      <c r="D1056" s="160"/>
      <c r="E1056" s="161">
        <v>8.86</v>
      </c>
      <c r="F1056" s="158"/>
      <c r="G1056" s="158"/>
      <c r="H1056" s="158"/>
      <c r="I1056" s="158"/>
      <c r="J1056" s="158"/>
      <c r="K1056" s="158"/>
      <c r="L1056" s="158"/>
      <c r="M1056" s="158"/>
      <c r="N1056" s="157"/>
      <c r="O1056" s="157"/>
      <c r="P1056" s="157"/>
      <c r="Q1056" s="157"/>
      <c r="R1056" s="158"/>
      <c r="S1056" s="158"/>
      <c r="T1056" s="158"/>
      <c r="U1056" s="158"/>
      <c r="V1056" s="158"/>
      <c r="W1056" s="158"/>
      <c r="X1056" s="158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226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">
      <c r="A1057" s="154"/>
      <c r="B1057" s="155"/>
      <c r="C1057" s="181" t="s">
        <v>601</v>
      </c>
      <c r="D1057" s="160"/>
      <c r="E1057" s="161"/>
      <c r="F1057" s="158"/>
      <c r="G1057" s="158"/>
      <c r="H1057" s="158"/>
      <c r="I1057" s="158"/>
      <c r="J1057" s="158"/>
      <c r="K1057" s="158"/>
      <c r="L1057" s="158"/>
      <c r="M1057" s="158"/>
      <c r="N1057" s="157"/>
      <c r="O1057" s="157"/>
      <c r="P1057" s="157"/>
      <c r="Q1057" s="157"/>
      <c r="R1057" s="158"/>
      <c r="S1057" s="158"/>
      <c r="T1057" s="158"/>
      <c r="U1057" s="158"/>
      <c r="V1057" s="158"/>
      <c r="W1057" s="158"/>
      <c r="X1057" s="158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226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">
      <c r="A1058" s="154"/>
      <c r="B1058" s="155"/>
      <c r="C1058" s="181" t="s">
        <v>954</v>
      </c>
      <c r="D1058" s="160"/>
      <c r="E1058" s="161">
        <v>8.86</v>
      </c>
      <c r="F1058" s="158"/>
      <c r="G1058" s="158"/>
      <c r="H1058" s="158"/>
      <c r="I1058" s="158"/>
      <c r="J1058" s="158"/>
      <c r="K1058" s="158"/>
      <c r="L1058" s="158"/>
      <c r="M1058" s="158"/>
      <c r="N1058" s="157"/>
      <c r="O1058" s="157"/>
      <c r="P1058" s="157"/>
      <c r="Q1058" s="157"/>
      <c r="R1058" s="158"/>
      <c r="S1058" s="158"/>
      <c r="T1058" s="158"/>
      <c r="U1058" s="158"/>
      <c r="V1058" s="158"/>
      <c r="W1058" s="158"/>
      <c r="X1058" s="158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226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">
      <c r="A1059" s="154"/>
      <c r="B1059" s="155"/>
      <c r="C1059" s="241"/>
      <c r="D1059" s="242"/>
      <c r="E1059" s="242"/>
      <c r="F1059" s="242"/>
      <c r="G1059" s="242"/>
      <c r="H1059" s="158"/>
      <c r="I1059" s="158"/>
      <c r="J1059" s="158"/>
      <c r="K1059" s="158"/>
      <c r="L1059" s="158"/>
      <c r="M1059" s="158"/>
      <c r="N1059" s="157"/>
      <c r="O1059" s="157"/>
      <c r="P1059" s="157"/>
      <c r="Q1059" s="157"/>
      <c r="R1059" s="158"/>
      <c r="S1059" s="158"/>
      <c r="T1059" s="158"/>
      <c r="U1059" s="158"/>
      <c r="V1059" s="158"/>
      <c r="W1059" s="158"/>
      <c r="X1059" s="158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211</v>
      </c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">
      <c r="A1060" s="169">
        <v>222</v>
      </c>
      <c r="B1060" s="170" t="s">
        <v>955</v>
      </c>
      <c r="C1060" s="180" t="s">
        <v>956</v>
      </c>
      <c r="D1060" s="171" t="s">
        <v>272</v>
      </c>
      <c r="E1060" s="172">
        <v>8.86</v>
      </c>
      <c r="F1060" s="173"/>
      <c r="G1060" s="174">
        <f>ROUND(E1060*F1060,2)</f>
        <v>0</v>
      </c>
      <c r="H1060" s="173"/>
      <c r="I1060" s="174">
        <f>ROUND(E1060*H1060,2)</f>
        <v>0</v>
      </c>
      <c r="J1060" s="173"/>
      <c r="K1060" s="174">
        <f>ROUND(E1060*J1060,2)</f>
        <v>0</v>
      </c>
      <c r="L1060" s="174">
        <v>21</v>
      </c>
      <c r="M1060" s="174">
        <f>G1060*(1+L1060/100)</f>
        <v>0</v>
      </c>
      <c r="N1060" s="172">
        <v>4.2500000000000003E-3</v>
      </c>
      <c r="O1060" s="172">
        <f>ROUND(E1060*N1060,2)</f>
        <v>0.04</v>
      </c>
      <c r="P1060" s="172">
        <v>0</v>
      </c>
      <c r="Q1060" s="172">
        <f>ROUND(E1060*P1060,2)</f>
        <v>0</v>
      </c>
      <c r="R1060" s="174"/>
      <c r="S1060" s="174" t="s">
        <v>239</v>
      </c>
      <c r="T1060" s="175" t="s">
        <v>206</v>
      </c>
      <c r="U1060" s="158">
        <v>0</v>
      </c>
      <c r="V1060" s="158">
        <f>ROUND(E1060*U1060,2)</f>
        <v>0</v>
      </c>
      <c r="W1060" s="158"/>
      <c r="X1060" s="158" t="s">
        <v>243</v>
      </c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244</v>
      </c>
      <c r="AH1060" s="147"/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54"/>
      <c r="B1061" s="155"/>
      <c r="C1061" s="181" t="s">
        <v>265</v>
      </c>
      <c r="D1061" s="160"/>
      <c r="E1061" s="161"/>
      <c r="F1061" s="158"/>
      <c r="G1061" s="158"/>
      <c r="H1061" s="158"/>
      <c r="I1061" s="158"/>
      <c r="J1061" s="158"/>
      <c r="K1061" s="158"/>
      <c r="L1061" s="158"/>
      <c r="M1061" s="158"/>
      <c r="N1061" s="157"/>
      <c r="O1061" s="157"/>
      <c r="P1061" s="157"/>
      <c r="Q1061" s="157"/>
      <c r="R1061" s="158"/>
      <c r="S1061" s="158"/>
      <c r="T1061" s="158"/>
      <c r="U1061" s="158"/>
      <c r="V1061" s="158"/>
      <c r="W1061" s="158"/>
      <c r="X1061" s="158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226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">
      <c r="A1062" s="154"/>
      <c r="B1062" s="155"/>
      <c r="C1062" s="181" t="s">
        <v>599</v>
      </c>
      <c r="D1062" s="160"/>
      <c r="E1062" s="161"/>
      <c r="F1062" s="158"/>
      <c r="G1062" s="158"/>
      <c r="H1062" s="158"/>
      <c r="I1062" s="158"/>
      <c r="J1062" s="158"/>
      <c r="K1062" s="158"/>
      <c r="L1062" s="158"/>
      <c r="M1062" s="158"/>
      <c r="N1062" s="157"/>
      <c r="O1062" s="157"/>
      <c r="P1062" s="157"/>
      <c r="Q1062" s="157"/>
      <c r="R1062" s="158"/>
      <c r="S1062" s="158"/>
      <c r="T1062" s="158"/>
      <c r="U1062" s="158"/>
      <c r="V1062" s="158"/>
      <c r="W1062" s="158"/>
      <c r="X1062" s="158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226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">
      <c r="A1063" s="154"/>
      <c r="B1063" s="155"/>
      <c r="C1063" s="181" t="s">
        <v>600</v>
      </c>
      <c r="D1063" s="160"/>
      <c r="E1063" s="161">
        <v>4.43</v>
      </c>
      <c r="F1063" s="158"/>
      <c r="G1063" s="158"/>
      <c r="H1063" s="158"/>
      <c r="I1063" s="158"/>
      <c r="J1063" s="158"/>
      <c r="K1063" s="158"/>
      <c r="L1063" s="158"/>
      <c r="M1063" s="158"/>
      <c r="N1063" s="157"/>
      <c r="O1063" s="157"/>
      <c r="P1063" s="157"/>
      <c r="Q1063" s="157"/>
      <c r="R1063" s="158"/>
      <c r="S1063" s="158"/>
      <c r="T1063" s="158"/>
      <c r="U1063" s="158"/>
      <c r="V1063" s="158"/>
      <c r="W1063" s="158"/>
      <c r="X1063" s="158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226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">
      <c r="A1064" s="154"/>
      <c r="B1064" s="155"/>
      <c r="C1064" s="181" t="s">
        <v>601</v>
      </c>
      <c r="D1064" s="160"/>
      <c r="E1064" s="161"/>
      <c r="F1064" s="158"/>
      <c r="G1064" s="158"/>
      <c r="H1064" s="158"/>
      <c r="I1064" s="158"/>
      <c r="J1064" s="158"/>
      <c r="K1064" s="158"/>
      <c r="L1064" s="158"/>
      <c r="M1064" s="158"/>
      <c r="N1064" s="157"/>
      <c r="O1064" s="157"/>
      <c r="P1064" s="157"/>
      <c r="Q1064" s="157"/>
      <c r="R1064" s="158"/>
      <c r="S1064" s="158"/>
      <c r="T1064" s="158"/>
      <c r="U1064" s="158"/>
      <c r="V1064" s="158"/>
      <c r="W1064" s="158"/>
      <c r="X1064" s="158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226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">
      <c r="A1065" s="154"/>
      <c r="B1065" s="155"/>
      <c r="C1065" s="181" t="s">
        <v>600</v>
      </c>
      <c r="D1065" s="160"/>
      <c r="E1065" s="161">
        <v>4.43</v>
      </c>
      <c r="F1065" s="158"/>
      <c r="G1065" s="158"/>
      <c r="H1065" s="158"/>
      <c r="I1065" s="158"/>
      <c r="J1065" s="158"/>
      <c r="K1065" s="158"/>
      <c r="L1065" s="158"/>
      <c r="M1065" s="158"/>
      <c r="N1065" s="157"/>
      <c r="O1065" s="157"/>
      <c r="P1065" s="157"/>
      <c r="Q1065" s="157"/>
      <c r="R1065" s="158"/>
      <c r="S1065" s="158"/>
      <c r="T1065" s="158"/>
      <c r="U1065" s="158"/>
      <c r="V1065" s="158"/>
      <c r="W1065" s="158"/>
      <c r="X1065" s="158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226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">
      <c r="A1066" s="154"/>
      <c r="B1066" s="155"/>
      <c r="C1066" s="241"/>
      <c r="D1066" s="242"/>
      <c r="E1066" s="242"/>
      <c r="F1066" s="242"/>
      <c r="G1066" s="242"/>
      <c r="H1066" s="158"/>
      <c r="I1066" s="158"/>
      <c r="J1066" s="158"/>
      <c r="K1066" s="158"/>
      <c r="L1066" s="158"/>
      <c r="M1066" s="158"/>
      <c r="N1066" s="157"/>
      <c r="O1066" s="157"/>
      <c r="P1066" s="157"/>
      <c r="Q1066" s="157"/>
      <c r="R1066" s="158"/>
      <c r="S1066" s="158"/>
      <c r="T1066" s="158"/>
      <c r="U1066" s="158"/>
      <c r="V1066" s="158"/>
      <c r="W1066" s="158"/>
      <c r="X1066" s="158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211</v>
      </c>
      <c r="AH1066" s="147"/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">
      <c r="A1067" s="169">
        <v>223</v>
      </c>
      <c r="B1067" s="170" t="s">
        <v>957</v>
      </c>
      <c r="C1067" s="180" t="s">
        <v>958</v>
      </c>
      <c r="D1067" s="171" t="s">
        <v>272</v>
      </c>
      <c r="E1067" s="172">
        <v>736</v>
      </c>
      <c r="F1067" s="173"/>
      <c r="G1067" s="174">
        <f>ROUND(E1067*F1067,2)</f>
        <v>0</v>
      </c>
      <c r="H1067" s="173"/>
      <c r="I1067" s="174">
        <f>ROUND(E1067*H1067,2)</f>
        <v>0</v>
      </c>
      <c r="J1067" s="173"/>
      <c r="K1067" s="174">
        <f>ROUND(E1067*J1067,2)</f>
        <v>0</v>
      </c>
      <c r="L1067" s="174">
        <v>21</v>
      </c>
      <c r="M1067" s="174">
        <f>G1067*(1+L1067/100)</f>
        <v>0</v>
      </c>
      <c r="N1067" s="172">
        <v>1.0000000000000001E-5</v>
      </c>
      <c r="O1067" s="172">
        <f>ROUND(E1067*N1067,2)</f>
        <v>0.01</v>
      </c>
      <c r="P1067" s="172">
        <v>0</v>
      </c>
      <c r="Q1067" s="172">
        <f>ROUND(E1067*P1067,2)</f>
        <v>0</v>
      </c>
      <c r="R1067" s="174"/>
      <c r="S1067" s="174" t="s">
        <v>239</v>
      </c>
      <c r="T1067" s="175" t="s">
        <v>295</v>
      </c>
      <c r="U1067" s="158">
        <v>0.06</v>
      </c>
      <c r="V1067" s="158">
        <f>ROUND(E1067*U1067,2)</f>
        <v>44.16</v>
      </c>
      <c r="W1067" s="158"/>
      <c r="X1067" s="158" t="s">
        <v>243</v>
      </c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244</v>
      </c>
      <c r="AH1067" s="147"/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">
      <c r="A1068" s="154"/>
      <c r="B1068" s="155"/>
      <c r="C1068" s="181" t="s">
        <v>265</v>
      </c>
      <c r="D1068" s="160"/>
      <c r="E1068" s="161"/>
      <c r="F1068" s="158"/>
      <c r="G1068" s="158"/>
      <c r="H1068" s="158"/>
      <c r="I1068" s="158"/>
      <c r="J1068" s="158"/>
      <c r="K1068" s="158"/>
      <c r="L1068" s="158"/>
      <c r="M1068" s="158"/>
      <c r="N1068" s="157"/>
      <c r="O1068" s="157"/>
      <c r="P1068" s="157"/>
      <c r="Q1068" s="157"/>
      <c r="R1068" s="158"/>
      <c r="S1068" s="158"/>
      <c r="T1068" s="158"/>
      <c r="U1068" s="158"/>
      <c r="V1068" s="158"/>
      <c r="W1068" s="158"/>
      <c r="X1068" s="158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226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">
      <c r="A1069" s="154"/>
      <c r="B1069" s="155"/>
      <c r="C1069" s="181" t="s">
        <v>816</v>
      </c>
      <c r="D1069" s="160"/>
      <c r="E1069" s="161">
        <v>736</v>
      </c>
      <c r="F1069" s="158"/>
      <c r="G1069" s="158"/>
      <c r="H1069" s="158"/>
      <c r="I1069" s="158"/>
      <c r="J1069" s="158"/>
      <c r="K1069" s="158"/>
      <c r="L1069" s="158"/>
      <c r="M1069" s="158"/>
      <c r="N1069" s="157"/>
      <c r="O1069" s="157"/>
      <c r="P1069" s="157"/>
      <c r="Q1069" s="157"/>
      <c r="R1069" s="158"/>
      <c r="S1069" s="158"/>
      <c r="T1069" s="158"/>
      <c r="U1069" s="158"/>
      <c r="V1069" s="158"/>
      <c r="W1069" s="158"/>
      <c r="X1069" s="158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226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">
      <c r="A1070" s="154"/>
      <c r="B1070" s="155"/>
      <c r="C1070" s="241"/>
      <c r="D1070" s="242"/>
      <c r="E1070" s="242"/>
      <c r="F1070" s="242"/>
      <c r="G1070" s="242"/>
      <c r="H1070" s="158"/>
      <c r="I1070" s="158"/>
      <c r="J1070" s="158"/>
      <c r="K1070" s="158"/>
      <c r="L1070" s="158"/>
      <c r="M1070" s="158"/>
      <c r="N1070" s="157"/>
      <c r="O1070" s="157"/>
      <c r="P1070" s="157"/>
      <c r="Q1070" s="157"/>
      <c r="R1070" s="158"/>
      <c r="S1070" s="158"/>
      <c r="T1070" s="158"/>
      <c r="U1070" s="158"/>
      <c r="V1070" s="158"/>
      <c r="W1070" s="158"/>
      <c r="X1070" s="158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211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">
      <c r="A1071" s="154">
        <v>224</v>
      </c>
      <c r="B1071" s="155" t="s">
        <v>959</v>
      </c>
      <c r="C1071" s="185" t="s">
        <v>960</v>
      </c>
      <c r="D1071" s="156" t="s">
        <v>0</v>
      </c>
      <c r="E1071" s="177"/>
      <c r="F1071" s="159"/>
      <c r="G1071" s="158">
        <f>ROUND(E1071*F1071,2)</f>
        <v>0</v>
      </c>
      <c r="H1071" s="159"/>
      <c r="I1071" s="158">
        <f>ROUND(E1071*H1071,2)</f>
        <v>0</v>
      </c>
      <c r="J1071" s="159"/>
      <c r="K1071" s="158">
        <f>ROUND(E1071*J1071,2)</f>
        <v>0</v>
      </c>
      <c r="L1071" s="158">
        <v>21</v>
      </c>
      <c r="M1071" s="158">
        <f>G1071*(1+L1071/100)</f>
        <v>0</v>
      </c>
      <c r="N1071" s="157">
        <v>0</v>
      </c>
      <c r="O1071" s="157">
        <f>ROUND(E1071*N1071,2)</f>
        <v>0</v>
      </c>
      <c r="P1071" s="157">
        <v>0</v>
      </c>
      <c r="Q1071" s="157">
        <f>ROUND(E1071*P1071,2)</f>
        <v>0</v>
      </c>
      <c r="R1071" s="158" t="s">
        <v>587</v>
      </c>
      <c r="S1071" s="158" t="s">
        <v>205</v>
      </c>
      <c r="T1071" s="158" t="s">
        <v>205</v>
      </c>
      <c r="U1071" s="158">
        <v>0</v>
      </c>
      <c r="V1071" s="158">
        <f>ROUND(E1071*U1071,2)</f>
        <v>0</v>
      </c>
      <c r="W1071" s="158"/>
      <c r="X1071" s="158" t="s">
        <v>658</v>
      </c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659</v>
      </c>
      <c r="AH1071" s="147"/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">
      <c r="A1072" s="154"/>
      <c r="B1072" s="155"/>
      <c r="C1072" s="258" t="s">
        <v>961</v>
      </c>
      <c r="D1072" s="259"/>
      <c r="E1072" s="259"/>
      <c r="F1072" s="259"/>
      <c r="G1072" s="259"/>
      <c r="H1072" s="158"/>
      <c r="I1072" s="158"/>
      <c r="J1072" s="158"/>
      <c r="K1072" s="158"/>
      <c r="L1072" s="158"/>
      <c r="M1072" s="158"/>
      <c r="N1072" s="157"/>
      <c r="O1072" s="157"/>
      <c r="P1072" s="157"/>
      <c r="Q1072" s="157"/>
      <c r="R1072" s="158"/>
      <c r="S1072" s="158"/>
      <c r="T1072" s="158"/>
      <c r="U1072" s="158"/>
      <c r="V1072" s="158"/>
      <c r="W1072" s="158"/>
      <c r="X1072" s="158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275</v>
      </c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">
      <c r="A1073" s="154"/>
      <c r="B1073" s="155"/>
      <c r="C1073" s="241"/>
      <c r="D1073" s="242"/>
      <c r="E1073" s="242"/>
      <c r="F1073" s="242"/>
      <c r="G1073" s="242"/>
      <c r="H1073" s="158"/>
      <c r="I1073" s="158"/>
      <c r="J1073" s="158"/>
      <c r="K1073" s="158"/>
      <c r="L1073" s="158"/>
      <c r="M1073" s="158"/>
      <c r="N1073" s="157"/>
      <c r="O1073" s="157"/>
      <c r="P1073" s="157"/>
      <c r="Q1073" s="157"/>
      <c r="R1073" s="158"/>
      <c r="S1073" s="158"/>
      <c r="T1073" s="158"/>
      <c r="U1073" s="158"/>
      <c r="V1073" s="158"/>
      <c r="W1073" s="158"/>
      <c r="X1073" s="158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211</v>
      </c>
      <c r="AH1073" s="147"/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x14ac:dyDescent="0.2">
      <c r="A1074" s="163" t="s">
        <v>200</v>
      </c>
      <c r="B1074" s="164" t="s">
        <v>151</v>
      </c>
      <c r="C1074" s="179" t="s">
        <v>152</v>
      </c>
      <c r="D1074" s="165"/>
      <c r="E1074" s="166"/>
      <c r="F1074" s="167"/>
      <c r="G1074" s="167">
        <f>SUMIF(AG1075:AG1115,"&lt;&gt;NOR",G1075:G1115)</f>
        <v>0</v>
      </c>
      <c r="H1074" s="167"/>
      <c r="I1074" s="167">
        <f>SUM(I1075:I1115)</f>
        <v>0</v>
      </c>
      <c r="J1074" s="167"/>
      <c r="K1074" s="167">
        <f>SUM(K1075:K1115)</f>
        <v>0</v>
      </c>
      <c r="L1074" s="167"/>
      <c r="M1074" s="167">
        <f>SUM(M1075:M1115)</f>
        <v>0</v>
      </c>
      <c r="N1074" s="166"/>
      <c r="O1074" s="166">
        <f>SUM(O1075:O1115)</f>
        <v>2.12</v>
      </c>
      <c r="P1074" s="166"/>
      <c r="Q1074" s="166">
        <f>SUM(Q1075:Q1115)</f>
        <v>0</v>
      </c>
      <c r="R1074" s="167"/>
      <c r="S1074" s="167"/>
      <c r="T1074" s="168"/>
      <c r="U1074" s="162"/>
      <c r="V1074" s="162">
        <f>SUM(V1075:V1115)</f>
        <v>135.38</v>
      </c>
      <c r="W1074" s="162"/>
      <c r="X1074" s="162"/>
      <c r="AG1074" t="s">
        <v>201</v>
      </c>
    </row>
    <row r="1075" spans="1:60" ht="22.5" outlineLevel="1" x14ac:dyDescent="0.2">
      <c r="A1075" s="169">
        <v>225</v>
      </c>
      <c r="B1075" s="170" t="s">
        <v>962</v>
      </c>
      <c r="C1075" s="180" t="s">
        <v>963</v>
      </c>
      <c r="D1075" s="171" t="s">
        <v>283</v>
      </c>
      <c r="E1075" s="172">
        <v>21.9</v>
      </c>
      <c r="F1075" s="173"/>
      <c r="G1075" s="174">
        <f>ROUND(E1075*F1075,2)</f>
        <v>0</v>
      </c>
      <c r="H1075" s="173"/>
      <c r="I1075" s="174">
        <f>ROUND(E1075*H1075,2)</f>
        <v>0</v>
      </c>
      <c r="J1075" s="173"/>
      <c r="K1075" s="174">
        <f>ROUND(E1075*J1075,2)</f>
        <v>0</v>
      </c>
      <c r="L1075" s="174">
        <v>21</v>
      </c>
      <c r="M1075" s="174">
        <f>G1075*(1+L1075/100)</f>
        <v>0</v>
      </c>
      <c r="N1075" s="172">
        <v>3.2000000000000003E-4</v>
      </c>
      <c r="O1075" s="172">
        <f>ROUND(E1075*N1075,2)</f>
        <v>0.01</v>
      </c>
      <c r="P1075" s="172">
        <v>0</v>
      </c>
      <c r="Q1075" s="172">
        <f>ROUND(E1075*P1075,2)</f>
        <v>0</v>
      </c>
      <c r="R1075" s="174" t="s">
        <v>940</v>
      </c>
      <c r="S1075" s="174" t="s">
        <v>205</v>
      </c>
      <c r="T1075" s="175" t="s">
        <v>205</v>
      </c>
      <c r="U1075" s="158">
        <v>0.24</v>
      </c>
      <c r="V1075" s="158">
        <f>ROUND(E1075*U1075,2)</f>
        <v>5.26</v>
      </c>
      <c r="W1075" s="158"/>
      <c r="X1075" s="158" t="s">
        <v>243</v>
      </c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244</v>
      </c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">
      <c r="A1076" s="154"/>
      <c r="B1076" s="155"/>
      <c r="C1076" s="181" t="s">
        <v>265</v>
      </c>
      <c r="D1076" s="160"/>
      <c r="E1076" s="161"/>
      <c r="F1076" s="158"/>
      <c r="G1076" s="158"/>
      <c r="H1076" s="158"/>
      <c r="I1076" s="158"/>
      <c r="J1076" s="158"/>
      <c r="K1076" s="158"/>
      <c r="L1076" s="158"/>
      <c r="M1076" s="158"/>
      <c r="N1076" s="157"/>
      <c r="O1076" s="157"/>
      <c r="P1076" s="157"/>
      <c r="Q1076" s="157"/>
      <c r="R1076" s="158"/>
      <c r="S1076" s="158"/>
      <c r="T1076" s="158"/>
      <c r="U1076" s="158"/>
      <c r="V1076" s="158"/>
      <c r="W1076" s="158"/>
      <c r="X1076" s="158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226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">
      <c r="A1077" s="154"/>
      <c r="B1077" s="155"/>
      <c r="C1077" s="181" t="s">
        <v>964</v>
      </c>
      <c r="D1077" s="160"/>
      <c r="E1077" s="161">
        <v>21.9</v>
      </c>
      <c r="F1077" s="158"/>
      <c r="G1077" s="158"/>
      <c r="H1077" s="158"/>
      <c r="I1077" s="158"/>
      <c r="J1077" s="158"/>
      <c r="K1077" s="158"/>
      <c r="L1077" s="158"/>
      <c r="M1077" s="158"/>
      <c r="N1077" s="157"/>
      <c r="O1077" s="157"/>
      <c r="P1077" s="157"/>
      <c r="Q1077" s="157"/>
      <c r="R1077" s="158"/>
      <c r="S1077" s="158"/>
      <c r="T1077" s="158"/>
      <c r="U1077" s="158"/>
      <c r="V1077" s="158"/>
      <c r="W1077" s="158"/>
      <c r="X1077" s="158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226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">
      <c r="A1078" s="154"/>
      <c r="B1078" s="155"/>
      <c r="C1078" s="241"/>
      <c r="D1078" s="242"/>
      <c r="E1078" s="242"/>
      <c r="F1078" s="242"/>
      <c r="G1078" s="242"/>
      <c r="H1078" s="158"/>
      <c r="I1078" s="158"/>
      <c r="J1078" s="158"/>
      <c r="K1078" s="158"/>
      <c r="L1078" s="158"/>
      <c r="M1078" s="158"/>
      <c r="N1078" s="157"/>
      <c r="O1078" s="157"/>
      <c r="P1078" s="157"/>
      <c r="Q1078" s="157"/>
      <c r="R1078" s="158"/>
      <c r="S1078" s="158"/>
      <c r="T1078" s="158"/>
      <c r="U1078" s="158"/>
      <c r="V1078" s="158"/>
      <c r="W1078" s="158"/>
      <c r="X1078" s="158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211</v>
      </c>
      <c r="AH1078" s="147"/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69">
        <v>226</v>
      </c>
      <c r="B1079" s="170" t="s">
        <v>965</v>
      </c>
      <c r="C1079" s="180" t="s">
        <v>966</v>
      </c>
      <c r="D1079" s="171" t="s">
        <v>283</v>
      </c>
      <c r="E1079" s="172">
        <v>21.9</v>
      </c>
      <c r="F1079" s="173"/>
      <c r="G1079" s="174">
        <f>ROUND(E1079*F1079,2)</f>
        <v>0</v>
      </c>
      <c r="H1079" s="173"/>
      <c r="I1079" s="174">
        <f>ROUND(E1079*H1079,2)</f>
        <v>0</v>
      </c>
      <c r="J1079" s="173"/>
      <c r="K1079" s="174">
        <f>ROUND(E1079*J1079,2)</f>
        <v>0</v>
      </c>
      <c r="L1079" s="174">
        <v>21</v>
      </c>
      <c r="M1079" s="174">
        <f>G1079*(1+L1079/100)</f>
        <v>0</v>
      </c>
      <c r="N1079" s="172">
        <v>0</v>
      </c>
      <c r="O1079" s="172">
        <f>ROUND(E1079*N1079,2)</f>
        <v>0</v>
      </c>
      <c r="P1079" s="172">
        <v>0</v>
      </c>
      <c r="Q1079" s="172">
        <f>ROUND(E1079*P1079,2)</f>
        <v>0</v>
      </c>
      <c r="R1079" s="174" t="s">
        <v>940</v>
      </c>
      <c r="S1079" s="174" t="s">
        <v>205</v>
      </c>
      <c r="T1079" s="175" t="s">
        <v>205</v>
      </c>
      <c r="U1079" s="158">
        <v>0.15</v>
      </c>
      <c r="V1079" s="158">
        <f>ROUND(E1079*U1079,2)</f>
        <v>3.29</v>
      </c>
      <c r="W1079" s="158"/>
      <c r="X1079" s="158" t="s">
        <v>243</v>
      </c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244</v>
      </c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">
      <c r="A1080" s="154"/>
      <c r="B1080" s="155"/>
      <c r="C1080" s="181" t="s">
        <v>265</v>
      </c>
      <c r="D1080" s="160"/>
      <c r="E1080" s="161"/>
      <c r="F1080" s="158"/>
      <c r="G1080" s="158"/>
      <c r="H1080" s="158"/>
      <c r="I1080" s="158"/>
      <c r="J1080" s="158"/>
      <c r="K1080" s="158"/>
      <c r="L1080" s="158"/>
      <c r="M1080" s="158"/>
      <c r="N1080" s="157"/>
      <c r="O1080" s="157"/>
      <c r="P1080" s="157"/>
      <c r="Q1080" s="157"/>
      <c r="R1080" s="158"/>
      <c r="S1080" s="158"/>
      <c r="T1080" s="158"/>
      <c r="U1080" s="158"/>
      <c r="V1080" s="158"/>
      <c r="W1080" s="158"/>
      <c r="X1080" s="158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226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">
      <c r="A1081" s="154"/>
      <c r="B1081" s="155"/>
      <c r="C1081" s="181" t="s">
        <v>964</v>
      </c>
      <c r="D1081" s="160"/>
      <c r="E1081" s="161">
        <v>21.9</v>
      </c>
      <c r="F1081" s="158"/>
      <c r="G1081" s="158"/>
      <c r="H1081" s="158"/>
      <c r="I1081" s="158"/>
      <c r="J1081" s="158"/>
      <c r="K1081" s="158"/>
      <c r="L1081" s="158"/>
      <c r="M1081" s="158"/>
      <c r="N1081" s="157"/>
      <c r="O1081" s="157"/>
      <c r="P1081" s="157"/>
      <c r="Q1081" s="157"/>
      <c r="R1081" s="158"/>
      <c r="S1081" s="158"/>
      <c r="T1081" s="158"/>
      <c r="U1081" s="158"/>
      <c r="V1081" s="158"/>
      <c r="W1081" s="158"/>
      <c r="X1081" s="158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226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">
      <c r="A1082" s="154"/>
      <c r="B1082" s="155"/>
      <c r="C1082" s="241"/>
      <c r="D1082" s="242"/>
      <c r="E1082" s="242"/>
      <c r="F1082" s="242"/>
      <c r="G1082" s="242"/>
      <c r="H1082" s="158"/>
      <c r="I1082" s="158"/>
      <c r="J1082" s="158"/>
      <c r="K1082" s="158"/>
      <c r="L1082" s="158"/>
      <c r="M1082" s="158"/>
      <c r="N1082" s="157"/>
      <c r="O1082" s="157"/>
      <c r="P1082" s="157"/>
      <c r="Q1082" s="157"/>
      <c r="R1082" s="158"/>
      <c r="S1082" s="158"/>
      <c r="T1082" s="158"/>
      <c r="U1082" s="158"/>
      <c r="V1082" s="158"/>
      <c r="W1082" s="158"/>
      <c r="X1082" s="158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211</v>
      </c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ht="22.5" outlineLevel="1" x14ac:dyDescent="0.2">
      <c r="A1083" s="169">
        <v>227</v>
      </c>
      <c r="B1083" s="170" t="s">
        <v>967</v>
      </c>
      <c r="C1083" s="180" t="s">
        <v>968</v>
      </c>
      <c r="D1083" s="171" t="s">
        <v>283</v>
      </c>
      <c r="E1083" s="172">
        <v>39.131399999999999</v>
      </c>
      <c r="F1083" s="173"/>
      <c r="G1083" s="174">
        <f>ROUND(E1083*F1083,2)</f>
        <v>0</v>
      </c>
      <c r="H1083" s="173"/>
      <c r="I1083" s="174">
        <f>ROUND(E1083*H1083,2)</f>
        <v>0</v>
      </c>
      <c r="J1083" s="173"/>
      <c r="K1083" s="174">
        <f>ROUND(E1083*J1083,2)</f>
        <v>0</v>
      </c>
      <c r="L1083" s="174">
        <v>21</v>
      </c>
      <c r="M1083" s="174">
        <f>G1083*(1+L1083/100)</f>
        <v>0</v>
      </c>
      <c r="N1083" s="172">
        <v>4.0000000000000003E-5</v>
      </c>
      <c r="O1083" s="172">
        <f>ROUND(E1083*N1083,2)</f>
        <v>0</v>
      </c>
      <c r="P1083" s="172">
        <v>0</v>
      </c>
      <c r="Q1083" s="172">
        <f>ROUND(E1083*P1083,2)</f>
        <v>0</v>
      </c>
      <c r="R1083" s="174" t="s">
        <v>940</v>
      </c>
      <c r="S1083" s="174" t="s">
        <v>205</v>
      </c>
      <c r="T1083" s="175" t="s">
        <v>205</v>
      </c>
      <c r="U1083" s="158">
        <v>0</v>
      </c>
      <c r="V1083" s="158">
        <f>ROUND(E1083*U1083,2)</f>
        <v>0</v>
      </c>
      <c r="W1083" s="158"/>
      <c r="X1083" s="158" t="s">
        <v>243</v>
      </c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400</v>
      </c>
      <c r="AH1083" s="147"/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">
      <c r="A1084" s="154"/>
      <c r="B1084" s="155"/>
      <c r="C1084" s="181" t="s">
        <v>265</v>
      </c>
      <c r="D1084" s="160"/>
      <c r="E1084" s="161"/>
      <c r="F1084" s="158"/>
      <c r="G1084" s="158"/>
      <c r="H1084" s="158"/>
      <c r="I1084" s="158"/>
      <c r="J1084" s="158"/>
      <c r="K1084" s="158"/>
      <c r="L1084" s="158"/>
      <c r="M1084" s="158"/>
      <c r="N1084" s="157"/>
      <c r="O1084" s="157"/>
      <c r="P1084" s="157"/>
      <c r="Q1084" s="157"/>
      <c r="R1084" s="158"/>
      <c r="S1084" s="158"/>
      <c r="T1084" s="158"/>
      <c r="U1084" s="158"/>
      <c r="V1084" s="158"/>
      <c r="W1084" s="158"/>
      <c r="X1084" s="158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226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">
      <c r="A1085" s="154"/>
      <c r="B1085" s="155"/>
      <c r="C1085" s="181" t="s">
        <v>969</v>
      </c>
      <c r="D1085" s="160"/>
      <c r="E1085" s="161">
        <v>39.131399999999999</v>
      </c>
      <c r="F1085" s="158"/>
      <c r="G1085" s="158"/>
      <c r="H1085" s="158"/>
      <c r="I1085" s="158"/>
      <c r="J1085" s="158"/>
      <c r="K1085" s="158"/>
      <c r="L1085" s="158"/>
      <c r="M1085" s="158"/>
      <c r="N1085" s="157"/>
      <c r="O1085" s="157"/>
      <c r="P1085" s="157"/>
      <c r="Q1085" s="157"/>
      <c r="R1085" s="158"/>
      <c r="S1085" s="158"/>
      <c r="T1085" s="158"/>
      <c r="U1085" s="158"/>
      <c r="V1085" s="158"/>
      <c r="W1085" s="158"/>
      <c r="X1085" s="158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226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">
      <c r="A1086" s="154"/>
      <c r="B1086" s="155"/>
      <c r="C1086" s="241"/>
      <c r="D1086" s="242"/>
      <c r="E1086" s="242"/>
      <c r="F1086" s="242"/>
      <c r="G1086" s="242"/>
      <c r="H1086" s="158"/>
      <c r="I1086" s="158"/>
      <c r="J1086" s="158"/>
      <c r="K1086" s="158"/>
      <c r="L1086" s="158"/>
      <c r="M1086" s="158"/>
      <c r="N1086" s="157"/>
      <c r="O1086" s="157"/>
      <c r="P1086" s="157"/>
      <c r="Q1086" s="157"/>
      <c r="R1086" s="158"/>
      <c r="S1086" s="158"/>
      <c r="T1086" s="158"/>
      <c r="U1086" s="158"/>
      <c r="V1086" s="158"/>
      <c r="W1086" s="158"/>
      <c r="X1086" s="158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211</v>
      </c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ht="22.5" outlineLevel="1" x14ac:dyDescent="0.2">
      <c r="A1087" s="169">
        <v>228</v>
      </c>
      <c r="B1087" s="170" t="s">
        <v>970</v>
      </c>
      <c r="C1087" s="180" t="s">
        <v>971</v>
      </c>
      <c r="D1087" s="171" t="s">
        <v>272</v>
      </c>
      <c r="E1087" s="172">
        <v>118.58</v>
      </c>
      <c r="F1087" s="173"/>
      <c r="G1087" s="174">
        <f>ROUND(E1087*F1087,2)</f>
        <v>0</v>
      </c>
      <c r="H1087" s="173"/>
      <c r="I1087" s="174">
        <f>ROUND(E1087*H1087,2)</f>
        <v>0</v>
      </c>
      <c r="J1087" s="173"/>
      <c r="K1087" s="174">
        <f>ROUND(E1087*J1087,2)</f>
        <v>0</v>
      </c>
      <c r="L1087" s="174">
        <v>21</v>
      </c>
      <c r="M1087" s="174">
        <f>G1087*(1+L1087/100)</f>
        <v>0</v>
      </c>
      <c r="N1087" s="172">
        <v>3.8600000000000001E-3</v>
      </c>
      <c r="O1087" s="172">
        <f>ROUND(E1087*N1087,2)</f>
        <v>0.46</v>
      </c>
      <c r="P1087" s="172">
        <v>0</v>
      </c>
      <c r="Q1087" s="172">
        <f>ROUND(E1087*P1087,2)</f>
        <v>0</v>
      </c>
      <c r="R1087" s="174" t="s">
        <v>940</v>
      </c>
      <c r="S1087" s="174" t="s">
        <v>205</v>
      </c>
      <c r="T1087" s="175" t="s">
        <v>205</v>
      </c>
      <c r="U1087" s="158">
        <v>0.98</v>
      </c>
      <c r="V1087" s="158">
        <f>ROUND(E1087*U1087,2)</f>
        <v>116.21</v>
      </c>
      <c r="W1087" s="158"/>
      <c r="X1087" s="158" t="s">
        <v>243</v>
      </c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244</v>
      </c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">
      <c r="A1088" s="154"/>
      <c r="B1088" s="155"/>
      <c r="C1088" s="181" t="s">
        <v>265</v>
      </c>
      <c r="D1088" s="160"/>
      <c r="E1088" s="161"/>
      <c r="F1088" s="158"/>
      <c r="G1088" s="158"/>
      <c r="H1088" s="158"/>
      <c r="I1088" s="158"/>
      <c r="J1088" s="158"/>
      <c r="K1088" s="158"/>
      <c r="L1088" s="158"/>
      <c r="M1088" s="158"/>
      <c r="N1088" s="157"/>
      <c r="O1088" s="157"/>
      <c r="P1088" s="157"/>
      <c r="Q1088" s="157"/>
      <c r="R1088" s="158"/>
      <c r="S1088" s="158"/>
      <c r="T1088" s="158"/>
      <c r="U1088" s="158"/>
      <c r="V1088" s="158"/>
      <c r="W1088" s="158"/>
      <c r="X1088" s="158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226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">
      <c r="A1089" s="154"/>
      <c r="B1089" s="155"/>
      <c r="C1089" s="181" t="s">
        <v>972</v>
      </c>
      <c r="D1089" s="160"/>
      <c r="E1089" s="161">
        <v>118.58</v>
      </c>
      <c r="F1089" s="158"/>
      <c r="G1089" s="158"/>
      <c r="H1089" s="158"/>
      <c r="I1089" s="158"/>
      <c r="J1089" s="158"/>
      <c r="K1089" s="158"/>
      <c r="L1089" s="158"/>
      <c r="M1089" s="158"/>
      <c r="N1089" s="157"/>
      <c r="O1089" s="157"/>
      <c r="P1089" s="157"/>
      <c r="Q1089" s="157"/>
      <c r="R1089" s="158"/>
      <c r="S1089" s="158"/>
      <c r="T1089" s="158"/>
      <c r="U1089" s="158"/>
      <c r="V1089" s="158"/>
      <c r="W1089" s="158"/>
      <c r="X1089" s="158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226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">
      <c r="A1090" s="154"/>
      <c r="B1090" s="155"/>
      <c r="C1090" s="241"/>
      <c r="D1090" s="242"/>
      <c r="E1090" s="242"/>
      <c r="F1090" s="242"/>
      <c r="G1090" s="242"/>
      <c r="H1090" s="158"/>
      <c r="I1090" s="158"/>
      <c r="J1090" s="158"/>
      <c r="K1090" s="158"/>
      <c r="L1090" s="158"/>
      <c r="M1090" s="158"/>
      <c r="N1090" s="157"/>
      <c r="O1090" s="157"/>
      <c r="P1090" s="157"/>
      <c r="Q1090" s="157"/>
      <c r="R1090" s="158"/>
      <c r="S1090" s="158"/>
      <c r="T1090" s="158"/>
      <c r="U1090" s="158"/>
      <c r="V1090" s="158"/>
      <c r="W1090" s="158"/>
      <c r="X1090" s="158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211</v>
      </c>
      <c r="AH1090" s="147"/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">
      <c r="A1091" s="169">
        <v>229</v>
      </c>
      <c r="B1091" s="170" t="s">
        <v>973</v>
      </c>
      <c r="C1091" s="180" t="s">
        <v>974</v>
      </c>
      <c r="D1091" s="171" t="s">
        <v>283</v>
      </c>
      <c r="E1091" s="172">
        <v>39.114899999999999</v>
      </c>
      <c r="F1091" s="173"/>
      <c r="G1091" s="174">
        <f>ROUND(E1091*F1091,2)</f>
        <v>0</v>
      </c>
      <c r="H1091" s="173"/>
      <c r="I1091" s="174">
        <f>ROUND(E1091*H1091,2)</f>
        <v>0</v>
      </c>
      <c r="J1091" s="173"/>
      <c r="K1091" s="174">
        <f>ROUND(E1091*J1091,2)</f>
        <v>0</v>
      </c>
      <c r="L1091" s="174">
        <v>21</v>
      </c>
      <c r="M1091" s="174">
        <f>G1091*(1+L1091/100)</f>
        <v>0</v>
      </c>
      <c r="N1091" s="172">
        <v>0</v>
      </c>
      <c r="O1091" s="172">
        <f>ROUND(E1091*N1091,2)</f>
        <v>0</v>
      </c>
      <c r="P1091" s="172">
        <v>0</v>
      </c>
      <c r="Q1091" s="172">
        <f>ROUND(E1091*P1091,2)</f>
        <v>0</v>
      </c>
      <c r="R1091" s="174" t="s">
        <v>940</v>
      </c>
      <c r="S1091" s="174" t="s">
        <v>205</v>
      </c>
      <c r="T1091" s="175" t="s">
        <v>205</v>
      </c>
      <c r="U1091" s="158">
        <v>0.12</v>
      </c>
      <c r="V1091" s="158">
        <f>ROUND(E1091*U1091,2)</f>
        <v>4.6900000000000004</v>
      </c>
      <c r="W1091" s="158"/>
      <c r="X1091" s="158" t="s">
        <v>243</v>
      </c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244</v>
      </c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">
      <c r="A1092" s="154"/>
      <c r="B1092" s="155"/>
      <c r="C1092" s="181" t="s">
        <v>265</v>
      </c>
      <c r="D1092" s="160"/>
      <c r="E1092" s="161"/>
      <c r="F1092" s="158"/>
      <c r="G1092" s="158"/>
      <c r="H1092" s="158"/>
      <c r="I1092" s="158"/>
      <c r="J1092" s="158"/>
      <c r="K1092" s="158"/>
      <c r="L1092" s="158"/>
      <c r="M1092" s="158"/>
      <c r="N1092" s="157"/>
      <c r="O1092" s="157"/>
      <c r="P1092" s="157"/>
      <c r="Q1092" s="157"/>
      <c r="R1092" s="158"/>
      <c r="S1092" s="158"/>
      <c r="T1092" s="158"/>
      <c r="U1092" s="158"/>
      <c r="V1092" s="158"/>
      <c r="W1092" s="158"/>
      <c r="X1092" s="158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226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">
      <c r="A1093" s="154"/>
      <c r="B1093" s="155"/>
      <c r="C1093" s="181" t="s">
        <v>975</v>
      </c>
      <c r="D1093" s="160"/>
      <c r="E1093" s="161">
        <v>39.114899999999999</v>
      </c>
      <c r="F1093" s="158"/>
      <c r="G1093" s="158"/>
      <c r="H1093" s="158"/>
      <c r="I1093" s="158"/>
      <c r="J1093" s="158"/>
      <c r="K1093" s="158"/>
      <c r="L1093" s="158"/>
      <c r="M1093" s="158"/>
      <c r="N1093" s="157"/>
      <c r="O1093" s="157"/>
      <c r="P1093" s="157"/>
      <c r="Q1093" s="157"/>
      <c r="R1093" s="158"/>
      <c r="S1093" s="158"/>
      <c r="T1093" s="158"/>
      <c r="U1093" s="158"/>
      <c r="V1093" s="158"/>
      <c r="W1093" s="158"/>
      <c r="X1093" s="158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226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">
      <c r="A1094" s="154"/>
      <c r="B1094" s="155"/>
      <c r="C1094" s="241"/>
      <c r="D1094" s="242"/>
      <c r="E1094" s="242"/>
      <c r="F1094" s="242"/>
      <c r="G1094" s="242"/>
      <c r="H1094" s="158"/>
      <c r="I1094" s="158"/>
      <c r="J1094" s="158"/>
      <c r="K1094" s="158"/>
      <c r="L1094" s="158"/>
      <c r="M1094" s="158"/>
      <c r="N1094" s="157"/>
      <c r="O1094" s="157"/>
      <c r="P1094" s="157"/>
      <c r="Q1094" s="157"/>
      <c r="R1094" s="158"/>
      <c r="S1094" s="158"/>
      <c r="T1094" s="158"/>
      <c r="U1094" s="158"/>
      <c r="V1094" s="158"/>
      <c r="W1094" s="158"/>
      <c r="X1094" s="158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211</v>
      </c>
      <c r="AH1094" s="147"/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">
      <c r="A1095" s="169">
        <v>230</v>
      </c>
      <c r="B1095" s="170" t="s">
        <v>976</v>
      </c>
      <c r="C1095" s="180" t="s">
        <v>977</v>
      </c>
      <c r="D1095" s="171" t="s">
        <v>272</v>
      </c>
      <c r="E1095" s="172">
        <v>118.53</v>
      </c>
      <c r="F1095" s="173"/>
      <c r="G1095" s="174">
        <f>ROUND(E1095*F1095,2)</f>
        <v>0</v>
      </c>
      <c r="H1095" s="173"/>
      <c r="I1095" s="174">
        <f>ROUND(E1095*H1095,2)</f>
        <v>0</v>
      </c>
      <c r="J1095" s="173"/>
      <c r="K1095" s="174">
        <f>ROUND(E1095*J1095,2)</f>
        <v>0</v>
      </c>
      <c r="L1095" s="174">
        <v>21</v>
      </c>
      <c r="M1095" s="174">
        <f>G1095*(1+L1095/100)</f>
        <v>0</v>
      </c>
      <c r="N1095" s="172">
        <v>1.6000000000000001E-3</v>
      </c>
      <c r="O1095" s="172">
        <f>ROUND(E1095*N1095,2)</f>
        <v>0.19</v>
      </c>
      <c r="P1095" s="172">
        <v>0</v>
      </c>
      <c r="Q1095" s="172">
        <f>ROUND(E1095*P1095,2)</f>
        <v>0</v>
      </c>
      <c r="R1095" s="174"/>
      <c r="S1095" s="174" t="s">
        <v>239</v>
      </c>
      <c r="T1095" s="175" t="s">
        <v>206</v>
      </c>
      <c r="U1095" s="158">
        <v>0.05</v>
      </c>
      <c r="V1095" s="158">
        <f>ROUND(E1095*U1095,2)</f>
        <v>5.93</v>
      </c>
      <c r="W1095" s="158"/>
      <c r="X1095" s="158" t="s">
        <v>243</v>
      </c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244</v>
      </c>
      <c r="AH1095" s="147"/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">
      <c r="A1096" s="154"/>
      <c r="B1096" s="155"/>
      <c r="C1096" s="181" t="s">
        <v>265</v>
      </c>
      <c r="D1096" s="160"/>
      <c r="E1096" s="161"/>
      <c r="F1096" s="158"/>
      <c r="G1096" s="158"/>
      <c r="H1096" s="158"/>
      <c r="I1096" s="158"/>
      <c r="J1096" s="158"/>
      <c r="K1096" s="158"/>
      <c r="L1096" s="158"/>
      <c r="M1096" s="158"/>
      <c r="N1096" s="157"/>
      <c r="O1096" s="157"/>
      <c r="P1096" s="157"/>
      <c r="Q1096" s="157"/>
      <c r="R1096" s="158"/>
      <c r="S1096" s="158"/>
      <c r="T1096" s="158"/>
      <c r="U1096" s="158"/>
      <c r="V1096" s="158"/>
      <c r="W1096" s="158"/>
      <c r="X1096" s="158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226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">
      <c r="A1097" s="154"/>
      <c r="B1097" s="155"/>
      <c r="C1097" s="181" t="s">
        <v>978</v>
      </c>
      <c r="D1097" s="160"/>
      <c r="E1097" s="161">
        <v>118.53</v>
      </c>
      <c r="F1097" s="158"/>
      <c r="G1097" s="158"/>
      <c r="H1097" s="158"/>
      <c r="I1097" s="158"/>
      <c r="J1097" s="158"/>
      <c r="K1097" s="158"/>
      <c r="L1097" s="158"/>
      <c r="M1097" s="158"/>
      <c r="N1097" s="157"/>
      <c r="O1097" s="157"/>
      <c r="P1097" s="157"/>
      <c r="Q1097" s="157"/>
      <c r="R1097" s="158"/>
      <c r="S1097" s="158"/>
      <c r="T1097" s="158"/>
      <c r="U1097" s="158"/>
      <c r="V1097" s="158"/>
      <c r="W1097" s="158"/>
      <c r="X1097" s="158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226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54"/>
      <c r="B1098" s="155"/>
      <c r="C1098" s="241"/>
      <c r="D1098" s="242"/>
      <c r="E1098" s="242"/>
      <c r="F1098" s="242"/>
      <c r="G1098" s="242"/>
      <c r="H1098" s="158"/>
      <c r="I1098" s="158"/>
      <c r="J1098" s="158"/>
      <c r="K1098" s="158"/>
      <c r="L1098" s="158"/>
      <c r="M1098" s="158"/>
      <c r="N1098" s="157"/>
      <c r="O1098" s="157"/>
      <c r="P1098" s="157"/>
      <c r="Q1098" s="157"/>
      <c r="R1098" s="158"/>
      <c r="S1098" s="158"/>
      <c r="T1098" s="158"/>
      <c r="U1098" s="158"/>
      <c r="V1098" s="158"/>
      <c r="W1098" s="158"/>
      <c r="X1098" s="158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211</v>
      </c>
      <c r="AH1098" s="147"/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">
      <c r="A1099" s="169">
        <v>231</v>
      </c>
      <c r="B1099" s="170" t="s">
        <v>979</v>
      </c>
      <c r="C1099" s="180" t="s">
        <v>980</v>
      </c>
      <c r="D1099" s="171" t="s">
        <v>283</v>
      </c>
      <c r="E1099" s="172">
        <v>44.982129999999998</v>
      </c>
      <c r="F1099" s="173"/>
      <c r="G1099" s="174">
        <f>ROUND(E1099*F1099,2)</f>
        <v>0</v>
      </c>
      <c r="H1099" s="173"/>
      <c r="I1099" s="174">
        <f>ROUND(E1099*H1099,2)</f>
        <v>0</v>
      </c>
      <c r="J1099" s="173"/>
      <c r="K1099" s="174">
        <f>ROUND(E1099*J1099,2)</f>
        <v>0</v>
      </c>
      <c r="L1099" s="174">
        <v>21</v>
      </c>
      <c r="M1099" s="174">
        <f>G1099*(1+L1099/100)</f>
        <v>0</v>
      </c>
      <c r="N1099" s="172">
        <v>2.2000000000000001E-4</v>
      </c>
      <c r="O1099" s="172">
        <f>ROUND(E1099*N1099,2)</f>
        <v>0.01</v>
      </c>
      <c r="P1099" s="172">
        <v>0</v>
      </c>
      <c r="Q1099" s="172">
        <f>ROUND(E1099*P1099,2)</f>
        <v>0</v>
      </c>
      <c r="R1099" s="174"/>
      <c r="S1099" s="174" t="s">
        <v>239</v>
      </c>
      <c r="T1099" s="175" t="s">
        <v>206</v>
      </c>
      <c r="U1099" s="158">
        <v>0</v>
      </c>
      <c r="V1099" s="158">
        <f>ROUND(E1099*U1099,2)</f>
        <v>0</v>
      </c>
      <c r="W1099" s="158"/>
      <c r="X1099" s="158" t="s">
        <v>460</v>
      </c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461</v>
      </c>
      <c r="AH1099" s="147"/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">
      <c r="A1100" s="154"/>
      <c r="B1100" s="155"/>
      <c r="C1100" s="181" t="s">
        <v>265</v>
      </c>
      <c r="D1100" s="160"/>
      <c r="E1100" s="161"/>
      <c r="F1100" s="158"/>
      <c r="G1100" s="158"/>
      <c r="H1100" s="158"/>
      <c r="I1100" s="158"/>
      <c r="J1100" s="158"/>
      <c r="K1100" s="158"/>
      <c r="L1100" s="158"/>
      <c r="M1100" s="158"/>
      <c r="N1100" s="157"/>
      <c r="O1100" s="157"/>
      <c r="P1100" s="157"/>
      <c r="Q1100" s="157"/>
      <c r="R1100" s="158"/>
      <c r="S1100" s="158"/>
      <c r="T1100" s="158"/>
      <c r="U1100" s="158"/>
      <c r="V1100" s="158"/>
      <c r="W1100" s="158"/>
      <c r="X1100" s="158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226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">
      <c r="A1101" s="154"/>
      <c r="B1101" s="155"/>
      <c r="C1101" s="181" t="s">
        <v>981</v>
      </c>
      <c r="D1101" s="160"/>
      <c r="E1101" s="161">
        <v>44.982140000000001</v>
      </c>
      <c r="F1101" s="158"/>
      <c r="G1101" s="158"/>
      <c r="H1101" s="158"/>
      <c r="I1101" s="158"/>
      <c r="J1101" s="158"/>
      <c r="K1101" s="158"/>
      <c r="L1101" s="158"/>
      <c r="M1101" s="158"/>
      <c r="N1101" s="157"/>
      <c r="O1101" s="157"/>
      <c r="P1101" s="157"/>
      <c r="Q1101" s="157"/>
      <c r="R1101" s="158"/>
      <c r="S1101" s="158"/>
      <c r="T1101" s="158"/>
      <c r="U1101" s="158"/>
      <c r="V1101" s="158"/>
      <c r="W1101" s="158"/>
      <c r="X1101" s="158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226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54"/>
      <c r="B1102" s="155"/>
      <c r="C1102" s="241"/>
      <c r="D1102" s="242"/>
      <c r="E1102" s="242"/>
      <c r="F1102" s="242"/>
      <c r="G1102" s="242"/>
      <c r="H1102" s="158"/>
      <c r="I1102" s="158"/>
      <c r="J1102" s="158"/>
      <c r="K1102" s="158"/>
      <c r="L1102" s="158"/>
      <c r="M1102" s="158"/>
      <c r="N1102" s="157"/>
      <c r="O1102" s="157"/>
      <c r="P1102" s="157"/>
      <c r="Q1102" s="157"/>
      <c r="R1102" s="158"/>
      <c r="S1102" s="158"/>
      <c r="T1102" s="158"/>
      <c r="U1102" s="158"/>
      <c r="V1102" s="158"/>
      <c r="W1102" s="158"/>
      <c r="X1102" s="158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211</v>
      </c>
      <c r="AH1102" s="147"/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">
      <c r="A1103" s="169">
        <v>232</v>
      </c>
      <c r="B1103" s="170" t="s">
        <v>982</v>
      </c>
      <c r="C1103" s="180" t="s">
        <v>983</v>
      </c>
      <c r="D1103" s="171" t="s">
        <v>272</v>
      </c>
      <c r="E1103" s="172">
        <v>89.837999999999994</v>
      </c>
      <c r="F1103" s="173"/>
      <c r="G1103" s="174">
        <f>ROUND(E1103*F1103,2)</f>
        <v>0</v>
      </c>
      <c r="H1103" s="173"/>
      <c r="I1103" s="174">
        <f>ROUND(E1103*H1103,2)</f>
        <v>0</v>
      </c>
      <c r="J1103" s="173"/>
      <c r="K1103" s="174">
        <f>ROUND(E1103*J1103,2)</f>
        <v>0</v>
      </c>
      <c r="L1103" s="174">
        <v>21</v>
      </c>
      <c r="M1103" s="174">
        <f>G1103*(1+L1103/100)</f>
        <v>0</v>
      </c>
      <c r="N1103" s="172">
        <v>1.0500000000000001E-2</v>
      </c>
      <c r="O1103" s="172">
        <f>ROUND(E1103*N1103,2)</f>
        <v>0.94</v>
      </c>
      <c r="P1103" s="172">
        <v>0</v>
      </c>
      <c r="Q1103" s="172">
        <f>ROUND(E1103*P1103,2)</f>
        <v>0</v>
      </c>
      <c r="R1103" s="174"/>
      <c r="S1103" s="174" t="s">
        <v>239</v>
      </c>
      <c r="T1103" s="175" t="s">
        <v>206</v>
      </c>
      <c r="U1103" s="158">
        <v>0</v>
      </c>
      <c r="V1103" s="158">
        <f>ROUND(E1103*U1103,2)</f>
        <v>0</v>
      </c>
      <c r="W1103" s="158"/>
      <c r="X1103" s="158" t="s">
        <v>460</v>
      </c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461</v>
      </c>
      <c r="AH1103" s="147"/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">
      <c r="A1104" s="154"/>
      <c r="B1104" s="155"/>
      <c r="C1104" s="181" t="s">
        <v>265</v>
      </c>
      <c r="D1104" s="160"/>
      <c r="E1104" s="161"/>
      <c r="F1104" s="158"/>
      <c r="G1104" s="158"/>
      <c r="H1104" s="158"/>
      <c r="I1104" s="158"/>
      <c r="J1104" s="158"/>
      <c r="K1104" s="158"/>
      <c r="L1104" s="158"/>
      <c r="M1104" s="158"/>
      <c r="N1104" s="157"/>
      <c r="O1104" s="157"/>
      <c r="P1104" s="157"/>
      <c r="Q1104" s="157"/>
      <c r="R1104" s="158"/>
      <c r="S1104" s="158"/>
      <c r="T1104" s="158"/>
      <c r="U1104" s="158"/>
      <c r="V1104" s="158"/>
      <c r="W1104" s="158"/>
      <c r="X1104" s="158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226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">
      <c r="A1105" s="154"/>
      <c r="B1105" s="155"/>
      <c r="C1105" s="181" t="s">
        <v>984</v>
      </c>
      <c r="D1105" s="160"/>
      <c r="E1105" s="161">
        <v>87.319500000000005</v>
      </c>
      <c r="F1105" s="158"/>
      <c r="G1105" s="158"/>
      <c r="H1105" s="158"/>
      <c r="I1105" s="158"/>
      <c r="J1105" s="158"/>
      <c r="K1105" s="158"/>
      <c r="L1105" s="158"/>
      <c r="M1105" s="158"/>
      <c r="N1105" s="157"/>
      <c r="O1105" s="157"/>
      <c r="P1105" s="157"/>
      <c r="Q1105" s="157"/>
      <c r="R1105" s="158"/>
      <c r="S1105" s="158"/>
      <c r="T1105" s="158"/>
      <c r="U1105" s="158"/>
      <c r="V1105" s="158"/>
      <c r="W1105" s="158"/>
      <c r="X1105" s="158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226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">
      <c r="A1106" s="154"/>
      <c r="B1106" s="155"/>
      <c r="C1106" s="181" t="s">
        <v>985</v>
      </c>
      <c r="D1106" s="160"/>
      <c r="E1106" s="161"/>
      <c r="F1106" s="158"/>
      <c r="G1106" s="158"/>
      <c r="H1106" s="158"/>
      <c r="I1106" s="158"/>
      <c r="J1106" s="158"/>
      <c r="K1106" s="158"/>
      <c r="L1106" s="158"/>
      <c r="M1106" s="158"/>
      <c r="N1106" s="157"/>
      <c r="O1106" s="157"/>
      <c r="P1106" s="157"/>
      <c r="Q1106" s="157"/>
      <c r="R1106" s="158"/>
      <c r="S1106" s="158"/>
      <c r="T1106" s="158"/>
      <c r="U1106" s="158"/>
      <c r="V1106" s="158"/>
      <c r="W1106" s="158"/>
      <c r="X1106" s="158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226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54"/>
      <c r="B1107" s="155"/>
      <c r="C1107" s="181" t="s">
        <v>265</v>
      </c>
      <c r="D1107" s="160"/>
      <c r="E1107" s="161"/>
      <c r="F1107" s="158"/>
      <c r="G1107" s="158"/>
      <c r="H1107" s="158"/>
      <c r="I1107" s="158"/>
      <c r="J1107" s="158"/>
      <c r="K1107" s="158"/>
      <c r="L1107" s="158"/>
      <c r="M1107" s="158"/>
      <c r="N1107" s="157"/>
      <c r="O1107" s="157"/>
      <c r="P1107" s="157"/>
      <c r="Q1107" s="157"/>
      <c r="R1107" s="158"/>
      <c r="S1107" s="158"/>
      <c r="T1107" s="158"/>
      <c r="U1107" s="158"/>
      <c r="V1107" s="158"/>
      <c r="W1107" s="158"/>
      <c r="X1107" s="158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226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">
      <c r="A1108" s="154"/>
      <c r="B1108" s="155"/>
      <c r="C1108" s="181" t="s">
        <v>986</v>
      </c>
      <c r="D1108" s="160"/>
      <c r="E1108" s="161">
        <v>2.5185</v>
      </c>
      <c r="F1108" s="158"/>
      <c r="G1108" s="158"/>
      <c r="H1108" s="158"/>
      <c r="I1108" s="158"/>
      <c r="J1108" s="158"/>
      <c r="K1108" s="158"/>
      <c r="L1108" s="158"/>
      <c r="M1108" s="158"/>
      <c r="N1108" s="157"/>
      <c r="O1108" s="157"/>
      <c r="P1108" s="157"/>
      <c r="Q1108" s="157"/>
      <c r="R1108" s="158"/>
      <c r="S1108" s="158"/>
      <c r="T1108" s="158"/>
      <c r="U1108" s="158"/>
      <c r="V1108" s="158"/>
      <c r="W1108" s="158"/>
      <c r="X1108" s="158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226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">
      <c r="A1109" s="154"/>
      <c r="B1109" s="155"/>
      <c r="C1109" s="241"/>
      <c r="D1109" s="242"/>
      <c r="E1109" s="242"/>
      <c r="F1109" s="242"/>
      <c r="G1109" s="242"/>
      <c r="H1109" s="158"/>
      <c r="I1109" s="158"/>
      <c r="J1109" s="158"/>
      <c r="K1109" s="158"/>
      <c r="L1109" s="158"/>
      <c r="M1109" s="158"/>
      <c r="N1109" s="157"/>
      <c r="O1109" s="157"/>
      <c r="P1109" s="157"/>
      <c r="Q1109" s="157"/>
      <c r="R1109" s="158"/>
      <c r="S1109" s="158"/>
      <c r="T1109" s="158"/>
      <c r="U1109" s="158"/>
      <c r="V1109" s="158"/>
      <c r="W1109" s="158"/>
      <c r="X1109" s="158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211</v>
      </c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">
      <c r="A1110" s="169">
        <v>233</v>
      </c>
      <c r="B1110" s="170" t="s">
        <v>987</v>
      </c>
      <c r="C1110" s="180" t="s">
        <v>988</v>
      </c>
      <c r="D1110" s="171" t="s">
        <v>272</v>
      </c>
      <c r="E1110" s="172">
        <v>49.047499999999999</v>
      </c>
      <c r="F1110" s="173"/>
      <c r="G1110" s="174">
        <f>ROUND(E1110*F1110,2)</f>
        <v>0</v>
      </c>
      <c r="H1110" s="173"/>
      <c r="I1110" s="174">
        <f>ROUND(E1110*H1110,2)</f>
        <v>0</v>
      </c>
      <c r="J1110" s="173"/>
      <c r="K1110" s="174">
        <f>ROUND(E1110*J1110,2)</f>
        <v>0</v>
      </c>
      <c r="L1110" s="174">
        <v>21</v>
      </c>
      <c r="M1110" s="174">
        <f>G1110*(1+L1110/100)</f>
        <v>0</v>
      </c>
      <c r="N1110" s="172">
        <v>1.0500000000000001E-2</v>
      </c>
      <c r="O1110" s="172">
        <f>ROUND(E1110*N1110,2)</f>
        <v>0.51</v>
      </c>
      <c r="P1110" s="172">
        <v>0</v>
      </c>
      <c r="Q1110" s="172">
        <f>ROUND(E1110*P1110,2)</f>
        <v>0</v>
      </c>
      <c r="R1110" s="174"/>
      <c r="S1110" s="174" t="s">
        <v>239</v>
      </c>
      <c r="T1110" s="175" t="s">
        <v>206</v>
      </c>
      <c r="U1110" s="158">
        <v>0</v>
      </c>
      <c r="V1110" s="158">
        <f>ROUND(E1110*U1110,2)</f>
        <v>0</v>
      </c>
      <c r="W1110" s="158"/>
      <c r="X1110" s="158" t="s">
        <v>460</v>
      </c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461</v>
      </c>
      <c r="AH1110" s="147"/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">
      <c r="A1111" s="154"/>
      <c r="B1111" s="155"/>
      <c r="C1111" s="181" t="s">
        <v>265</v>
      </c>
      <c r="D1111" s="160"/>
      <c r="E1111" s="161"/>
      <c r="F1111" s="158"/>
      <c r="G1111" s="158"/>
      <c r="H1111" s="158"/>
      <c r="I1111" s="158"/>
      <c r="J1111" s="158"/>
      <c r="K1111" s="158"/>
      <c r="L1111" s="158"/>
      <c r="M1111" s="158"/>
      <c r="N1111" s="157"/>
      <c r="O1111" s="157"/>
      <c r="P1111" s="157"/>
      <c r="Q1111" s="157"/>
      <c r="R1111" s="158"/>
      <c r="S1111" s="158"/>
      <c r="T1111" s="158"/>
      <c r="U1111" s="158"/>
      <c r="V1111" s="158"/>
      <c r="W1111" s="158"/>
      <c r="X1111" s="158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226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">
      <c r="A1112" s="154"/>
      <c r="B1112" s="155"/>
      <c r="C1112" s="181" t="s">
        <v>989</v>
      </c>
      <c r="D1112" s="160"/>
      <c r="E1112" s="161">
        <v>49.047499999999999</v>
      </c>
      <c r="F1112" s="158"/>
      <c r="G1112" s="158"/>
      <c r="H1112" s="158"/>
      <c r="I1112" s="158"/>
      <c r="J1112" s="158"/>
      <c r="K1112" s="158"/>
      <c r="L1112" s="158"/>
      <c r="M1112" s="158"/>
      <c r="N1112" s="157"/>
      <c r="O1112" s="157"/>
      <c r="P1112" s="157"/>
      <c r="Q1112" s="157"/>
      <c r="R1112" s="158"/>
      <c r="S1112" s="158"/>
      <c r="T1112" s="158"/>
      <c r="U1112" s="158"/>
      <c r="V1112" s="158"/>
      <c r="W1112" s="158"/>
      <c r="X1112" s="158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226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54"/>
      <c r="B1113" s="155"/>
      <c r="C1113" s="241"/>
      <c r="D1113" s="242"/>
      <c r="E1113" s="242"/>
      <c r="F1113" s="242"/>
      <c r="G1113" s="242"/>
      <c r="H1113" s="158"/>
      <c r="I1113" s="158"/>
      <c r="J1113" s="158"/>
      <c r="K1113" s="158"/>
      <c r="L1113" s="158"/>
      <c r="M1113" s="158"/>
      <c r="N1113" s="157"/>
      <c r="O1113" s="157"/>
      <c r="P1113" s="157"/>
      <c r="Q1113" s="157"/>
      <c r="R1113" s="158"/>
      <c r="S1113" s="158"/>
      <c r="T1113" s="158"/>
      <c r="U1113" s="158"/>
      <c r="V1113" s="158"/>
      <c r="W1113" s="158"/>
      <c r="X1113" s="158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211</v>
      </c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54">
        <v>234</v>
      </c>
      <c r="B1114" s="155" t="s">
        <v>990</v>
      </c>
      <c r="C1114" s="185" t="s">
        <v>991</v>
      </c>
      <c r="D1114" s="156" t="s">
        <v>0</v>
      </c>
      <c r="E1114" s="177"/>
      <c r="F1114" s="159"/>
      <c r="G1114" s="158">
        <f>ROUND(E1114*F1114,2)</f>
        <v>0</v>
      </c>
      <c r="H1114" s="159"/>
      <c r="I1114" s="158">
        <f>ROUND(E1114*H1114,2)</f>
        <v>0</v>
      </c>
      <c r="J1114" s="159"/>
      <c r="K1114" s="158">
        <f>ROUND(E1114*J1114,2)</f>
        <v>0</v>
      </c>
      <c r="L1114" s="158">
        <v>21</v>
      </c>
      <c r="M1114" s="158">
        <f>G1114*(1+L1114/100)</f>
        <v>0</v>
      </c>
      <c r="N1114" s="157">
        <v>0</v>
      </c>
      <c r="O1114" s="157">
        <f>ROUND(E1114*N1114,2)</f>
        <v>0</v>
      </c>
      <c r="P1114" s="157">
        <v>0</v>
      </c>
      <c r="Q1114" s="157">
        <f>ROUND(E1114*P1114,2)</f>
        <v>0</v>
      </c>
      <c r="R1114" s="158" t="s">
        <v>940</v>
      </c>
      <c r="S1114" s="158" t="s">
        <v>205</v>
      </c>
      <c r="T1114" s="158" t="s">
        <v>205</v>
      </c>
      <c r="U1114" s="158">
        <v>0</v>
      </c>
      <c r="V1114" s="158">
        <f>ROUND(E1114*U1114,2)</f>
        <v>0</v>
      </c>
      <c r="W1114" s="158"/>
      <c r="X1114" s="158" t="s">
        <v>658</v>
      </c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659</v>
      </c>
      <c r="AH1114" s="147"/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">
      <c r="A1115" s="154"/>
      <c r="B1115" s="155"/>
      <c r="C1115" s="241"/>
      <c r="D1115" s="242"/>
      <c r="E1115" s="242"/>
      <c r="F1115" s="242"/>
      <c r="G1115" s="242"/>
      <c r="H1115" s="158"/>
      <c r="I1115" s="158"/>
      <c r="J1115" s="158"/>
      <c r="K1115" s="158"/>
      <c r="L1115" s="158"/>
      <c r="M1115" s="158"/>
      <c r="N1115" s="157"/>
      <c r="O1115" s="157"/>
      <c r="P1115" s="157"/>
      <c r="Q1115" s="157"/>
      <c r="R1115" s="158"/>
      <c r="S1115" s="158"/>
      <c r="T1115" s="158"/>
      <c r="U1115" s="158"/>
      <c r="V1115" s="158"/>
      <c r="W1115" s="158"/>
      <c r="X1115" s="158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211</v>
      </c>
      <c r="AH1115" s="147"/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x14ac:dyDescent="0.2">
      <c r="A1116" s="163" t="s">
        <v>200</v>
      </c>
      <c r="B1116" s="164" t="s">
        <v>153</v>
      </c>
      <c r="C1116" s="179" t="s">
        <v>154</v>
      </c>
      <c r="D1116" s="165"/>
      <c r="E1116" s="166"/>
      <c r="F1116" s="167"/>
      <c r="G1116" s="167">
        <f>SUMIF(AG1117:AG1121,"&lt;&gt;NOR",G1117:G1121)</f>
        <v>0</v>
      </c>
      <c r="H1116" s="167"/>
      <c r="I1116" s="167">
        <f>SUM(I1117:I1121)</f>
        <v>0</v>
      </c>
      <c r="J1116" s="167"/>
      <c r="K1116" s="167">
        <f>SUM(K1117:K1121)</f>
        <v>0</v>
      </c>
      <c r="L1116" s="167"/>
      <c r="M1116" s="167">
        <f>SUM(M1117:M1121)</f>
        <v>0</v>
      </c>
      <c r="N1116" s="166"/>
      <c r="O1116" s="166">
        <f>SUM(O1117:O1121)</f>
        <v>0</v>
      </c>
      <c r="P1116" s="166"/>
      <c r="Q1116" s="166">
        <f>SUM(Q1117:Q1121)</f>
        <v>0</v>
      </c>
      <c r="R1116" s="167"/>
      <c r="S1116" s="167"/>
      <c r="T1116" s="168"/>
      <c r="U1116" s="162"/>
      <c r="V1116" s="162">
        <f>SUM(V1117:V1121)</f>
        <v>5.64</v>
      </c>
      <c r="W1116" s="162"/>
      <c r="X1116" s="162"/>
      <c r="AG1116" t="s">
        <v>201</v>
      </c>
    </row>
    <row r="1117" spans="1:60" outlineLevel="1" x14ac:dyDescent="0.2">
      <c r="A1117" s="169">
        <v>235</v>
      </c>
      <c r="B1117" s="170" t="s">
        <v>992</v>
      </c>
      <c r="C1117" s="180" t="s">
        <v>993</v>
      </c>
      <c r="D1117" s="171" t="s">
        <v>272</v>
      </c>
      <c r="E1117" s="172">
        <v>78.36</v>
      </c>
      <c r="F1117" s="173"/>
      <c r="G1117" s="174">
        <f>ROUND(E1117*F1117,2)</f>
        <v>0</v>
      </c>
      <c r="H1117" s="173"/>
      <c r="I1117" s="174">
        <f>ROUND(E1117*H1117,2)</f>
        <v>0</v>
      </c>
      <c r="J1117" s="173"/>
      <c r="K1117" s="174">
        <f>ROUND(E1117*J1117,2)</f>
        <v>0</v>
      </c>
      <c r="L1117" s="174">
        <v>21</v>
      </c>
      <c r="M1117" s="174">
        <f>G1117*(1+L1117/100)</f>
        <v>0</v>
      </c>
      <c r="N1117" s="172">
        <v>1.0000000000000001E-5</v>
      </c>
      <c r="O1117" s="172">
        <f>ROUND(E1117*N1117,2)</f>
        <v>0</v>
      </c>
      <c r="P1117" s="172">
        <v>0</v>
      </c>
      <c r="Q1117" s="172">
        <f>ROUND(E1117*P1117,2)</f>
        <v>0</v>
      </c>
      <c r="R1117" s="174"/>
      <c r="S1117" s="174" t="s">
        <v>239</v>
      </c>
      <c r="T1117" s="175" t="s">
        <v>295</v>
      </c>
      <c r="U1117" s="158">
        <v>7.1999999999999995E-2</v>
      </c>
      <c r="V1117" s="158">
        <f>ROUND(E1117*U1117,2)</f>
        <v>5.64</v>
      </c>
      <c r="W1117" s="158"/>
      <c r="X1117" s="158" t="s">
        <v>243</v>
      </c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244</v>
      </c>
      <c r="AH1117" s="147"/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">
      <c r="A1118" s="154"/>
      <c r="B1118" s="155"/>
      <c r="C1118" s="181" t="s">
        <v>994</v>
      </c>
      <c r="D1118" s="160"/>
      <c r="E1118" s="161"/>
      <c r="F1118" s="158"/>
      <c r="G1118" s="158"/>
      <c r="H1118" s="158"/>
      <c r="I1118" s="158"/>
      <c r="J1118" s="158"/>
      <c r="K1118" s="158"/>
      <c r="L1118" s="158"/>
      <c r="M1118" s="158"/>
      <c r="N1118" s="157"/>
      <c r="O1118" s="157"/>
      <c r="P1118" s="157"/>
      <c r="Q1118" s="157"/>
      <c r="R1118" s="158"/>
      <c r="S1118" s="158"/>
      <c r="T1118" s="158"/>
      <c r="U1118" s="158"/>
      <c r="V1118" s="158"/>
      <c r="W1118" s="158"/>
      <c r="X1118" s="158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226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54"/>
      <c r="B1119" s="155"/>
      <c r="C1119" s="181" t="s">
        <v>265</v>
      </c>
      <c r="D1119" s="160"/>
      <c r="E1119" s="161"/>
      <c r="F1119" s="158"/>
      <c r="G1119" s="158"/>
      <c r="H1119" s="158"/>
      <c r="I1119" s="158"/>
      <c r="J1119" s="158"/>
      <c r="K1119" s="158"/>
      <c r="L1119" s="158"/>
      <c r="M1119" s="158"/>
      <c r="N1119" s="157"/>
      <c r="O1119" s="157"/>
      <c r="P1119" s="157"/>
      <c r="Q1119" s="157"/>
      <c r="R1119" s="158"/>
      <c r="S1119" s="158"/>
      <c r="T1119" s="158"/>
      <c r="U1119" s="158"/>
      <c r="V1119" s="158"/>
      <c r="W1119" s="158"/>
      <c r="X1119" s="158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226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">
      <c r="A1120" s="154"/>
      <c r="B1120" s="155"/>
      <c r="C1120" s="181" t="s">
        <v>696</v>
      </c>
      <c r="D1120" s="160"/>
      <c r="E1120" s="161">
        <v>78.36</v>
      </c>
      <c r="F1120" s="158"/>
      <c r="G1120" s="158"/>
      <c r="H1120" s="158"/>
      <c r="I1120" s="158"/>
      <c r="J1120" s="158"/>
      <c r="K1120" s="158"/>
      <c r="L1120" s="158"/>
      <c r="M1120" s="158"/>
      <c r="N1120" s="157"/>
      <c r="O1120" s="157"/>
      <c r="P1120" s="157"/>
      <c r="Q1120" s="157"/>
      <c r="R1120" s="158"/>
      <c r="S1120" s="158"/>
      <c r="T1120" s="158"/>
      <c r="U1120" s="158"/>
      <c r="V1120" s="158"/>
      <c r="W1120" s="158"/>
      <c r="X1120" s="158"/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226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">
      <c r="A1121" s="154"/>
      <c r="B1121" s="155"/>
      <c r="C1121" s="241"/>
      <c r="D1121" s="242"/>
      <c r="E1121" s="242"/>
      <c r="F1121" s="242"/>
      <c r="G1121" s="242"/>
      <c r="H1121" s="158"/>
      <c r="I1121" s="158"/>
      <c r="J1121" s="158"/>
      <c r="K1121" s="158"/>
      <c r="L1121" s="158"/>
      <c r="M1121" s="158"/>
      <c r="N1121" s="157"/>
      <c r="O1121" s="157"/>
      <c r="P1121" s="157"/>
      <c r="Q1121" s="157"/>
      <c r="R1121" s="158"/>
      <c r="S1121" s="158"/>
      <c r="T1121" s="158"/>
      <c r="U1121" s="158"/>
      <c r="V1121" s="158"/>
      <c r="W1121" s="158"/>
      <c r="X1121" s="158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211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x14ac:dyDescent="0.2">
      <c r="A1122" s="163" t="s">
        <v>200</v>
      </c>
      <c r="B1122" s="164" t="s">
        <v>155</v>
      </c>
      <c r="C1122" s="179" t="s">
        <v>156</v>
      </c>
      <c r="D1122" s="165"/>
      <c r="E1122" s="166"/>
      <c r="F1122" s="167"/>
      <c r="G1122" s="167">
        <f>SUMIF(AG1123:AG1145,"&lt;&gt;NOR",G1123:G1145)</f>
        <v>0</v>
      </c>
      <c r="H1122" s="167"/>
      <c r="I1122" s="167">
        <f>SUM(I1123:I1145)</f>
        <v>0</v>
      </c>
      <c r="J1122" s="167"/>
      <c r="K1122" s="167">
        <f>SUM(K1123:K1145)</f>
        <v>0</v>
      </c>
      <c r="L1122" s="167"/>
      <c r="M1122" s="167">
        <f>SUM(M1123:M1145)</f>
        <v>0</v>
      </c>
      <c r="N1122" s="166"/>
      <c r="O1122" s="166">
        <f>SUM(O1123:O1145)</f>
        <v>0.92</v>
      </c>
      <c r="P1122" s="166"/>
      <c r="Q1122" s="166">
        <f>SUM(Q1123:Q1145)</f>
        <v>0</v>
      </c>
      <c r="R1122" s="167"/>
      <c r="S1122" s="167"/>
      <c r="T1122" s="168"/>
      <c r="U1122" s="162"/>
      <c r="V1122" s="162">
        <f>SUM(V1123:V1145)</f>
        <v>5.29</v>
      </c>
      <c r="W1122" s="162"/>
      <c r="X1122" s="162"/>
      <c r="AG1122" t="s">
        <v>201</v>
      </c>
    </row>
    <row r="1123" spans="1:60" outlineLevel="1" x14ac:dyDescent="0.2">
      <c r="A1123" s="169">
        <v>236</v>
      </c>
      <c r="B1123" s="170" t="s">
        <v>995</v>
      </c>
      <c r="C1123" s="180" t="s">
        <v>996</v>
      </c>
      <c r="D1123" s="171" t="s">
        <v>272</v>
      </c>
      <c r="E1123" s="172">
        <v>75.834999999999994</v>
      </c>
      <c r="F1123" s="173"/>
      <c r="G1123" s="174">
        <f>ROUND(E1123*F1123,2)</f>
        <v>0</v>
      </c>
      <c r="H1123" s="173"/>
      <c r="I1123" s="174">
        <f>ROUND(E1123*H1123,2)</f>
        <v>0</v>
      </c>
      <c r="J1123" s="173"/>
      <c r="K1123" s="174">
        <f>ROUND(E1123*J1123,2)</f>
        <v>0</v>
      </c>
      <c r="L1123" s="174">
        <v>21</v>
      </c>
      <c r="M1123" s="174">
        <f>G1123*(1+L1123/100)</f>
        <v>0</v>
      </c>
      <c r="N1123" s="172">
        <v>0</v>
      </c>
      <c r="O1123" s="172">
        <f>ROUND(E1123*N1123,2)</f>
        <v>0</v>
      </c>
      <c r="P1123" s="172">
        <v>0</v>
      </c>
      <c r="Q1123" s="172">
        <f>ROUND(E1123*P1123,2)</f>
        <v>0</v>
      </c>
      <c r="R1123" s="174" t="s">
        <v>997</v>
      </c>
      <c r="S1123" s="174" t="s">
        <v>205</v>
      </c>
      <c r="T1123" s="175" t="s">
        <v>205</v>
      </c>
      <c r="U1123" s="158">
        <v>6.9709999999999994E-2</v>
      </c>
      <c r="V1123" s="158">
        <f>ROUND(E1123*U1123,2)</f>
        <v>5.29</v>
      </c>
      <c r="W1123" s="158"/>
      <c r="X1123" s="158" t="s">
        <v>243</v>
      </c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244</v>
      </c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">
      <c r="A1124" s="154"/>
      <c r="B1124" s="155"/>
      <c r="C1124" s="181" t="s">
        <v>998</v>
      </c>
      <c r="D1124" s="160"/>
      <c r="E1124" s="161"/>
      <c r="F1124" s="158"/>
      <c r="G1124" s="158"/>
      <c r="H1124" s="158"/>
      <c r="I1124" s="158"/>
      <c r="J1124" s="158"/>
      <c r="K1124" s="158"/>
      <c r="L1124" s="158"/>
      <c r="M1124" s="158"/>
      <c r="N1124" s="157"/>
      <c r="O1124" s="157"/>
      <c r="P1124" s="157"/>
      <c r="Q1124" s="157"/>
      <c r="R1124" s="158"/>
      <c r="S1124" s="158"/>
      <c r="T1124" s="158"/>
      <c r="U1124" s="158"/>
      <c r="V1124" s="158"/>
      <c r="W1124" s="158"/>
      <c r="X1124" s="158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226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">
      <c r="A1125" s="154"/>
      <c r="B1125" s="155"/>
      <c r="C1125" s="181" t="s">
        <v>265</v>
      </c>
      <c r="D1125" s="160"/>
      <c r="E1125" s="161"/>
      <c r="F1125" s="158"/>
      <c r="G1125" s="158"/>
      <c r="H1125" s="158"/>
      <c r="I1125" s="158"/>
      <c r="J1125" s="158"/>
      <c r="K1125" s="158"/>
      <c r="L1125" s="158"/>
      <c r="M1125" s="158"/>
      <c r="N1125" s="157"/>
      <c r="O1125" s="157"/>
      <c r="P1125" s="157"/>
      <c r="Q1125" s="157"/>
      <c r="R1125" s="158"/>
      <c r="S1125" s="158"/>
      <c r="T1125" s="158"/>
      <c r="U1125" s="158"/>
      <c r="V1125" s="158"/>
      <c r="W1125" s="158"/>
      <c r="X1125" s="158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226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ht="22.5" outlineLevel="1" x14ac:dyDescent="0.2">
      <c r="A1126" s="154"/>
      <c r="B1126" s="155"/>
      <c r="C1126" s="181" t="s">
        <v>362</v>
      </c>
      <c r="D1126" s="160"/>
      <c r="E1126" s="161"/>
      <c r="F1126" s="158"/>
      <c r="G1126" s="158"/>
      <c r="H1126" s="158"/>
      <c r="I1126" s="158"/>
      <c r="J1126" s="158"/>
      <c r="K1126" s="158"/>
      <c r="L1126" s="158"/>
      <c r="M1126" s="158"/>
      <c r="N1126" s="157"/>
      <c r="O1126" s="157"/>
      <c r="P1126" s="157"/>
      <c r="Q1126" s="157"/>
      <c r="R1126" s="158"/>
      <c r="S1126" s="158"/>
      <c r="T1126" s="158"/>
      <c r="U1126" s="158"/>
      <c r="V1126" s="158"/>
      <c r="W1126" s="158"/>
      <c r="X1126" s="158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226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">
      <c r="A1127" s="154"/>
      <c r="B1127" s="155"/>
      <c r="C1127" s="181" t="s">
        <v>999</v>
      </c>
      <c r="D1127" s="160"/>
      <c r="E1127" s="161">
        <v>75.834999999999994</v>
      </c>
      <c r="F1127" s="158"/>
      <c r="G1127" s="158"/>
      <c r="H1127" s="158"/>
      <c r="I1127" s="158"/>
      <c r="J1127" s="158"/>
      <c r="K1127" s="158"/>
      <c r="L1127" s="158"/>
      <c r="M1127" s="158"/>
      <c r="N1127" s="157"/>
      <c r="O1127" s="157"/>
      <c r="P1127" s="157"/>
      <c r="Q1127" s="157"/>
      <c r="R1127" s="158"/>
      <c r="S1127" s="158"/>
      <c r="T1127" s="158"/>
      <c r="U1127" s="158"/>
      <c r="V1127" s="158"/>
      <c r="W1127" s="158"/>
      <c r="X1127" s="158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226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">
      <c r="A1128" s="154"/>
      <c r="B1128" s="155"/>
      <c r="C1128" s="241"/>
      <c r="D1128" s="242"/>
      <c r="E1128" s="242"/>
      <c r="F1128" s="242"/>
      <c r="G1128" s="242"/>
      <c r="H1128" s="158"/>
      <c r="I1128" s="158"/>
      <c r="J1128" s="158"/>
      <c r="K1128" s="158"/>
      <c r="L1128" s="158"/>
      <c r="M1128" s="158"/>
      <c r="N1128" s="157"/>
      <c r="O1128" s="157"/>
      <c r="P1128" s="157"/>
      <c r="Q1128" s="157"/>
      <c r="R1128" s="158"/>
      <c r="S1128" s="158"/>
      <c r="T1128" s="158"/>
      <c r="U1128" s="158"/>
      <c r="V1128" s="158"/>
      <c r="W1128" s="158"/>
      <c r="X1128" s="158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211</v>
      </c>
      <c r="AH1128" s="147"/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">
      <c r="A1129" s="169">
        <v>237</v>
      </c>
      <c r="B1129" s="170" t="s">
        <v>1000</v>
      </c>
      <c r="C1129" s="180" t="s">
        <v>1001</v>
      </c>
      <c r="D1129" s="171" t="s">
        <v>272</v>
      </c>
      <c r="E1129" s="172">
        <v>2171.884</v>
      </c>
      <c r="F1129" s="173"/>
      <c r="G1129" s="174">
        <f>ROUND(E1129*F1129,2)</f>
        <v>0</v>
      </c>
      <c r="H1129" s="173"/>
      <c r="I1129" s="174">
        <f>ROUND(E1129*H1129,2)</f>
        <v>0</v>
      </c>
      <c r="J1129" s="173"/>
      <c r="K1129" s="174">
        <f>ROUND(E1129*J1129,2)</f>
        <v>0</v>
      </c>
      <c r="L1129" s="174">
        <v>21</v>
      </c>
      <c r="M1129" s="174">
        <f>G1129*(1+L1129/100)</f>
        <v>0</v>
      </c>
      <c r="N1129" s="172">
        <v>4.2000000000000002E-4</v>
      </c>
      <c r="O1129" s="172">
        <f>ROUND(E1129*N1129,2)</f>
        <v>0.91</v>
      </c>
      <c r="P1129" s="172">
        <v>0</v>
      </c>
      <c r="Q1129" s="172">
        <f>ROUND(E1129*P1129,2)</f>
        <v>0</v>
      </c>
      <c r="R1129" s="174" t="s">
        <v>642</v>
      </c>
      <c r="S1129" s="174" t="s">
        <v>205</v>
      </c>
      <c r="T1129" s="175" t="s">
        <v>205</v>
      </c>
      <c r="U1129" s="158">
        <v>0</v>
      </c>
      <c r="V1129" s="158">
        <f>ROUND(E1129*U1129,2)</f>
        <v>0</v>
      </c>
      <c r="W1129" s="158"/>
      <c r="X1129" s="158" t="s">
        <v>643</v>
      </c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644</v>
      </c>
      <c r="AH1129" s="147"/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">
      <c r="A1130" s="154"/>
      <c r="B1130" s="155"/>
      <c r="C1130" s="181" t="s">
        <v>998</v>
      </c>
      <c r="D1130" s="160"/>
      <c r="E1130" s="161"/>
      <c r="F1130" s="158"/>
      <c r="G1130" s="158"/>
      <c r="H1130" s="158"/>
      <c r="I1130" s="158"/>
      <c r="J1130" s="158"/>
      <c r="K1130" s="158"/>
      <c r="L1130" s="158"/>
      <c r="M1130" s="158"/>
      <c r="N1130" s="157"/>
      <c r="O1130" s="157"/>
      <c r="P1130" s="157"/>
      <c r="Q1130" s="157"/>
      <c r="R1130" s="158"/>
      <c r="S1130" s="158"/>
      <c r="T1130" s="158"/>
      <c r="U1130" s="158"/>
      <c r="V1130" s="158"/>
      <c r="W1130" s="158"/>
      <c r="X1130" s="158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226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">
      <c r="A1131" s="154"/>
      <c r="B1131" s="155"/>
      <c r="C1131" s="181" t="s">
        <v>265</v>
      </c>
      <c r="D1131" s="160"/>
      <c r="E1131" s="161"/>
      <c r="F1131" s="158"/>
      <c r="G1131" s="158"/>
      <c r="H1131" s="158"/>
      <c r="I1131" s="158"/>
      <c r="J1131" s="158"/>
      <c r="K1131" s="158"/>
      <c r="L1131" s="158"/>
      <c r="M1131" s="158"/>
      <c r="N1131" s="157"/>
      <c r="O1131" s="157"/>
      <c r="P1131" s="157"/>
      <c r="Q1131" s="157"/>
      <c r="R1131" s="158"/>
      <c r="S1131" s="158"/>
      <c r="T1131" s="158"/>
      <c r="U1131" s="158"/>
      <c r="V1131" s="158"/>
      <c r="W1131" s="158"/>
      <c r="X1131" s="158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226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">
      <c r="A1132" s="154"/>
      <c r="B1132" s="155"/>
      <c r="C1132" s="181" t="s">
        <v>1002</v>
      </c>
      <c r="D1132" s="160"/>
      <c r="E1132" s="161"/>
      <c r="F1132" s="158"/>
      <c r="G1132" s="158"/>
      <c r="H1132" s="158"/>
      <c r="I1132" s="158"/>
      <c r="J1132" s="158"/>
      <c r="K1132" s="158"/>
      <c r="L1132" s="158"/>
      <c r="M1132" s="158"/>
      <c r="N1132" s="157"/>
      <c r="O1132" s="157"/>
      <c r="P1132" s="157"/>
      <c r="Q1132" s="157"/>
      <c r="R1132" s="158"/>
      <c r="S1132" s="158"/>
      <c r="T1132" s="158"/>
      <c r="U1132" s="158"/>
      <c r="V1132" s="158"/>
      <c r="W1132" s="158"/>
      <c r="X1132" s="158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226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">
      <c r="A1133" s="154"/>
      <c r="B1133" s="155"/>
      <c r="C1133" s="181" t="s">
        <v>1003</v>
      </c>
      <c r="D1133" s="160"/>
      <c r="E1133" s="161">
        <v>1196.354</v>
      </c>
      <c r="F1133" s="158"/>
      <c r="G1133" s="158"/>
      <c r="H1133" s="158"/>
      <c r="I1133" s="158"/>
      <c r="J1133" s="158"/>
      <c r="K1133" s="158"/>
      <c r="L1133" s="158"/>
      <c r="M1133" s="158"/>
      <c r="N1133" s="157"/>
      <c r="O1133" s="157"/>
      <c r="P1133" s="157"/>
      <c r="Q1133" s="157"/>
      <c r="R1133" s="158"/>
      <c r="S1133" s="158"/>
      <c r="T1133" s="158"/>
      <c r="U1133" s="158"/>
      <c r="V1133" s="158"/>
      <c r="W1133" s="158"/>
      <c r="X1133" s="158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226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">
      <c r="A1134" s="154"/>
      <c r="B1134" s="155"/>
      <c r="C1134" s="181" t="s">
        <v>1004</v>
      </c>
      <c r="D1134" s="160"/>
      <c r="E1134" s="161"/>
      <c r="F1134" s="158"/>
      <c r="G1134" s="158"/>
      <c r="H1134" s="158"/>
      <c r="I1134" s="158"/>
      <c r="J1134" s="158"/>
      <c r="K1134" s="158"/>
      <c r="L1134" s="158"/>
      <c r="M1134" s="158"/>
      <c r="N1134" s="157"/>
      <c r="O1134" s="157"/>
      <c r="P1134" s="157"/>
      <c r="Q1134" s="157"/>
      <c r="R1134" s="158"/>
      <c r="S1134" s="158"/>
      <c r="T1134" s="158"/>
      <c r="U1134" s="158"/>
      <c r="V1134" s="158"/>
      <c r="W1134" s="158"/>
      <c r="X1134" s="158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226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">
      <c r="A1135" s="154"/>
      <c r="B1135" s="155"/>
      <c r="C1135" s="181" t="s">
        <v>1005</v>
      </c>
      <c r="D1135" s="160"/>
      <c r="E1135" s="161">
        <v>835.53</v>
      </c>
      <c r="F1135" s="158"/>
      <c r="G1135" s="158"/>
      <c r="H1135" s="158"/>
      <c r="I1135" s="158"/>
      <c r="J1135" s="158"/>
      <c r="K1135" s="158"/>
      <c r="L1135" s="158"/>
      <c r="M1135" s="158"/>
      <c r="N1135" s="157"/>
      <c r="O1135" s="157"/>
      <c r="P1135" s="157"/>
      <c r="Q1135" s="157"/>
      <c r="R1135" s="158"/>
      <c r="S1135" s="158"/>
      <c r="T1135" s="158"/>
      <c r="U1135" s="158"/>
      <c r="V1135" s="158"/>
      <c r="W1135" s="158"/>
      <c r="X1135" s="158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226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">
      <c r="A1136" s="154"/>
      <c r="B1136" s="155"/>
      <c r="C1136" s="181" t="s">
        <v>265</v>
      </c>
      <c r="D1136" s="160"/>
      <c r="E1136" s="161"/>
      <c r="F1136" s="158"/>
      <c r="G1136" s="158"/>
      <c r="H1136" s="158"/>
      <c r="I1136" s="158"/>
      <c r="J1136" s="158"/>
      <c r="K1136" s="158"/>
      <c r="L1136" s="158"/>
      <c r="M1136" s="158"/>
      <c r="N1136" s="157"/>
      <c r="O1136" s="157"/>
      <c r="P1136" s="157"/>
      <c r="Q1136" s="157"/>
      <c r="R1136" s="158"/>
      <c r="S1136" s="158"/>
      <c r="T1136" s="158"/>
      <c r="U1136" s="158"/>
      <c r="V1136" s="158"/>
      <c r="W1136" s="158"/>
      <c r="X1136" s="158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226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">
      <c r="A1137" s="154"/>
      <c r="B1137" s="155"/>
      <c r="C1137" s="181" t="s">
        <v>1006</v>
      </c>
      <c r="D1137" s="160"/>
      <c r="E1137" s="161"/>
      <c r="F1137" s="158"/>
      <c r="G1137" s="158"/>
      <c r="H1137" s="158"/>
      <c r="I1137" s="158"/>
      <c r="J1137" s="158"/>
      <c r="K1137" s="158"/>
      <c r="L1137" s="158"/>
      <c r="M1137" s="158"/>
      <c r="N1137" s="157"/>
      <c r="O1137" s="157"/>
      <c r="P1137" s="157"/>
      <c r="Q1137" s="157"/>
      <c r="R1137" s="158"/>
      <c r="S1137" s="158"/>
      <c r="T1137" s="158"/>
      <c r="U1137" s="158"/>
      <c r="V1137" s="158"/>
      <c r="W1137" s="158"/>
      <c r="X1137" s="158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226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">
      <c r="A1138" s="154"/>
      <c r="B1138" s="155"/>
      <c r="C1138" s="181" t="s">
        <v>296</v>
      </c>
      <c r="D1138" s="160"/>
      <c r="E1138" s="161"/>
      <c r="F1138" s="158"/>
      <c r="G1138" s="158"/>
      <c r="H1138" s="158"/>
      <c r="I1138" s="158"/>
      <c r="J1138" s="158"/>
      <c r="K1138" s="158"/>
      <c r="L1138" s="158"/>
      <c r="M1138" s="158"/>
      <c r="N1138" s="157"/>
      <c r="O1138" s="157"/>
      <c r="P1138" s="157"/>
      <c r="Q1138" s="157"/>
      <c r="R1138" s="158"/>
      <c r="S1138" s="158"/>
      <c r="T1138" s="158"/>
      <c r="U1138" s="158"/>
      <c r="V1138" s="158"/>
      <c r="W1138" s="158"/>
      <c r="X1138" s="158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226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">
      <c r="A1139" s="154"/>
      <c r="B1139" s="155"/>
      <c r="C1139" s="181" t="s">
        <v>1007</v>
      </c>
      <c r="D1139" s="160"/>
      <c r="E1139" s="161">
        <v>140</v>
      </c>
      <c r="F1139" s="158"/>
      <c r="G1139" s="158"/>
      <c r="H1139" s="158"/>
      <c r="I1139" s="158"/>
      <c r="J1139" s="158"/>
      <c r="K1139" s="158"/>
      <c r="L1139" s="158"/>
      <c r="M1139" s="158"/>
      <c r="N1139" s="157"/>
      <c r="O1139" s="157"/>
      <c r="P1139" s="157"/>
      <c r="Q1139" s="157"/>
      <c r="R1139" s="158"/>
      <c r="S1139" s="158"/>
      <c r="T1139" s="158"/>
      <c r="U1139" s="158"/>
      <c r="V1139" s="158"/>
      <c r="W1139" s="158"/>
      <c r="X1139" s="158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226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">
      <c r="A1140" s="154"/>
      <c r="B1140" s="155"/>
      <c r="C1140" s="241"/>
      <c r="D1140" s="242"/>
      <c r="E1140" s="242"/>
      <c r="F1140" s="242"/>
      <c r="G1140" s="242"/>
      <c r="H1140" s="158"/>
      <c r="I1140" s="158"/>
      <c r="J1140" s="158"/>
      <c r="K1140" s="158"/>
      <c r="L1140" s="158"/>
      <c r="M1140" s="158"/>
      <c r="N1140" s="157"/>
      <c r="O1140" s="157"/>
      <c r="P1140" s="157"/>
      <c r="Q1140" s="157"/>
      <c r="R1140" s="158"/>
      <c r="S1140" s="158"/>
      <c r="T1140" s="158"/>
      <c r="U1140" s="158"/>
      <c r="V1140" s="158"/>
      <c r="W1140" s="158"/>
      <c r="X1140" s="158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211</v>
      </c>
      <c r="AH1140" s="147"/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ht="22.5" outlineLevel="1" x14ac:dyDescent="0.2">
      <c r="A1141" s="169">
        <v>238</v>
      </c>
      <c r="B1141" s="170" t="s">
        <v>1008</v>
      </c>
      <c r="C1141" s="180" t="s">
        <v>1009</v>
      </c>
      <c r="D1141" s="171" t="s">
        <v>272</v>
      </c>
      <c r="E1141" s="172">
        <v>33.21</v>
      </c>
      <c r="F1141" s="173"/>
      <c r="G1141" s="174">
        <f>ROUND(E1141*F1141,2)</f>
        <v>0</v>
      </c>
      <c r="H1141" s="173"/>
      <c r="I1141" s="174">
        <f>ROUND(E1141*H1141,2)</f>
        <v>0</v>
      </c>
      <c r="J1141" s="173"/>
      <c r="K1141" s="174">
        <f>ROUND(E1141*J1141,2)</f>
        <v>0</v>
      </c>
      <c r="L1141" s="174">
        <v>21</v>
      </c>
      <c r="M1141" s="174">
        <f>G1141*(1+L1141/100)</f>
        <v>0</v>
      </c>
      <c r="N1141" s="172">
        <v>4.4000000000000002E-4</v>
      </c>
      <c r="O1141" s="172">
        <f>ROUND(E1141*N1141,2)</f>
        <v>0.01</v>
      </c>
      <c r="P1141" s="172">
        <v>0</v>
      </c>
      <c r="Q1141" s="172">
        <f>ROUND(E1141*P1141,2)</f>
        <v>0</v>
      </c>
      <c r="R1141" s="174" t="s">
        <v>642</v>
      </c>
      <c r="S1141" s="174" t="s">
        <v>205</v>
      </c>
      <c r="T1141" s="175" t="s">
        <v>205</v>
      </c>
      <c r="U1141" s="158">
        <v>0</v>
      </c>
      <c r="V1141" s="158">
        <f>ROUND(E1141*U1141,2)</f>
        <v>0</v>
      </c>
      <c r="W1141" s="158"/>
      <c r="X1141" s="158" t="s">
        <v>643</v>
      </c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644</v>
      </c>
      <c r="AH1141" s="147"/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">
      <c r="A1142" s="154"/>
      <c r="B1142" s="155"/>
      <c r="C1142" s="181" t="s">
        <v>1010</v>
      </c>
      <c r="D1142" s="160"/>
      <c r="E1142" s="161"/>
      <c r="F1142" s="158"/>
      <c r="G1142" s="158"/>
      <c r="H1142" s="158"/>
      <c r="I1142" s="158"/>
      <c r="J1142" s="158"/>
      <c r="K1142" s="158"/>
      <c r="L1142" s="158"/>
      <c r="M1142" s="158"/>
      <c r="N1142" s="157"/>
      <c r="O1142" s="157"/>
      <c r="P1142" s="157"/>
      <c r="Q1142" s="157"/>
      <c r="R1142" s="158"/>
      <c r="S1142" s="158"/>
      <c r="T1142" s="158"/>
      <c r="U1142" s="158"/>
      <c r="V1142" s="158"/>
      <c r="W1142" s="158"/>
      <c r="X1142" s="158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226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">
      <c r="A1143" s="154"/>
      <c r="B1143" s="155"/>
      <c r="C1143" s="181" t="s">
        <v>265</v>
      </c>
      <c r="D1143" s="160"/>
      <c r="E1143" s="161"/>
      <c r="F1143" s="158"/>
      <c r="G1143" s="158"/>
      <c r="H1143" s="158"/>
      <c r="I1143" s="158"/>
      <c r="J1143" s="158"/>
      <c r="K1143" s="158"/>
      <c r="L1143" s="158"/>
      <c r="M1143" s="158"/>
      <c r="N1143" s="157"/>
      <c r="O1143" s="157"/>
      <c r="P1143" s="157"/>
      <c r="Q1143" s="157"/>
      <c r="R1143" s="158"/>
      <c r="S1143" s="158"/>
      <c r="T1143" s="158"/>
      <c r="U1143" s="158"/>
      <c r="V1143" s="158"/>
      <c r="W1143" s="158"/>
      <c r="X1143" s="158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226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">
      <c r="A1144" s="154"/>
      <c r="B1144" s="155"/>
      <c r="C1144" s="181" t="s">
        <v>1011</v>
      </c>
      <c r="D1144" s="160"/>
      <c r="E1144" s="161">
        <v>33.21</v>
      </c>
      <c r="F1144" s="158"/>
      <c r="G1144" s="158"/>
      <c r="H1144" s="158"/>
      <c r="I1144" s="158"/>
      <c r="J1144" s="158"/>
      <c r="K1144" s="158"/>
      <c r="L1144" s="158"/>
      <c r="M1144" s="158"/>
      <c r="N1144" s="157"/>
      <c r="O1144" s="157"/>
      <c r="P1144" s="157"/>
      <c r="Q1144" s="157"/>
      <c r="R1144" s="158"/>
      <c r="S1144" s="158"/>
      <c r="T1144" s="158"/>
      <c r="U1144" s="158"/>
      <c r="V1144" s="158"/>
      <c r="W1144" s="158"/>
      <c r="X1144" s="158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226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">
      <c r="A1145" s="154"/>
      <c r="B1145" s="155"/>
      <c r="C1145" s="241"/>
      <c r="D1145" s="242"/>
      <c r="E1145" s="242"/>
      <c r="F1145" s="242"/>
      <c r="G1145" s="242"/>
      <c r="H1145" s="158"/>
      <c r="I1145" s="158"/>
      <c r="J1145" s="158"/>
      <c r="K1145" s="158"/>
      <c r="L1145" s="158"/>
      <c r="M1145" s="158"/>
      <c r="N1145" s="157"/>
      <c r="O1145" s="157"/>
      <c r="P1145" s="157"/>
      <c r="Q1145" s="157"/>
      <c r="R1145" s="158"/>
      <c r="S1145" s="158"/>
      <c r="T1145" s="158"/>
      <c r="U1145" s="158"/>
      <c r="V1145" s="158"/>
      <c r="W1145" s="158"/>
      <c r="X1145" s="158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211</v>
      </c>
      <c r="AH1145" s="147"/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x14ac:dyDescent="0.2">
      <c r="A1146" s="163" t="s">
        <v>200</v>
      </c>
      <c r="B1146" s="164" t="s">
        <v>169</v>
      </c>
      <c r="C1146" s="179" t="s">
        <v>170</v>
      </c>
      <c r="D1146" s="165"/>
      <c r="E1146" s="166"/>
      <c r="F1146" s="167"/>
      <c r="G1146" s="167">
        <f>SUMIF(AG1147:AG1207,"&lt;&gt;NOR",G1147:G1207)</f>
        <v>0</v>
      </c>
      <c r="H1146" s="167"/>
      <c r="I1146" s="167">
        <f>SUM(I1147:I1207)</f>
        <v>0</v>
      </c>
      <c r="J1146" s="167"/>
      <c r="K1146" s="167">
        <f>SUM(K1147:K1207)</f>
        <v>0</v>
      </c>
      <c r="L1146" s="167"/>
      <c r="M1146" s="167">
        <f>SUM(M1147:M1207)</f>
        <v>0</v>
      </c>
      <c r="N1146" s="166"/>
      <c r="O1146" s="166">
        <f>SUM(O1147:O1207)</f>
        <v>0</v>
      </c>
      <c r="P1146" s="166"/>
      <c r="Q1146" s="166">
        <f>SUM(Q1147:Q1207)</f>
        <v>0</v>
      </c>
      <c r="R1146" s="167"/>
      <c r="S1146" s="167"/>
      <c r="T1146" s="168"/>
      <c r="U1146" s="162"/>
      <c r="V1146" s="162">
        <f>SUM(V1147:V1207)</f>
        <v>1170.72</v>
      </c>
      <c r="W1146" s="162"/>
      <c r="X1146" s="162"/>
      <c r="AG1146" t="s">
        <v>201</v>
      </c>
    </row>
    <row r="1147" spans="1:60" ht="22.5" outlineLevel="1" x14ac:dyDescent="0.2">
      <c r="A1147" s="169">
        <v>239</v>
      </c>
      <c r="B1147" s="170" t="s">
        <v>1012</v>
      </c>
      <c r="C1147" s="180" t="s">
        <v>1013</v>
      </c>
      <c r="D1147" s="171" t="s">
        <v>356</v>
      </c>
      <c r="E1147" s="172">
        <v>270.40787</v>
      </c>
      <c r="F1147" s="173"/>
      <c r="G1147" s="174">
        <f>ROUND(E1147*F1147,2)</f>
        <v>0</v>
      </c>
      <c r="H1147" s="173"/>
      <c r="I1147" s="174">
        <f>ROUND(E1147*H1147,2)</f>
        <v>0</v>
      </c>
      <c r="J1147" s="173"/>
      <c r="K1147" s="174">
        <f>ROUND(E1147*J1147,2)</f>
        <v>0</v>
      </c>
      <c r="L1147" s="174">
        <v>21</v>
      </c>
      <c r="M1147" s="174">
        <f>G1147*(1+L1147/100)</f>
        <v>0</v>
      </c>
      <c r="N1147" s="172">
        <v>0</v>
      </c>
      <c r="O1147" s="172">
        <f>ROUND(E1147*N1147,2)</f>
        <v>0</v>
      </c>
      <c r="P1147" s="172">
        <v>0</v>
      </c>
      <c r="Q1147" s="172">
        <f>ROUND(E1147*P1147,2)</f>
        <v>0</v>
      </c>
      <c r="R1147" s="174" t="s">
        <v>1014</v>
      </c>
      <c r="S1147" s="174" t="s">
        <v>205</v>
      </c>
      <c r="T1147" s="175" t="s">
        <v>205</v>
      </c>
      <c r="U1147" s="158">
        <v>0.27700000000000002</v>
      </c>
      <c r="V1147" s="158">
        <f>ROUND(E1147*U1147,2)</f>
        <v>74.900000000000006</v>
      </c>
      <c r="W1147" s="158"/>
      <c r="X1147" s="158" t="s">
        <v>1015</v>
      </c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1016</v>
      </c>
      <c r="AH1147" s="147"/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">
      <c r="A1148" s="154"/>
      <c r="B1148" s="155"/>
      <c r="C1148" s="254" t="s">
        <v>1017</v>
      </c>
      <c r="D1148" s="255"/>
      <c r="E1148" s="255"/>
      <c r="F1148" s="255"/>
      <c r="G1148" s="255"/>
      <c r="H1148" s="158"/>
      <c r="I1148" s="158"/>
      <c r="J1148" s="158"/>
      <c r="K1148" s="158"/>
      <c r="L1148" s="158"/>
      <c r="M1148" s="158"/>
      <c r="N1148" s="157"/>
      <c r="O1148" s="157"/>
      <c r="P1148" s="157"/>
      <c r="Q1148" s="157"/>
      <c r="R1148" s="158"/>
      <c r="S1148" s="158"/>
      <c r="T1148" s="158"/>
      <c r="U1148" s="158"/>
      <c r="V1148" s="158"/>
      <c r="W1148" s="158"/>
      <c r="X1148" s="158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275</v>
      </c>
      <c r="AH1148" s="147"/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">
      <c r="A1149" s="154"/>
      <c r="B1149" s="155"/>
      <c r="C1149" s="256" t="s">
        <v>1018</v>
      </c>
      <c r="D1149" s="257"/>
      <c r="E1149" s="257"/>
      <c r="F1149" s="257"/>
      <c r="G1149" s="257"/>
      <c r="H1149" s="158"/>
      <c r="I1149" s="158"/>
      <c r="J1149" s="158"/>
      <c r="K1149" s="158"/>
      <c r="L1149" s="158"/>
      <c r="M1149" s="158"/>
      <c r="N1149" s="157"/>
      <c r="O1149" s="157"/>
      <c r="P1149" s="157"/>
      <c r="Q1149" s="157"/>
      <c r="R1149" s="158"/>
      <c r="S1149" s="158"/>
      <c r="T1149" s="158"/>
      <c r="U1149" s="158"/>
      <c r="V1149" s="158"/>
      <c r="W1149" s="158"/>
      <c r="X1149" s="158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210</v>
      </c>
      <c r="AH1149" s="147"/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">
      <c r="A1150" s="154"/>
      <c r="B1150" s="155"/>
      <c r="C1150" s="256" t="s">
        <v>1019</v>
      </c>
      <c r="D1150" s="257"/>
      <c r="E1150" s="257"/>
      <c r="F1150" s="257"/>
      <c r="G1150" s="257"/>
      <c r="H1150" s="158"/>
      <c r="I1150" s="158"/>
      <c r="J1150" s="158"/>
      <c r="K1150" s="158"/>
      <c r="L1150" s="158"/>
      <c r="M1150" s="158"/>
      <c r="N1150" s="157"/>
      <c r="O1150" s="157"/>
      <c r="P1150" s="157"/>
      <c r="Q1150" s="157"/>
      <c r="R1150" s="158"/>
      <c r="S1150" s="158"/>
      <c r="T1150" s="158"/>
      <c r="U1150" s="158"/>
      <c r="V1150" s="158"/>
      <c r="W1150" s="158"/>
      <c r="X1150" s="158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210</v>
      </c>
      <c r="AH1150" s="147"/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ht="22.5" outlineLevel="1" x14ac:dyDescent="0.2">
      <c r="A1151" s="154"/>
      <c r="B1151" s="155"/>
      <c r="C1151" s="256" t="s">
        <v>1020</v>
      </c>
      <c r="D1151" s="257"/>
      <c r="E1151" s="257"/>
      <c r="F1151" s="257"/>
      <c r="G1151" s="257"/>
      <c r="H1151" s="158"/>
      <c r="I1151" s="158"/>
      <c r="J1151" s="158"/>
      <c r="K1151" s="158"/>
      <c r="L1151" s="158"/>
      <c r="M1151" s="158"/>
      <c r="N1151" s="157"/>
      <c r="O1151" s="157"/>
      <c r="P1151" s="157"/>
      <c r="Q1151" s="157"/>
      <c r="R1151" s="158"/>
      <c r="S1151" s="158"/>
      <c r="T1151" s="158"/>
      <c r="U1151" s="158"/>
      <c r="V1151" s="158"/>
      <c r="W1151" s="158"/>
      <c r="X1151" s="158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210</v>
      </c>
      <c r="AH1151" s="147"/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76" t="str">
        <f>C1151</f>
        <v>- při vodorovné dopravě po vodě : vyložení na hromady na suchu nebo na přeložení na dopravní prostředek na suchu do 15 m vodorovně a současně do 4 m svisle,</v>
      </c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2">
      <c r="A1152" s="154"/>
      <c r="B1152" s="155"/>
      <c r="C1152" s="256" t="s">
        <v>1021</v>
      </c>
      <c r="D1152" s="257"/>
      <c r="E1152" s="257"/>
      <c r="F1152" s="257"/>
      <c r="G1152" s="257"/>
      <c r="H1152" s="158"/>
      <c r="I1152" s="158"/>
      <c r="J1152" s="158"/>
      <c r="K1152" s="158"/>
      <c r="L1152" s="158"/>
      <c r="M1152" s="158"/>
      <c r="N1152" s="157"/>
      <c r="O1152" s="157"/>
      <c r="P1152" s="157"/>
      <c r="Q1152" s="157"/>
      <c r="R1152" s="158"/>
      <c r="S1152" s="158"/>
      <c r="T1152" s="158"/>
      <c r="U1152" s="158"/>
      <c r="V1152" s="158"/>
      <c r="W1152" s="158"/>
      <c r="X1152" s="158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210</v>
      </c>
      <c r="AH1152" s="147"/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">
      <c r="A1153" s="154"/>
      <c r="B1153" s="155"/>
      <c r="C1153" s="181" t="s">
        <v>1022</v>
      </c>
      <c r="D1153" s="160"/>
      <c r="E1153" s="161"/>
      <c r="F1153" s="158"/>
      <c r="G1153" s="158"/>
      <c r="H1153" s="158"/>
      <c r="I1153" s="158"/>
      <c r="J1153" s="158"/>
      <c r="K1153" s="158"/>
      <c r="L1153" s="158"/>
      <c r="M1153" s="158"/>
      <c r="N1153" s="157"/>
      <c r="O1153" s="157"/>
      <c r="P1153" s="157"/>
      <c r="Q1153" s="157"/>
      <c r="R1153" s="158"/>
      <c r="S1153" s="158"/>
      <c r="T1153" s="158"/>
      <c r="U1153" s="158"/>
      <c r="V1153" s="158"/>
      <c r="W1153" s="158"/>
      <c r="X1153" s="158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226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ht="22.5" outlineLevel="1" x14ac:dyDescent="0.2">
      <c r="A1154" s="154"/>
      <c r="B1154" s="155"/>
      <c r="C1154" s="181" t="s">
        <v>1023</v>
      </c>
      <c r="D1154" s="160"/>
      <c r="E1154" s="161"/>
      <c r="F1154" s="158"/>
      <c r="G1154" s="158"/>
      <c r="H1154" s="158"/>
      <c r="I1154" s="158"/>
      <c r="J1154" s="158"/>
      <c r="K1154" s="158"/>
      <c r="L1154" s="158"/>
      <c r="M1154" s="158"/>
      <c r="N1154" s="157"/>
      <c r="O1154" s="157"/>
      <c r="P1154" s="157"/>
      <c r="Q1154" s="157"/>
      <c r="R1154" s="158"/>
      <c r="S1154" s="158"/>
      <c r="T1154" s="158"/>
      <c r="U1154" s="158"/>
      <c r="V1154" s="158"/>
      <c r="W1154" s="158"/>
      <c r="X1154" s="158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226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">
      <c r="A1155" s="154"/>
      <c r="B1155" s="155"/>
      <c r="C1155" s="181" t="s">
        <v>1024</v>
      </c>
      <c r="D1155" s="160"/>
      <c r="E1155" s="161"/>
      <c r="F1155" s="158"/>
      <c r="G1155" s="158"/>
      <c r="H1155" s="158"/>
      <c r="I1155" s="158"/>
      <c r="J1155" s="158"/>
      <c r="K1155" s="158"/>
      <c r="L1155" s="158"/>
      <c r="M1155" s="158"/>
      <c r="N1155" s="157"/>
      <c r="O1155" s="157"/>
      <c r="P1155" s="157"/>
      <c r="Q1155" s="157"/>
      <c r="R1155" s="158"/>
      <c r="S1155" s="158"/>
      <c r="T1155" s="158"/>
      <c r="U1155" s="158"/>
      <c r="V1155" s="158"/>
      <c r="W1155" s="158"/>
      <c r="X1155" s="158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226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">
      <c r="A1156" s="154"/>
      <c r="B1156" s="155"/>
      <c r="C1156" s="181" t="s">
        <v>1025</v>
      </c>
      <c r="D1156" s="160"/>
      <c r="E1156" s="161">
        <v>270.40787</v>
      </c>
      <c r="F1156" s="158"/>
      <c r="G1156" s="158"/>
      <c r="H1156" s="158"/>
      <c r="I1156" s="158"/>
      <c r="J1156" s="158"/>
      <c r="K1156" s="158"/>
      <c r="L1156" s="158"/>
      <c r="M1156" s="158"/>
      <c r="N1156" s="157"/>
      <c r="O1156" s="157"/>
      <c r="P1156" s="157"/>
      <c r="Q1156" s="157"/>
      <c r="R1156" s="158"/>
      <c r="S1156" s="158"/>
      <c r="T1156" s="158"/>
      <c r="U1156" s="158"/>
      <c r="V1156" s="158"/>
      <c r="W1156" s="158"/>
      <c r="X1156" s="158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226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2">
      <c r="A1157" s="154"/>
      <c r="B1157" s="155"/>
      <c r="C1157" s="241"/>
      <c r="D1157" s="242"/>
      <c r="E1157" s="242"/>
      <c r="F1157" s="242"/>
      <c r="G1157" s="242"/>
      <c r="H1157" s="158"/>
      <c r="I1157" s="158"/>
      <c r="J1157" s="158"/>
      <c r="K1157" s="158"/>
      <c r="L1157" s="158"/>
      <c r="M1157" s="158"/>
      <c r="N1157" s="157"/>
      <c r="O1157" s="157"/>
      <c r="P1157" s="157"/>
      <c r="Q1157" s="157"/>
      <c r="R1157" s="158"/>
      <c r="S1157" s="158"/>
      <c r="T1157" s="158"/>
      <c r="U1157" s="158"/>
      <c r="V1157" s="158"/>
      <c r="W1157" s="158"/>
      <c r="X1157" s="158"/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211</v>
      </c>
      <c r="AH1157" s="147"/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ht="22.5" outlineLevel="1" x14ac:dyDescent="0.2">
      <c r="A1158" s="169">
        <v>240</v>
      </c>
      <c r="B1158" s="170" t="s">
        <v>1026</v>
      </c>
      <c r="C1158" s="180" t="s">
        <v>1027</v>
      </c>
      <c r="D1158" s="171" t="s">
        <v>356</v>
      </c>
      <c r="E1158" s="172">
        <v>270.40787</v>
      </c>
      <c r="F1158" s="173"/>
      <c r="G1158" s="174">
        <f>ROUND(E1158*F1158,2)</f>
        <v>0</v>
      </c>
      <c r="H1158" s="173"/>
      <c r="I1158" s="174">
        <f>ROUND(E1158*H1158,2)</f>
        <v>0</v>
      </c>
      <c r="J1158" s="173"/>
      <c r="K1158" s="174">
        <f>ROUND(E1158*J1158,2)</f>
        <v>0</v>
      </c>
      <c r="L1158" s="174">
        <v>21</v>
      </c>
      <c r="M1158" s="174">
        <f>G1158*(1+L1158/100)</f>
        <v>0</v>
      </c>
      <c r="N1158" s="172">
        <v>0</v>
      </c>
      <c r="O1158" s="172">
        <f>ROUND(E1158*N1158,2)</f>
        <v>0</v>
      </c>
      <c r="P1158" s="172">
        <v>0</v>
      </c>
      <c r="Q1158" s="172">
        <f>ROUND(E1158*P1158,2)</f>
        <v>0</v>
      </c>
      <c r="R1158" s="174" t="s">
        <v>499</v>
      </c>
      <c r="S1158" s="174" t="s">
        <v>205</v>
      </c>
      <c r="T1158" s="175" t="s">
        <v>205</v>
      </c>
      <c r="U1158" s="158">
        <v>0.93300000000000005</v>
      </c>
      <c r="V1158" s="158">
        <f>ROUND(E1158*U1158,2)</f>
        <v>252.29</v>
      </c>
      <c r="W1158" s="158"/>
      <c r="X1158" s="158" t="s">
        <v>1015</v>
      </c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1016</v>
      </c>
      <c r="AH1158" s="147"/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">
      <c r="A1159" s="154"/>
      <c r="B1159" s="155"/>
      <c r="C1159" s="181" t="s">
        <v>1022</v>
      </c>
      <c r="D1159" s="160"/>
      <c r="E1159" s="161"/>
      <c r="F1159" s="158"/>
      <c r="G1159" s="158"/>
      <c r="H1159" s="158"/>
      <c r="I1159" s="158"/>
      <c r="J1159" s="158"/>
      <c r="K1159" s="158"/>
      <c r="L1159" s="158"/>
      <c r="M1159" s="158"/>
      <c r="N1159" s="157"/>
      <c r="O1159" s="157"/>
      <c r="P1159" s="157"/>
      <c r="Q1159" s="157"/>
      <c r="R1159" s="158"/>
      <c r="S1159" s="158"/>
      <c r="T1159" s="158"/>
      <c r="U1159" s="158"/>
      <c r="V1159" s="158"/>
      <c r="W1159" s="158"/>
      <c r="X1159" s="158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226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ht="22.5" outlineLevel="1" x14ac:dyDescent="0.2">
      <c r="A1160" s="154"/>
      <c r="B1160" s="155"/>
      <c r="C1160" s="181" t="s">
        <v>1023</v>
      </c>
      <c r="D1160" s="160"/>
      <c r="E1160" s="161"/>
      <c r="F1160" s="158"/>
      <c r="G1160" s="158"/>
      <c r="H1160" s="158"/>
      <c r="I1160" s="158"/>
      <c r="J1160" s="158"/>
      <c r="K1160" s="158"/>
      <c r="L1160" s="158"/>
      <c r="M1160" s="158"/>
      <c r="N1160" s="157"/>
      <c r="O1160" s="157"/>
      <c r="P1160" s="157"/>
      <c r="Q1160" s="157"/>
      <c r="R1160" s="158"/>
      <c r="S1160" s="158"/>
      <c r="T1160" s="158"/>
      <c r="U1160" s="158"/>
      <c r="V1160" s="158"/>
      <c r="W1160" s="158"/>
      <c r="X1160" s="158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226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">
      <c r="A1161" s="154"/>
      <c r="B1161" s="155"/>
      <c r="C1161" s="181" t="s">
        <v>1024</v>
      </c>
      <c r="D1161" s="160"/>
      <c r="E1161" s="161"/>
      <c r="F1161" s="158"/>
      <c r="G1161" s="158"/>
      <c r="H1161" s="158"/>
      <c r="I1161" s="158"/>
      <c r="J1161" s="158"/>
      <c r="K1161" s="158"/>
      <c r="L1161" s="158"/>
      <c r="M1161" s="158"/>
      <c r="N1161" s="157"/>
      <c r="O1161" s="157"/>
      <c r="P1161" s="157"/>
      <c r="Q1161" s="157"/>
      <c r="R1161" s="158"/>
      <c r="S1161" s="158"/>
      <c r="T1161" s="158"/>
      <c r="U1161" s="158"/>
      <c r="V1161" s="158"/>
      <c r="W1161" s="158"/>
      <c r="X1161" s="158"/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226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">
      <c r="A1162" s="154"/>
      <c r="B1162" s="155"/>
      <c r="C1162" s="181" t="s">
        <v>1025</v>
      </c>
      <c r="D1162" s="160"/>
      <c r="E1162" s="161">
        <v>270.40787</v>
      </c>
      <c r="F1162" s="158"/>
      <c r="G1162" s="158"/>
      <c r="H1162" s="158"/>
      <c r="I1162" s="158"/>
      <c r="J1162" s="158"/>
      <c r="K1162" s="158"/>
      <c r="L1162" s="158"/>
      <c r="M1162" s="158"/>
      <c r="N1162" s="157"/>
      <c r="O1162" s="157"/>
      <c r="P1162" s="157"/>
      <c r="Q1162" s="157"/>
      <c r="R1162" s="158"/>
      <c r="S1162" s="158"/>
      <c r="T1162" s="158"/>
      <c r="U1162" s="158"/>
      <c r="V1162" s="158"/>
      <c r="W1162" s="158"/>
      <c r="X1162" s="158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226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">
      <c r="A1163" s="154"/>
      <c r="B1163" s="155"/>
      <c r="C1163" s="241"/>
      <c r="D1163" s="242"/>
      <c r="E1163" s="242"/>
      <c r="F1163" s="242"/>
      <c r="G1163" s="242"/>
      <c r="H1163" s="158"/>
      <c r="I1163" s="158"/>
      <c r="J1163" s="158"/>
      <c r="K1163" s="158"/>
      <c r="L1163" s="158"/>
      <c r="M1163" s="158"/>
      <c r="N1163" s="157"/>
      <c r="O1163" s="157"/>
      <c r="P1163" s="157"/>
      <c r="Q1163" s="157"/>
      <c r="R1163" s="158"/>
      <c r="S1163" s="158"/>
      <c r="T1163" s="158"/>
      <c r="U1163" s="158"/>
      <c r="V1163" s="158"/>
      <c r="W1163" s="158"/>
      <c r="X1163" s="158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211</v>
      </c>
      <c r="AH1163" s="147"/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">
      <c r="A1164" s="169">
        <v>241</v>
      </c>
      <c r="B1164" s="170" t="s">
        <v>1028</v>
      </c>
      <c r="C1164" s="180" t="s">
        <v>1029</v>
      </c>
      <c r="D1164" s="171" t="s">
        <v>356</v>
      </c>
      <c r="E1164" s="172">
        <v>473.21375999999998</v>
      </c>
      <c r="F1164" s="173"/>
      <c r="G1164" s="174">
        <f>ROUND(E1164*F1164,2)</f>
        <v>0</v>
      </c>
      <c r="H1164" s="173"/>
      <c r="I1164" s="174">
        <f>ROUND(E1164*H1164,2)</f>
        <v>0</v>
      </c>
      <c r="J1164" s="173"/>
      <c r="K1164" s="174">
        <f>ROUND(E1164*J1164,2)</f>
        <v>0</v>
      </c>
      <c r="L1164" s="174">
        <v>21</v>
      </c>
      <c r="M1164" s="174">
        <f>G1164*(1+L1164/100)</f>
        <v>0</v>
      </c>
      <c r="N1164" s="172">
        <v>0</v>
      </c>
      <c r="O1164" s="172">
        <f>ROUND(E1164*N1164,2)</f>
        <v>0</v>
      </c>
      <c r="P1164" s="172">
        <v>0</v>
      </c>
      <c r="Q1164" s="172">
        <f>ROUND(E1164*P1164,2)</f>
        <v>0</v>
      </c>
      <c r="R1164" s="174" t="s">
        <v>499</v>
      </c>
      <c r="S1164" s="174" t="s">
        <v>205</v>
      </c>
      <c r="T1164" s="175" t="s">
        <v>205</v>
      </c>
      <c r="U1164" s="158">
        <v>0.65</v>
      </c>
      <c r="V1164" s="158">
        <f>ROUND(E1164*U1164,2)</f>
        <v>307.58999999999997</v>
      </c>
      <c r="W1164" s="158"/>
      <c r="X1164" s="158" t="s">
        <v>1015</v>
      </c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1016</v>
      </c>
      <c r="AH1164" s="147"/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">
      <c r="A1165" s="154"/>
      <c r="B1165" s="155"/>
      <c r="C1165" s="181" t="s">
        <v>1022</v>
      </c>
      <c r="D1165" s="160"/>
      <c r="E1165" s="161"/>
      <c r="F1165" s="158"/>
      <c r="G1165" s="158"/>
      <c r="H1165" s="158"/>
      <c r="I1165" s="158"/>
      <c r="J1165" s="158"/>
      <c r="K1165" s="158"/>
      <c r="L1165" s="158"/>
      <c r="M1165" s="158"/>
      <c r="N1165" s="157"/>
      <c r="O1165" s="157"/>
      <c r="P1165" s="157"/>
      <c r="Q1165" s="157"/>
      <c r="R1165" s="158"/>
      <c r="S1165" s="158"/>
      <c r="T1165" s="158"/>
      <c r="U1165" s="158"/>
      <c r="V1165" s="158"/>
      <c r="W1165" s="158"/>
      <c r="X1165" s="158"/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226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ht="22.5" outlineLevel="1" x14ac:dyDescent="0.2">
      <c r="A1166" s="154"/>
      <c r="B1166" s="155"/>
      <c r="C1166" s="181" t="s">
        <v>1023</v>
      </c>
      <c r="D1166" s="160"/>
      <c r="E1166" s="161"/>
      <c r="F1166" s="158"/>
      <c r="G1166" s="158"/>
      <c r="H1166" s="158"/>
      <c r="I1166" s="158"/>
      <c r="J1166" s="158"/>
      <c r="K1166" s="158"/>
      <c r="L1166" s="158"/>
      <c r="M1166" s="158"/>
      <c r="N1166" s="157"/>
      <c r="O1166" s="157"/>
      <c r="P1166" s="157"/>
      <c r="Q1166" s="157"/>
      <c r="R1166" s="158"/>
      <c r="S1166" s="158"/>
      <c r="T1166" s="158"/>
      <c r="U1166" s="158"/>
      <c r="V1166" s="158"/>
      <c r="W1166" s="158"/>
      <c r="X1166" s="158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226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">
      <c r="A1167" s="154"/>
      <c r="B1167" s="155"/>
      <c r="C1167" s="181" t="s">
        <v>1024</v>
      </c>
      <c r="D1167" s="160"/>
      <c r="E1167" s="161"/>
      <c r="F1167" s="158"/>
      <c r="G1167" s="158"/>
      <c r="H1167" s="158"/>
      <c r="I1167" s="158"/>
      <c r="J1167" s="158"/>
      <c r="K1167" s="158"/>
      <c r="L1167" s="158"/>
      <c r="M1167" s="158"/>
      <c r="N1167" s="157"/>
      <c r="O1167" s="157"/>
      <c r="P1167" s="157"/>
      <c r="Q1167" s="157"/>
      <c r="R1167" s="158"/>
      <c r="S1167" s="158"/>
      <c r="T1167" s="158"/>
      <c r="U1167" s="158"/>
      <c r="V1167" s="158"/>
      <c r="W1167" s="158"/>
      <c r="X1167" s="158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226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">
      <c r="A1168" s="154"/>
      <c r="B1168" s="155"/>
      <c r="C1168" s="181" t="s">
        <v>1030</v>
      </c>
      <c r="D1168" s="160"/>
      <c r="E1168" s="161">
        <v>473.21375999999998</v>
      </c>
      <c r="F1168" s="158"/>
      <c r="G1168" s="158"/>
      <c r="H1168" s="158"/>
      <c r="I1168" s="158"/>
      <c r="J1168" s="158"/>
      <c r="K1168" s="158"/>
      <c r="L1168" s="158"/>
      <c r="M1168" s="158"/>
      <c r="N1168" s="157"/>
      <c r="O1168" s="157"/>
      <c r="P1168" s="157"/>
      <c r="Q1168" s="157"/>
      <c r="R1168" s="158"/>
      <c r="S1168" s="158"/>
      <c r="T1168" s="158"/>
      <c r="U1168" s="158"/>
      <c r="V1168" s="158"/>
      <c r="W1168" s="158"/>
      <c r="X1168" s="158"/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226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">
      <c r="A1169" s="154"/>
      <c r="B1169" s="155"/>
      <c r="C1169" s="241"/>
      <c r="D1169" s="242"/>
      <c r="E1169" s="242"/>
      <c r="F1169" s="242"/>
      <c r="G1169" s="242"/>
      <c r="H1169" s="158"/>
      <c r="I1169" s="158"/>
      <c r="J1169" s="158"/>
      <c r="K1169" s="158"/>
      <c r="L1169" s="158"/>
      <c r="M1169" s="158"/>
      <c r="N1169" s="157"/>
      <c r="O1169" s="157"/>
      <c r="P1169" s="157"/>
      <c r="Q1169" s="157"/>
      <c r="R1169" s="158"/>
      <c r="S1169" s="158"/>
      <c r="T1169" s="158"/>
      <c r="U1169" s="158"/>
      <c r="V1169" s="158"/>
      <c r="W1169" s="158"/>
      <c r="X1169" s="158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211</v>
      </c>
      <c r="AH1169" s="147"/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2">
      <c r="A1170" s="169">
        <v>242</v>
      </c>
      <c r="B1170" s="170" t="s">
        <v>1031</v>
      </c>
      <c r="C1170" s="180" t="s">
        <v>1032</v>
      </c>
      <c r="D1170" s="171" t="s">
        <v>356</v>
      </c>
      <c r="E1170" s="172">
        <v>270.40787</v>
      </c>
      <c r="F1170" s="173"/>
      <c r="G1170" s="174">
        <f>ROUND(E1170*F1170,2)</f>
        <v>0</v>
      </c>
      <c r="H1170" s="173"/>
      <c r="I1170" s="174">
        <f>ROUND(E1170*H1170,2)</f>
        <v>0</v>
      </c>
      <c r="J1170" s="173"/>
      <c r="K1170" s="174">
        <f>ROUND(E1170*J1170,2)</f>
        <v>0</v>
      </c>
      <c r="L1170" s="174">
        <v>21</v>
      </c>
      <c r="M1170" s="174">
        <f>G1170*(1+L1170/100)</f>
        <v>0</v>
      </c>
      <c r="N1170" s="172">
        <v>0</v>
      </c>
      <c r="O1170" s="172">
        <f>ROUND(E1170*N1170,2)</f>
        <v>0</v>
      </c>
      <c r="P1170" s="172">
        <v>0</v>
      </c>
      <c r="Q1170" s="172">
        <f>ROUND(E1170*P1170,2)</f>
        <v>0</v>
      </c>
      <c r="R1170" s="174" t="s">
        <v>499</v>
      </c>
      <c r="S1170" s="174" t="s">
        <v>205</v>
      </c>
      <c r="T1170" s="175" t="s">
        <v>205</v>
      </c>
      <c r="U1170" s="158">
        <v>0.49</v>
      </c>
      <c r="V1170" s="158">
        <f>ROUND(E1170*U1170,2)</f>
        <v>132.5</v>
      </c>
      <c r="W1170" s="158"/>
      <c r="X1170" s="158" t="s">
        <v>1015</v>
      </c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1016</v>
      </c>
      <c r="AH1170" s="147"/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">
      <c r="A1171" s="154"/>
      <c r="B1171" s="155"/>
      <c r="C1171" s="250" t="s">
        <v>1033</v>
      </c>
      <c r="D1171" s="251"/>
      <c r="E1171" s="251"/>
      <c r="F1171" s="251"/>
      <c r="G1171" s="251"/>
      <c r="H1171" s="158"/>
      <c r="I1171" s="158"/>
      <c r="J1171" s="158"/>
      <c r="K1171" s="158"/>
      <c r="L1171" s="158"/>
      <c r="M1171" s="158"/>
      <c r="N1171" s="157"/>
      <c r="O1171" s="157"/>
      <c r="P1171" s="157"/>
      <c r="Q1171" s="157"/>
      <c r="R1171" s="158"/>
      <c r="S1171" s="158"/>
      <c r="T1171" s="158"/>
      <c r="U1171" s="158"/>
      <c r="V1171" s="158"/>
      <c r="W1171" s="158"/>
      <c r="X1171" s="158"/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210</v>
      </c>
      <c r="AH1171" s="147"/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1" x14ac:dyDescent="0.2">
      <c r="A1172" s="154"/>
      <c r="B1172" s="155"/>
      <c r="C1172" s="181" t="s">
        <v>1022</v>
      </c>
      <c r="D1172" s="160"/>
      <c r="E1172" s="161"/>
      <c r="F1172" s="158"/>
      <c r="G1172" s="158"/>
      <c r="H1172" s="158"/>
      <c r="I1172" s="158"/>
      <c r="J1172" s="158"/>
      <c r="K1172" s="158"/>
      <c r="L1172" s="158"/>
      <c r="M1172" s="158"/>
      <c r="N1172" s="157"/>
      <c r="O1172" s="157"/>
      <c r="P1172" s="157"/>
      <c r="Q1172" s="157"/>
      <c r="R1172" s="158"/>
      <c r="S1172" s="158"/>
      <c r="T1172" s="158"/>
      <c r="U1172" s="158"/>
      <c r="V1172" s="158"/>
      <c r="W1172" s="158"/>
      <c r="X1172" s="158"/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226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ht="22.5" outlineLevel="1" x14ac:dyDescent="0.2">
      <c r="A1173" s="154"/>
      <c r="B1173" s="155"/>
      <c r="C1173" s="181" t="s">
        <v>1023</v>
      </c>
      <c r="D1173" s="160"/>
      <c r="E1173" s="161"/>
      <c r="F1173" s="158"/>
      <c r="G1173" s="158"/>
      <c r="H1173" s="158"/>
      <c r="I1173" s="158"/>
      <c r="J1173" s="158"/>
      <c r="K1173" s="158"/>
      <c r="L1173" s="158"/>
      <c r="M1173" s="158"/>
      <c r="N1173" s="157"/>
      <c r="O1173" s="157"/>
      <c r="P1173" s="157"/>
      <c r="Q1173" s="157"/>
      <c r="R1173" s="158"/>
      <c r="S1173" s="158"/>
      <c r="T1173" s="158"/>
      <c r="U1173" s="158"/>
      <c r="V1173" s="158"/>
      <c r="W1173" s="158"/>
      <c r="X1173" s="158"/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226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2">
      <c r="A1174" s="154"/>
      <c r="B1174" s="155"/>
      <c r="C1174" s="181" t="s">
        <v>1024</v>
      </c>
      <c r="D1174" s="160"/>
      <c r="E1174" s="161"/>
      <c r="F1174" s="158"/>
      <c r="G1174" s="158"/>
      <c r="H1174" s="158"/>
      <c r="I1174" s="158"/>
      <c r="J1174" s="158"/>
      <c r="K1174" s="158"/>
      <c r="L1174" s="158"/>
      <c r="M1174" s="158"/>
      <c r="N1174" s="157"/>
      <c r="O1174" s="157"/>
      <c r="P1174" s="157"/>
      <c r="Q1174" s="157"/>
      <c r="R1174" s="158"/>
      <c r="S1174" s="158"/>
      <c r="T1174" s="158"/>
      <c r="U1174" s="158"/>
      <c r="V1174" s="158"/>
      <c r="W1174" s="158"/>
      <c r="X1174" s="158"/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226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">
      <c r="A1175" s="154"/>
      <c r="B1175" s="155"/>
      <c r="C1175" s="181" t="s">
        <v>1025</v>
      </c>
      <c r="D1175" s="160"/>
      <c r="E1175" s="161">
        <v>270.40787</v>
      </c>
      <c r="F1175" s="158"/>
      <c r="G1175" s="158"/>
      <c r="H1175" s="158"/>
      <c r="I1175" s="158"/>
      <c r="J1175" s="158"/>
      <c r="K1175" s="158"/>
      <c r="L1175" s="158"/>
      <c r="M1175" s="158"/>
      <c r="N1175" s="157"/>
      <c r="O1175" s="157"/>
      <c r="P1175" s="157"/>
      <c r="Q1175" s="157"/>
      <c r="R1175" s="158"/>
      <c r="S1175" s="158"/>
      <c r="T1175" s="158"/>
      <c r="U1175" s="158"/>
      <c r="V1175" s="158"/>
      <c r="W1175" s="158"/>
      <c r="X1175" s="158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226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2">
      <c r="A1176" s="154"/>
      <c r="B1176" s="155"/>
      <c r="C1176" s="241"/>
      <c r="D1176" s="242"/>
      <c r="E1176" s="242"/>
      <c r="F1176" s="242"/>
      <c r="G1176" s="242"/>
      <c r="H1176" s="158"/>
      <c r="I1176" s="158"/>
      <c r="J1176" s="158"/>
      <c r="K1176" s="158"/>
      <c r="L1176" s="158"/>
      <c r="M1176" s="158"/>
      <c r="N1176" s="157"/>
      <c r="O1176" s="157"/>
      <c r="P1176" s="157"/>
      <c r="Q1176" s="157"/>
      <c r="R1176" s="158"/>
      <c r="S1176" s="158"/>
      <c r="T1176" s="158"/>
      <c r="U1176" s="158"/>
      <c r="V1176" s="158"/>
      <c r="W1176" s="158"/>
      <c r="X1176" s="158"/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211</v>
      </c>
      <c r="AH1176" s="147"/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">
      <c r="A1177" s="169">
        <v>243</v>
      </c>
      <c r="B1177" s="170" t="s">
        <v>1034</v>
      </c>
      <c r="C1177" s="180" t="s">
        <v>1035</v>
      </c>
      <c r="D1177" s="171" t="s">
        <v>356</v>
      </c>
      <c r="E1177" s="172">
        <v>1622.4471900000001</v>
      </c>
      <c r="F1177" s="173"/>
      <c r="G1177" s="174">
        <f>ROUND(E1177*F1177,2)</f>
        <v>0</v>
      </c>
      <c r="H1177" s="173"/>
      <c r="I1177" s="174">
        <f>ROUND(E1177*H1177,2)</f>
        <v>0</v>
      </c>
      <c r="J1177" s="173"/>
      <c r="K1177" s="174">
        <f>ROUND(E1177*J1177,2)</f>
        <v>0</v>
      </c>
      <c r="L1177" s="174">
        <v>21</v>
      </c>
      <c r="M1177" s="174">
        <f>G1177*(1+L1177/100)</f>
        <v>0</v>
      </c>
      <c r="N1177" s="172">
        <v>0</v>
      </c>
      <c r="O1177" s="172">
        <f>ROUND(E1177*N1177,2)</f>
        <v>0</v>
      </c>
      <c r="P1177" s="172">
        <v>0</v>
      </c>
      <c r="Q1177" s="172">
        <f>ROUND(E1177*P1177,2)</f>
        <v>0</v>
      </c>
      <c r="R1177" s="174" t="s">
        <v>499</v>
      </c>
      <c r="S1177" s="174" t="s">
        <v>205</v>
      </c>
      <c r="T1177" s="175" t="s">
        <v>205</v>
      </c>
      <c r="U1177" s="158">
        <v>0</v>
      </c>
      <c r="V1177" s="158">
        <f>ROUND(E1177*U1177,2)</f>
        <v>0</v>
      </c>
      <c r="W1177" s="158"/>
      <c r="X1177" s="158" t="s">
        <v>1015</v>
      </c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1016</v>
      </c>
      <c r="AH1177" s="147"/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">
      <c r="A1178" s="154"/>
      <c r="B1178" s="155"/>
      <c r="C1178" s="181" t="s">
        <v>1022</v>
      </c>
      <c r="D1178" s="160"/>
      <c r="E1178" s="161"/>
      <c r="F1178" s="158"/>
      <c r="G1178" s="158"/>
      <c r="H1178" s="158"/>
      <c r="I1178" s="158"/>
      <c r="J1178" s="158"/>
      <c r="K1178" s="158"/>
      <c r="L1178" s="158"/>
      <c r="M1178" s="158"/>
      <c r="N1178" s="157"/>
      <c r="O1178" s="157"/>
      <c r="P1178" s="157"/>
      <c r="Q1178" s="157"/>
      <c r="R1178" s="158"/>
      <c r="S1178" s="158"/>
      <c r="T1178" s="158"/>
      <c r="U1178" s="158"/>
      <c r="V1178" s="158"/>
      <c r="W1178" s="158"/>
      <c r="X1178" s="158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226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ht="22.5" outlineLevel="1" x14ac:dyDescent="0.2">
      <c r="A1179" s="154"/>
      <c r="B1179" s="155"/>
      <c r="C1179" s="181" t="s">
        <v>1023</v>
      </c>
      <c r="D1179" s="160"/>
      <c r="E1179" s="161"/>
      <c r="F1179" s="158"/>
      <c r="G1179" s="158"/>
      <c r="H1179" s="158"/>
      <c r="I1179" s="158"/>
      <c r="J1179" s="158"/>
      <c r="K1179" s="158"/>
      <c r="L1179" s="158"/>
      <c r="M1179" s="158"/>
      <c r="N1179" s="157"/>
      <c r="O1179" s="157"/>
      <c r="P1179" s="157"/>
      <c r="Q1179" s="157"/>
      <c r="R1179" s="158"/>
      <c r="S1179" s="158"/>
      <c r="T1179" s="158"/>
      <c r="U1179" s="158"/>
      <c r="V1179" s="158"/>
      <c r="W1179" s="158"/>
      <c r="X1179" s="158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226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2">
      <c r="A1180" s="154"/>
      <c r="B1180" s="155"/>
      <c r="C1180" s="181" t="s">
        <v>1024</v>
      </c>
      <c r="D1180" s="160"/>
      <c r="E1180" s="161"/>
      <c r="F1180" s="158"/>
      <c r="G1180" s="158"/>
      <c r="H1180" s="158"/>
      <c r="I1180" s="158"/>
      <c r="J1180" s="158"/>
      <c r="K1180" s="158"/>
      <c r="L1180" s="158"/>
      <c r="M1180" s="158"/>
      <c r="N1180" s="157"/>
      <c r="O1180" s="157"/>
      <c r="P1180" s="157"/>
      <c r="Q1180" s="157"/>
      <c r="R1180" s="158"/>
      <c r="S1180" s="158"/>
      <c r="T1180" s="158"/>
      <c r="U1180" s="158"/>
      <c r="V1180" s="158"/>
      <c r="W1180" s="158"/>
      <c r="X1180" s="158"/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226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">
      <c r="A1181" s="154"/>
      <c r="B1181" s="155"/>
      <c r="C1181" s="181" t="s">
        <v>1036</v>
      </c>
      <c r="D1181" s="160"/>
      <c r="E1181" s="161">
        <v>1622.4471900000001</v>
      </c>
      <c r="F1181" s="158"/>
      <c r="G1181" s="158"/>
      <c r="H1181" s="158"/>
      <c r="I1181" s="158"/>
      <c r="J1181" s="158"/>
      <c r="K1181" s="158"/>
      <c r="L1181" s="158"/>
      <c r="M1181" s="158"/>
      <c r="N1181" s="157"/>
      <c r="O1181" s="157"/>
      <c r="P1181" s="157"/>
      <c r="Q1181" s="157"/>
      <c r="R1181" s="158"/>
      <c r="S1181" s="158"/>
      <c r="T1181" s="158"/>
      <c r="U1181" s="158"/>
      <c r="V1181" s="158"/>
      <c r="W1181" s="158"/>
      <c r="X1181" s="158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226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1" x14ac:dyDescent="0.2">
      <c r="A1182" s="154"/>
      <c r="B1182" s="155"/>
      <c r="C1182" s="241"/>
      <c r="D1182" s="242"/>
      <c r="E1182" s="242"/>
      <c r="F1182" s="242"/>
      <c r="G1182" s="242"/>
      <c r="H1182" s="158"/>
      <c r="I1182" s="158"/>
      <c r="J1182" s="158"/>
      <c r="K1182" s="158"/>
      <c r="L1182" s="158"/>
      <c r="M1182" s="158"/>
      <c r="N1182" s="157"/>
      <c r="O1182" s="157"/>
      <c r="P1182" s="157"/>
      <c r="Q1182" s="157"/>
      <c r="R1182" s="158"/>
      <c r="S1182" s="158"/>
      <c r="T1182" s="158"/>
      <c r="U1182" s="158"/>
      <c r="V1182" s="158"/>
      <c r="W1182" s="158"/>
      <c r="X1182" s="158"/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211</v>
      </c>
      <c r="AH1182" s="147"/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">
      <c r="A1183" s="169">
        <v>244</v>
      </c>
      <c r="B1183" s="170" t="s">
        <v>1037</v>
      </c>
      <c r="C1183" s="180" t="s">
        <v>1038</v>
      </c>
      <c r="D1183" s="171" t="s">
        <v>356</v>
      </c>
      <c r="E1183" s="172">
        <v>270.40787</v>
      </c>
      <c r="F1183" s="173"/>
      <c r="G1183" s="174">
        <f>ROUND(E1183*F1183,2)</f>
        <v>0</v>
      </c>
      <c r="H1183" s="173"/>
      <c r="I1183" s="174">
        <f>ROUND(E1183*H1183,2)</f>
        <v>0</v>
      </c>
      <c r="J1183" s="173"/>
      <c r="K1183" s="174">
        <f>ROUND(E1183*J1183,2)</f>
        <v>0</v>
      </c>
      <c r="L1183" s="174">
        <v>21</v>
      </c>
      <c r="M1183" s="174">
        <f>G1183*(1+L1183/100)</f>
        <v>0</v>
      </c>
      <c r="N1183" s="172">
        <v>0</v>
      </c>
      <c r="O1183" s="172">
        <f>ROUND(E1183*N1183,2)</f>
        <v>0</v>
      </c>
      <c r="P1183" s="172">
        <v>0</v>
      </c>
      <c r="Q1183" s="172">
        <f>ROUND(E1183*P1183,2)</f>
        <v>0</v>
      </c>
      <c r="R1183" s="174" t="s">
        <v>499</v>
      </c>
      <c r="S1183" s="174" t="s">
        <v>205</v>
      </c>
      <c r="T1183" s="175" t="s">
        <v>205</v>
      </c>
      <c r="U1183" s="158">
        <v>0.94199999999999995</v>
      </c>
      <c r="V1183" s="158">
        <f>ROUND(E1183*U1183,2)</f>
        <v>254.72</v>
      </c>
      <c r="W1183" s="158"/>
      <c r="X1183" s="158" t="s">
        <v>1015</v>
      </c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1016</v>
      </c>
      <c r="AH1183" s="147"/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2">
      <c r="A1184" s="154"/>
      <c r="B1184" s="155"/>
      <c r="C1184" s="250" t="s">
        <v>1039</v>
      </c>
      <c r="D1184" s="251"/>
      <c r="E1184" s="251"/>
      <c r="F1184" s="251"/>
      <c r="G1184" s="251"/>
      <c r="H1184" s="158"/>
      <c r="I1184" s="158"/>
      <c r="J1184" s="158"/>
      <c r="K1184" s="158"/>
      <c r="L1184" s="158"/>
      <c r="M1184" s="158"/>
      <c r="N1184" s="157"/>
      <c r="O1184" s="157"/>
      <c r="P1184" s="157"/>
      <c r="Q1184" s="157"/>
      <c r="R1184" s="158"/>
      <c r="S1184" s="158"/>
      <c r="T1184" s="158"/>
      <c r="U1184" s="158"/>
      <c r="V1184" s="158"/>
      <c r="W1184" s="158"/>
      <c r="X1184" s="158"/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210</v>
      </c>
      <c r="AH1184" s="147"/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">
      <c r="A1185" s="154"/>
      <c r="B1185" s="155"/>
      <c r="C1185" s="181" t="s">
        <v>1022</v>
      </c>
      <c r="D1185" s="160"/>
      <c r="E1185" s="161"/>
      <c r="F1185" s="158"/>
      <c r="G1185" s="158"/>
      <c r="H1185" s="158"/>
      <c r="I1185" s="158"/>
      <c r="J1185" s="158"/>
      <c r="K1185" s="158"/>
      <c r="L1185" s="158"/>
      <c r="M1185" s="158"/>
      <c r="N1185" s="157"/>
      <c r="O1185" s="157"/>
      <c r="P1185" s="157"/>
      <c r="Q1185" s="157"/>
      <c r="R1185" s="158"/>
      <c r="S1185" s="158"/>
      <c r="T1185" s="158"/>
      <c r="U1185" s="158"/>
      <c r="V1185" s="158"/>
      <c r="W1185" s="158"/>
      <c r="X1185" s="158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226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ht="22.5" outlineLevel="1" x14ac:dyDescent="0.2">
      <c r="A1186" s="154"/>
      <c r="B1186" s="155"/>
      <c r="C1186" s="181" t="s">
        <v>1023</v>
      </c>
      <c r="D1186" s="160"/>
      <c r="E1186" s="161"/>
      <c r="F1186" s="158"/>
      <c r="G1186" s="158"/>
      <c r="H1186" s="158"/>
      <c r="I1186" s="158"/>
      <c r="J1186" s="158"/>
      <c r="K1186" s="158"/>
      <c r="L1186" s="158"/>
      <c r="M1186" s="158"/>
      <c r="N1186" s="157"/>
      <c r="O1186" s="157"/>
      <c r="P1186" s="157"/>
      <c r="Q1186" s="157"/>
      <c r="R1186" s="158"/>
      <c r="S1186" s="158"/>
      <c r="T1186" s="158"/>
      <c r="U1186" s="158"/>
      <c r="V1186" s="158"/>
      <c r="W1186" s="158"/>
      <c r="X1186" s="158"/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226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">
      <c r="A1187" s="154"/>
      <c r="B1187" s="155"/>
      <c r="C1187" s="181" t="s">
        <v>1024</v>
      </c>
      <c r="D1187" s="160"/>
      <c r="E1187" s="161"/>
      <c r="F1187" s="158"/>
      <c r="G1187" s="158"/>
      <c r="H1187" s="158"/>
      <c r="I1187" s="158"/>
      <c r="J1187" s="158"/>
      <c r="K1187" s="158"/>
      <c r="L1187" s="158"/>
      <c r="M1187" s="158"/>
      <c r="N1187" s="157"/>
      <c r="O1187" s="157"/>
      <c r="P1187" s="157"/>
      <c r="Q1187" s="157"/>
      <c r="R1187" s="158"/>
      <c r="S1187" s="158"/>
      <c r="T1187" s="158"/>
      <c r="U1187" s="158"/>
      <c r="V1187" s="158"/>
      <c r="W1187" s="158"/>
      <c r="X1187" s="158"/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226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1" x14ac:dyDescent="0.2">
      <c r="A1188" s="154"/>
      <c r="B1188" s="155"/>
      <c r="C1188" s="181" t="s">
        <v>1025</v>
      </c>
      <c r="D1188" s="160"/>
      <c r="E1188" s="161">
        <v>270.40787</v>
      </c>
      <c r="F1188" s="158"/>
      <c r="G1188" s="158"/>
      <c r="H1188" s="158"/>
      <c r="I1188" s="158"/>
      <c r="J1188" s="158"/>
      <c r="K1188" s="158"/>
      <c r="L1188" s="158"/>
      <c r="M1188" s="158"/>
      <c r="N1188" s="157"/>
      <c r="O1188" s="157"/>
      <c r="P1188" s="157"/>
      <c r="Q1188" s="157"/>
      <c r="R1188" s="158"/>
      <c r="S1188" s="158"/>
      <c r="T1188" s="158"/>
      <c r="U1188" s="158"/>
      <c r="V1188" s="158"/>
      <c r="W1188" s="158"/>
      <c r="X1188" s="158"/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226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2">
      <c r="A1189" s="154"/>
      <c r="B1189" s="155"/>
      <c r="C1189" s="241"/>
      <c r="D1189" s="242"/>
      <c r="E1189" s="242"/>
      <c r="F1189" s="242"/>
      <c r="G1189" s="242"/>
      <c r="H1189" s="158"/>
      <c r="I1189" s="158"/>
      <c r="J1189" s="158"/>
      <c r="K1189" s="158"/>
      <c r="L1189" s="158"/>
      <c r="M1189" s="158"/>
      <c r="N1189" s="157"/>
      <c r="O1189" s="157"/>
      <c r="P1189" s="157"/>
      <c r="Q1189" s="157"/>
      <c r="R1189" s="158"/>
      <c r="S1189" s="158"/>
      <c r="T1189" s="158"/>
      <c r="U1189" s="158"/>
      <c r="V1189" s="158"/>
      <c r="W1189" s="158"/>
      <c r="X1189" s="158"/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211</v>
      </c>
      <c r="AH1189" s="147"/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ht="22.5" outlineLevel="1" x14ac:dyDescent="0.2">
      <c r="A1190" s="169">
        <v>245</v>
      </c>
      <c r="B1190" s="170" t="s">
        <v>1040</v>
      </c>
      <c r="C1190" s="180" t="s">
        <v>1041</v>
      </c>
      <c r="D1190" s="171" t="s">
        <v>356</v>
      </c>
      <c r="E1190" s="172">
        <v>1352.0393300000001</v>
      </c>
      <c r="F1190" s="173"/>
      <c r="G1190" s="174">
        <f>ROUND(E1190*F1190,2)</f>
        <v>0</v>
      </c>
      <c r="H1190" s="173"/>
      <c r="I1190" s="174">
        <f>ROUND(E1190*H1190,2)</f>
        <v>0</v>
      </c>
      <c r="J1190" s="173"/>
      <c r="K1190" s="174">
        <f>ROUND(E1190*J1190,2)</f>
        <v>0</v>
      </c>
      <c r="L1190" s="174">
        <v>21</v>
      </c>
      <c r="M1190" s="174">
        <f>G1190*(1+L1190/100)</f>
        <v>0</v>
      </c>
      <c r="N1190" s="172">
        <v>0</v>
      </c>
      <c r="O1190" s="172">
        <f>ROUND(E1190*N1190,2)</f>
        <v>0</v>
      </c>
      <c r="P1190" s="172">
        <v>0</v>
      </c>
      <c r="Q1190" s="172">
        <f>ROUND(E1190*P1190,2)</f>
        <v>0</v>
      </c>
      <c r="R1190" s="174" t="s">
        <v>499</v>
      </c>
      <c r="S1190" s="174" t="s">
        <v>205</v>
      </c>
      <c r="T1190" s="175" t="s">
        <v>205</v>
      </c>
      <c r="U1190" s="158">
        <v>0.11</v>
      </c>
      <c r="V1190" s="158">
        <f>ROUND(E1190*U1190,2)</f>
        <v>148.72</v>
      </c>
      <c r="W1190" s="158"/>
      <c r="X1190" s="158" t="s">
        <v>1015</v>
      </c>
      <c r="Y1190" s="147"/>
      <c r="Z1190" s="147"/>
      <c r="AA1190" s="147"/>
      <c r="AB1190" s="147"/>
      <c r="AC1190" s="147"/>
      <c r="AD1190" s="147"/>
      <c r="AE1190" s="147"/>
      <c r="AF1190" s="147"/>
      <c r="AG1190" s="147" t="s">
        <v>1016</v>
      </c>
      <c r="AH1190" s="147"/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1" x14ac:dyDescent="0.2">
      <c r="A1191" s="154"/>
      <c r="B1191" s="155"/>
      <c r="C1191" s="181" t="s">
        <v>1022</v>
      </c>
      <c r="D1191" s="160"/>
      <c r="E1191" s="161"/>
      <c r="F1191" s="158"/>
      <c r="G1191" s="158"/>
      <c r="H1191" s="158"/>
      <c r="I1191" s="158"/>
      <c r="J1191" s="158"/>
      <c r="K1191" s="158"/>
      <c r="L1191" s="158"/>
      <c r="M1191" s="158"/>
      <c r="N1191" s="157"/>
      <c r="O1191" s="157"/>
      <c r="P1191" s="157"/>
      <c r="Q1191" s="157"/>
      <c r="R1191" s="158"/>
      <c r="S1191" s="158"/>
      <c r="T1191" s="158"/>
      <c r="U1191" s="158"/>
      <c r="V1191" s="158"/>
      <c r="W1191" s="158"/>
      <c r="X1191" s="158"/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226</v>
      </c>
      <c r="AH1191" s="147">
        <v>0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ht="22.5" outlineLevel="1" x14ac:dyDescent="0.2">
      <c r="A1192" s="154"/>
      <c r="B1192" s="155"/>
      <c r="C1192" s="181" t="s">
        <v>1023</v>
      </c>
      <c r="D1192" s="160"/>
      <c r="E1192" s="161"/>
      <c r="F1192" s="158"/>
      <c r="G1192" s="158"/>
      <c r="H1192" s="158"/>
      <c r="I1192" s="158"/>
      <c r="J1192" s="158"/>
      <c r="K1192" s="158"/>
      <c r="L1192" s="158"/>
      <c r="M1192" s="158"/>
      <c r="N1192" s="157"/>
      <c r="O1192" s="157"/>
      <c r="P1192" s="157"/>
      <c r="Q1192" s="157"/>
      <c r="R1192" s="158"/>
      <c r="S1192" s="158"/>
      <c r="T1192" s="158"/>
      <c r="U1192" s="158"/>
      <c r="V1192" s="158"/>
      <c r="W1192" s="158"/>
      <c r="X1192" s="158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226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2">
      <c r="A1193" s="154"/>
      <c r="B1193" s="155"/>
      <c r="C1193" s="181" t="s">
        <v>1024</v>
      </c>
      <c r="D1193" s="160"/>
      <c r="E1193" s="161"/>
      <c r="F1193" s="158"/>
      <c r="G1193" s="158"/>
      <c r="H1193" s="158"/>
      <c r="I1193" s="158"/>
      <c r="J1193" s="158"/>
      <c r="K1193" s="158"/>
      <c r="L1193" s="158"/>
      <c r="M1193" s="158"/>
      <c r="N1193" s="157"/>
      <c r="O1193" s="157"/>
      <c r="P1193" s="157"/>
      <c r="Q1193" s="157"/>
      <c r="R1193" s="158"/>
      <c r="S1193" s="158"/>
      <c r="T1193" s="158"/>
      <c r="U1193" s="158"/>
      <c r="V1193" s="158"/>
      <c r="W1193" s="158"/>
      <c r="X1193" s="158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226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1" x14ac:dyDescent="0.2">
      <c r="A1194" s="154"/>
      <c r="B1194" s="155"/>
      <c r="C1194" s="181" t="s">
        <v>1042</v>
      </c>
      <c r="D1194" s="160"/>
      <c r="E1194" s="161">
        <v>1352.0393300000001</v>
      </c>
      <c r="F1194" s="158"/>
      <c r="G1194" s="158"/>
      <c r="H1194" s="158"/>
      <c r="I1194" s="158"/>
      <c r="J1194" s="158"/>
      <c r="K1194" s="158"/>
      <c r="L1194" s="158"/>
      <c r="M1194" s="158"/>
      <c r="N1194" s="157"/>
      <c r="O1194" s="157"/>
      <c r="P1194" s="157"/>
      <c r="Q1194" s="157"/>
      <c r="R1194" s="158"/>
      <c r="S1194" s="158"/>
      <c r="T1194" s="158"/>
      <c r="U1194" s="158"/>
      <c r="V1194" s="158"/>
      <c r="W1194" s="158"/>
      <c r="X1194" s="158"/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226</v>
      </c>
      <c r="AH1194" s="147">
        <v>0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2">
      <c r="A1195" s="154"/>
      <c r="B1195" s="155"/>
      <c r="C1195" s="241"/>
      <c r="D1195" s="242"/>
      <c r="E1195" s="242"/>
      <c r="F1195" s="242"/>
      <c r="G1195" s="242"/>
      <c r="H1195" s="158"/>
      <c r="I1195" s="158"/>
      <c r="J1195" s="158"/>
      <c r="K1195" s="158"/>
      <c r="L1195" s="158"/>
      <c r="M1195" s="158"/>
      <c r="N1195" s="157"/>
      <c r="O1195" s="157"/>
      <c r="P1195" s="157"/>
      <c r="Q1195" s="157"/>
      <c r="R1195" s="158"/>
      <c r="S1195" s="158"/>
      <c r="T1195" s="158"/>
      <c r="U1195" s="158"/>
      <c r="V1195" s="158"/>
      <c r="W1195" s="158"/>
      <c r="X1195" s="158"/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211</v>
      </c>
      <c r="AH1195" s="147"/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1" x14ac:dyDescent="0.2">
      <c r="A1196" s="169">
        <v>246</v>
      </c>
      <c r="B1196" s="170" t="s">
        <v>1043</v>
      </c>
      <c r="C1196" s="180" t="s">
        <v>1044</v>
      </c>
      <c r="D1196" s="171" t="s">
        <v>356</v>
      </c>
      <c r="E1196" s="172">
        <v>186.58143000000001</v>
      </c>
      <c r="F1196" s="173"/>
      <c r="G1196" s="174">
        <f>ROUND(E1196*F1196,2)</f>
        <v>0</v>
      </c>
      <c r="H1196" s="173"/>
      <c r="I1196" s="174">
        <f>ROUND(E1196*H1196,2)</f>
        <v>0</v>
      </c>
      <c r="J1196" s="173"/>
      <c r="K1196" s="174">
        <f>ROUND(E1196*J1196,2)</f>
        <v>0</v>
      </c>
      <c r="L1196" s="174">
        <v>21</v>
      </c>
      <c r="M1196" s="174">
        <f>G1196*(1+L1196/100)</f>
        <v>0</v>
      </c>
      <c r="N1196" s="172">
        <v>0</v>
      </c>
      <c r="O1196" s="172">
        <f>ROUND(E1196*N1196,2)</f>
        <v>0</v>
      </c>
      <c r="P1196" s="172">
        <v>0</v>
      </c>
      <c r="Q1196" s="172">
        <f>ROUND(E1196*P1196,2)</f>
        <v>0</v>
      </c>
      <c r="R1196" s="174" t="s">
        <v>499</v>
      </c>
      <c r="S1196" s="174" t="s">
        <v>205</v>
      </c>
      <c r="T1196" s="175" t="s">
        <v>205</v>
      </c>
      <c r="U1196" s="158">
        <v>0</v>
      </c>
      <c r="V1196" s="158">
        <f>ROUND(E1196*U1196,2)</f>
        <v>0</v>
      </c>
      <c r="W1196" s="158"/>
      <c r="X1196" s="158" t="s">
        <v>1015</v>
      </c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1016</v>
      </c>
      <c r="AH1196" s="147"/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1" x14ac:dyDescent="0.2">
      <c r="A1197" s="154"/>
      <c r="B1197" s="155"/>
      <c r="C1197" s="181" t="s">
        <v>1022</v>
      </c>
      <c r="D1197" s="160"/>
      <c r="E1197" s="161"/>
      <c r="F1197" s="158"/>
      <c r="G1197" s="158"/>
      <c r="H1197" s="158"/>
      <c r="I1197" s="158"/>
      <c r="J1197" s="158"/>
      <c r="K1197" s="158"/>
      <c r="L1197" s="158"/>
      <c r="M1197" s="158"/>
      <c r="N1197" s="157"/>
      <c r="O1197" s="157"/>
      <c r="P1197" s="157"/>
      <c r="Q1197" s="157"/>
      <c r="R1197" s="158"/>
      <c r="S1197" s="158"/>
      <c r="T1197" s="158"/>
      <c r="U1197" s="158"/>
      <c r="V1197" s="158"/>
      <c r="W1197" s="158"/>
      <c r="X1197" s="158"/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226</v>
      </c>
      <c r="AH1197" s="147">
        <v>0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ht="22.5" outlineLevel="1" x14ac:dyDescent="0.2">
      <c r="A1198" s="154"/>
      <c r="B1198" s="155"/>
      <c r="C1198" s="181" t="s">
        <v>1023</v>
      </c>
      <c r="D1198" s="160"/>
      <c r="E1198" s="161"/>
      <c r="F1198" s="158"/>
      <c r="G1198" s="158"/>
      <c r="H1198" s="158"/>
      <c r="I1198" s="158"/>
      <c r="J1198" s="158"/>
      <c r="K1198" s="158"/>
      <c r="L1198" s="158"/>
      <c r="M1198" s="158"/>
      <c r="N1198" s="157"/>
      <c r="O1198" s="157"/>
      <c r="P1198" s="157"/>
      <c r="Q1198" s="157"/>
      <c r="R1198" s="158"/>
      <c r="S1198" s="158"/>
      <c r="T1198" s="158"/>
      <c r="U1198" s="158"/>
      <c r="V1198" s="158"/>
      <c r="W1198" s="158"/>
      <c r="X1198" s="158"/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226</v>
      </c>
      <c r="AH1198" s="147">
        <v>0</v>
      </c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1" x14ac:dyDescent="0.2">
      <c r="A1199" s="154"/>
      <c r="B1199" s="155"/>
      <c r="C1199" s="181" t="s">
        <v>1024</v>
      </c>
      <c r="D1199" s="160"/>
      <c r="E1199" s="161"/>
      <c r="F1199" s="158"/>
      <c r="G1199" s="158"/>
      <c r="H1199" s="158"/>
      <c r="I1199" s="158"/>
      <c r="J1199" s="158"/>
      <c r="K1199" s="158"/>
      <c r="L1199" s="158"/>
      <c r="M1199" s="158"/>
      <c r="N1199" s="157"/>
      <c r="O1199" s="157"/>
      <c r="P1199" s="157"/>
      <c r="Q1199" s="157"/>
      <c r="R1199" s="158"/>
      <c r="S1199" s="158"/>
      <c r="T1199" s="158"/>
      <c r="U1199" s="158"/>
      <c r="V1199" s="158"/>
      <c r="W1199" s="158"/>
      <c r="X1199" s="158"/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226</v>
      </c>
      <c r="AH1199" s="147">
        <v>0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1" x14ac:dyDescent="0.2">
      <c r="A1200" s="154"/>
      <c r="B1200" s="155"/>
      <c r="C1200" s="181" t="s">
        <v>1045</v>
      </c>
      <c r="D1200" s="160"/>
      <c r="E1200" s="161">
        <v>186.58143000000001</v>
      </c>
      <c r="F1200" s="158"/>
      <c r="G1200" s="158"/>
      <c r="H1200" s="158"/>
      <c r="I1200" s="158"/>
      <c r="J1200" s="158"/>
      <c r="K1200" s="158"/>
      <c r="L1200" s="158"/>
      <c r="M1200" s="158"/>
      <c r="N1200" s="157"/>
      <c r="O1200" s="157"/>
      <c r="P1200" s="157"/>
      <c r="Q1200" s="157"/>
      <c r="R1200" s="158"/>
      <c r="S1200" s="158"/>
      <c r="T1200" s="158"/>
      <c r="U1200" s="158"/>
      <c r="V1200" s="158"/>
      <c r="W1200" s="158"/>
      <c r="X1200" s="158"/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226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1" x14ac:dyDescent="0.2">
      <c r="A1201" s="154"/>
      <c r="B1201" s="155"/>
      <c r="C1201" s="241"/>
      <c r="D1201" s="242"/>
      <c r="E1201" s="242"/>
      <c r="F1201" s="242"/>
      <c r="G1201" s="242"/>
      <c r="H1201" s="158"/>
      <c r="I1201" s="158"/>
      <c r="J1201" s="158"/>
      <c r="K1201" s="158"/>
      <c r="L1201" s="158"/>
      <c r="M1201" s="158"/>
      <c r="N1201" s="157"/>
      <c r="O1201" s="157"/>
      <c r="P1201" s="157"/>
      <c r="Q1201" s="157"/>
      <c r="R1201" s="158"/>
      <c r="S1201" s="158"/>
      <c r="T1201" s="158"/>
      <c r="U1201" s="158"/>
      <c r="V1201" s="158"/>
      <c r="W1201" s="158"/>
      <c r="X1201" s="158"/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211</v>
      </c>
      <c r="AH1201" s="147"/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1" x14ac:dyDescent="0.2">
      <c r="A1202" s="169">
        <v>247</v>
      </c>
      <c r="B1202" s="170" t="s">
        <v>1046</v>
      </c>
      <c r="C1202" s="180" t="s">
        <v>1047</v>
      </c>
      <c r="D1202" s="171" t="s">
        <v>356</v>
      </c>
      <c r="E1202" s="172">
        <v>83.826440000000005</v>
      </c>
      <c r="F1202" s="173"/>
      <c r="G1202" s="174">
        <f>ROUND(E1202*F1202,2)</f>
        <v>0</v>
      </c>
      <c r="H1202" s="173"/>
      <c r="I1202" s="174">
        <f>ROUND(E1202*H1202,2)</f>
        <v>0</v>
      </c>
      <c r="J1202" s="173"/>
      <c r="K1202" s="174">
        <f>ROUND(E1202*J1202,2)</f>
        <v>0</v>
      </c>
      <c r="L1202" s="174">
        <v>21</v>
      </c>
      <c r="M1202" s="174">
        <f>G1202*(1+L1202/100)</f>
        <v>0</v>
      </c>
      <c r="N1202" s="172">
        <v>0</v>
      </c>
      <c r="O1202" s="172">
        <f>ROUND(E1202*N1202,2)</f>
        <v>0</v>
      </c>
      <c r="P1202" s="172">
        <v>0</v>
      </c>
      <c r="Q1202" s="172">
        <f>ROUND(E1202*P1202,2)</f>
        <v>0</v>
      </c>
      <c r="R1202" s="174" t="s">
        <v>499</v>
      </c>
      <c r="S1202" s="174" t="s">
        <v>205</v>
      </c>
      <c r="T1202" s="175" t="s">
        <v>205</v>
      </c>
      <c r="U1202" s="158">
        <v>0</v>
      </c>
      <c r="V1202" s="158">
        <f>ROUND(E1202*U1202,2)</f>
        <v>0</v>
      </c>
      <c r="W1202" s="158"/>
      <c r="X1202" s="158" t="s">
        <v>1015</v>
      </c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1016</v>
      </c>
      <c r="AH1202" s="147"/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2">
      <c r="A1203" s="154"/>
      <c r="B1203" s="155"/>
      <c r="C1203" s="181" t="s">
        <v>1022</v>
      </c>
      <c r="D1203" s="160"/>
      <c r="E1203" s="161"/>
      <c r="F1203" s="158"/>
      <c r="G1203" s="158"/>
      <c r="H1203" s="158"/>
      <c r="I1203" s="158"/>
      <c r="J1203" s="158"/>
      <c r="K1203" s="158"/>
      <c r="L1203" s="158"/>
      <c r="M1203" s="158"/>
      <c r="N1203" s="157"/>
      <c r="O1203" s="157"/>
      <c r="P1203" s="157"/>
      <c r="Q1203" s="157"/>
      <c r="R1203" s="158"/>
      <c r="S1203" s="158"/>
      <c r="T1203" s="158"/>
      <c r="U1203" s="158"/>
      <c r="V1203" s="158"/>
      <c r="W1203" s="158"/>
      <c r="X1203" s="158"/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226</v>
      </c>
      <c r="AH1203" s="147">
        <v>0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ht="22.5" outlineLevel="1" x14ac:dyDescent="0.2">
      <c r="A1204" s="154"/>
      <c r="B1204" s="155"/>
      <c r="C1204" s="181" t="s">
        <v>1023</v>
      </c>
      <c r="D1204" s="160"/>
      <c r="E1204" s="161"/>
      <c r="F1204" s="158"/>
      <c r="G1204" s="158"/>
      <c r="H1204" s="158"/>
      <c r="I1204" s="158"/>
      <c r="J1204" s="158"/>
      <c r="K1204" s="158"/>
      <c r="L1204" s="158"/>
      <c r="M1204" s="158"/>
      <c r="N1204" s="157"/>
      <c r="O1204" s="157"/>
      <c r="P1204" s="157"/>
      <c r="Q1204" s="157"/>
      <c r="R1204" s="158"/>
      <c r="S1204" s="158"/>
      <c r="T1204" s="158"/>
      <c r="U1204" s="158"/>
      <c r="V1204" s="158"/>
      <c r="W1204" s="158"/>
      <c r="X1204" s="158"/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226</v>
      </c>
      <c r="AH1204" s="147">
        <v>0</v>
      </c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1" x14ac:dyDescent="0.2">
      <c r="A1205" s="154"/>
      <c r="B1205" s="155"/>
      <c r="C1205" s="181" t="s">
        <v>1024</v>
      </c>
      <c r="D1205" s="160"/>
      <c r="E1205" s="161"/>
      <c r="F1205" s="158"/>
      <c r="G1205" s="158"/>
      <c r="H1205" s="158"/>
      <c r="I1205" s="158"/>
      <c r="J1205" s="158"/>
      <c r="K1205" s="158"/>
      <c r="L1205" s="158"/>
      <c r="M1205" s="158"/>
      <c r="N1205" s="157"/>
      <c r="O1205" s="157"/>
      <c r="P1205" s="157"/>
      <c r="Q1205" s="157"/>
      <c r="R1205" s="158"/>
      <c r="S1205" s="158"/>
      <c r="T1205" s="158"/>
      <c r="U1205" s="158"/>
      <c r="V1205" s="158"/>
      <c r="W1205" s="158"/>
      <c r="X1205" s="158"/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226</v>
      </c>
      <c r="AH1205" s="147">
        <v>0</v>
      </c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2">
      <c r="A1206" s="154"/>
      <c r="B1206" s="155"/>
      <c r="C1206" s="181" t="s">
        <v>1048</v>
      </c>
      <c r="D1206" s="160"/>
      <c r="E1206" s="161">
        <v>83.826440000000005</v>
      </c>
      <c r="F1206" s="158"/>
      <c r="G1206" s="158"/>
      <c r="H1206" s="158"/>
      <c r="I1206" s="158"/>
      <c r="J1206" s="158"/>
      <c r="K1206" s="158"/>
      <c r="L1206" s="158"/>
      <c r="M1206" s="158"/>
      <c r="N1206" s="157"/>
      <c r="O1206" s="157"/>
      <c r="P1206" s="157"/>
      <c r="Q1206" s="157"/>
      <c r="R1206" s="158"/>
      <c r="S1206" s="158"/>
      <c r="T1206" s="158"/>
      <c r="U1206" s="158"/>
      <c r="V1206" s="158"/>
      <c r="W1206" s="158"/>
      <c r="X1206" s="158"/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226</v>
      </c>
      <c r="AH1206" s="147">
        <v>0</v>
      </c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1" x14ac:dyDescent="0.2">
      <c r="A1207" s="154"/>
      <c r="B1207" s="155"/>
      <c r="C1207" s="241"/>
      <c r="D1207" s="242"/>
      <c r="E1207" s="242"/>
      <c r="F1207" s="242"/>
      <c r="G1207" s="242"/>
      <c r="H1207" s="158"/>
      <c r="I1207" s="158"/>
      <c r="J1207" s="158"/>
      <c r="K1207" s="158"/>
      <c r="L1207" s="158"/>
      <c r="M1207" s="158"/>
      <c r="N1207" s="157"/>
      <c r="O1207" s="157"/>
      <c r="P1207" s="157"/>
      <c r="Q1207" s="157"/>
      <c r="R1207" s="158"/>
      <c r="S1207" s="158"/>
      <c r="T1207" s="158"/>
      <c r="U1207" s="158"/>
      <c r="V1207" s="158"/>
      <c r="W1207" s="158"/>
      <c r="X1207" s="158"/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211</v>
      </c>
      <c r="AH1207" s="147"/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x14ac:dyDescent="0.2">
      <c r="A1208" s="3"/>
      <c r="B1208" s="4"/>
      <c r="C1208" s="182"/>
      <c r="D1208" s="6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AE1208">
        <v>15</v>
      </c>
      <c r="AF1208">
        <v>21</v>
      </c>
      <c r="AG1208" t="s">
        <v>187</v>
      </c>
    </row>
    <row r="1209" spans="1:60" x14ac:dyDescent="0.2">
      <c r="A1209" s="150"/>
      <c r="B1209" s="151" t="s">
        <v>29</v>
      </c>
      <c r="C1209" s="183"/>
      <c r="D1209" s="152"/>
      <c r="E1209" s="153"/>
      <c r="F1209" s="153"/>
      <c r="G1209" s="178">
        <f>G8+G27+G69+G130+G152+G182+G240+G253+G259+G317+G374+G600+G613+G621+G632+G639+G685+G714+G778+G832+G937+G970+G979+G996+G1007+G1030+G1046+G1074+G1116+G1122+G1146</f>
        <v>0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AE1209">
        <f>SUMIF(L7:L1207,AE1208,G7:G1207)</f>
        <v>0</v>
      </c>
      <c r="AF1209">
        <f>SUMIF(L7:L1207,AF1208,G7:G1207)</f>
        <v>0</v>
      </c>
      <c r="AG1209" t="s">
        <v>240</v>
      </c>
    </row>
    <row r="1210" spans="1:60" x14ac:dyDescent="0.2">
      <c r="C1210" s="184"/>
      <c r="D1210" s="10"/>
      <c r="AG1210" t="s">
        <v>241</v>
      </c>
    </row>
    <row r="1211" spans="1:60" x14ac:dyDescent="0.2">
      <c r="D1211" s="10"/>
    </row>
    <row r="1212" spans="1:60" x14ac:dyDescent="0.2">
      <c r="D1212" s="10"/>
    </row>
    <row r="1213" spans="1:60" x14ac:dyDescent="0.2">
      <c r="D1213" s="10"/>
    </row>
    <row r="1214" spans="1:60" x14ac:dyDescent="0.2">
      <c r="D1214" s="10"/>
    </row>
    <row r="1215" spans="1:60" x14ac:dyDescent="0.2">
      <c r="D1215" s="10"/>
    </row>
    <row r="1216" spans="1:60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FA1" sheet="1"/>
  <mergeCells count="336">
    <mergeCell ref="C1182:G1182"/>
    <mergeCell ref="C1184:G1184"/>
    <mergeCell ref="C1189:G1189"/>
    <mergeCell ref="C1195:G1195"/>
    <mergeCell ref="C1201:G1201"/>
    <mergeCell ref="C1207:G1207"/>
    <mergeCell ref="C1152:G1152"/>
    <mergeCell ref="C1157:G1157"/>
    <mergeCell ref="C1163:G1163"/>
    <mergeCell ref="C1169:G1169"/>
    <mergeCell ref="C1171:G1171"/>
    <mergeCell ref="C1176:G1176"/>
    <mergeCell ref="C1140:G1140"/>
    <mergeCell ref="C1145:G1145"/>
    <mergeCell ref="C1148:G1148"/>
    <mergeCell ref="C1149:G1149"/>
    <mergeCell ref="C1150:G1150"/>
    <mergeCell ref="C1151:G1151"/>
    <mergeCell ref="C1102:G1102"/>
    <mergeCell ref="C1109:G1109"/>
    <mergeCell ref="C1113:G1113"/>
    <mergeCell ref="C1115:G1115"/>
    <mergeCell ref="C1121:G1121"/>
    <mergeCell ref="C1128:G1128"/>
    <mergeCell ref="C1078:G1078"/>
    <mergeCell ref="C1082:G1082"/>
    <mergeCell ref="C1086:G1086"/>
    <mergeCell ref="C1090:G1090"/>
    <mergeCell ref="C1094:G1094"/>
    <mergeCell ref="C1098:G1098"/>
    <mergeCell ref="C1051:G1051"/>
    <mergeCell ref="C1059:G1059"/>
    <mergeCell ref="C1066:G1066"/>
    <mergeCell ref="C1070:G1070"/>
    <mergeCell ref="C1072:G1072"/>
    <mergeCell ref="C1073:G1073"/>
    <mergeCell ref="C1034:G1034"/>
    <mergeCell ref="C1038:G1038"/>
    <mergeCell ref="C1042:G1042"/>
    <mergeCell ref="C1044:G1044"/>
    <mergeCell ref="C1045:G1045"/>
    <mergeCell ref="C1048:G1048"/>
    <mergeCell ref="C1019:G1019"/>
    <mergeCell ref="C1021:G1021"/>
    <mergeCell ref="C1023:G1023"/>
    <mergeCell ref="C1025:G1025"/>
    <mergeCell ref="C1027:G1027"/>
    <mergeCell ref="C1029:G1029"/>
    <mergeCell ref="C1006:G1006"/>
    <mergeCell ref="C1009:G1009"/>
    <mergeCell ref="C1011:G1011"/>
    <mergeCell ref="C1013:G1013"/>
    <mergeCell ref="C1015:G1015"/>
    <mergeCell ref="C1017:G1017"/>
    <mergeCell ref="C994:G994"/>
    <mergeCell ref="C995:G995"/>
    <mergeCell ref="C998:G998"/>
    <mergeCell ref="C1000:G1000"/>
    <mergeCell ref="C1002:G1002"/>
    <mergeCell ref="C1004:G1004"/>
    <mergeCell ref="C985:G985"/>
    <mergeCell ref="C987:G987"/>
    <mergeCell ref="C988:G988"/>
    <mergeCell ref="C989:G989"/>
    <mergeCell ref="C990:G990"/>
    <mergeCell ref="C992:G992"/>
    <mergeCell ref="C977:G977"/>
    <mergeCell ref="C978:G978"/>
    <mergeCell ref="C981:G981"/>
    <mergeCell ref="C982:G982"/>
    <mergeCell ref="C983:G983"/>
    <mergeCell ref="C984:G984"/>
    <mergeCell ref="C964:G964"/>
    <mergeCell ref="C966:G966"/>
    <mergeCell ref="C968:G968"/>
    <mergeCell ref="C969:G969"/>
    <mergeCell ref="C972:G972"/>
    <mergeCell ref="C975:G975"/>
    <mergeCell ref="C952:G952"/>
    <mergeCell ref="C954:G954"/>
    <mergeCell ref="C956:G956"/>
    <mergeCell ref="C958:G958"/>
    <mergeCell ref="C960:G960"/>
    <mergeCell ref="C962:G962"/>
    <mergeCell ref="C939:G939"/>
    <mergeCell ref="C942:G942"/>
    <mergeCell ref="C944:G944"/>
    <mergeCell ref="C946:G946"/>
    <mergeCell ref="C948:G948"/>
    <mergeCell ref="C950:G950"/>
    <mergeCell ref="C918:G918"/>
    <mergeCell ref="C924:G924"/>
    <mergeCell ref="C928:G928"/>
    <mergeCell ref="C933:G933"/>
    <mergeCell ref="C935:G935"/>
    <mergeCell ref="C936:G936"/>
    <mergeCell ref="C890:G890"/>
    <mergeCell ref="C894:G894"/>
    <mergeCell ref="C898:G898"/>
    <mergeCell ref="C903:G903"/>
    <mergeCell ref="C907:G907"/>
    <mergeCell ref="C914:G914"/>
    <mergeCell ref="C867:G867"/>
    <mergeCell ref="C870:G870"/>
    <mergeCell ref="C874:G874"/>
    <mergeCell ref="C878:G878"/>
    <mergeCell ref="C882:G882"/>
    <mergeCell ref="C886:G886"/>
    <mergeCell ref="C842:G842"/>
    <mergeCell ref="C851:G851"/>
    <mergeCell ref="C855:G855"/>
    <mergeCell ref="C859:G859"/>
    <mergeCell ref="C861:G861"/>
    <mergeCell ref="C865:G865"/>
    <mergeCell ref="C819:G819"/>
    <mergeCell ref="C824:G824"/>
    <mergeCell ref="C826:G826"/>
    <mergeCell ref="C831:G831"/>
    <mergeCell ref="C834:G834"/>
    <mergeCell ref="C838:G838"/>
    <mergeCell ref="C800:G800"/>
    <mergeCell ref="C805:G805"/>
    <mergeCell ref="C807:G807"/>
    <mergeCell ref="C810:G810"/>
    <mergeCell ref="C812:G812"/>
    <mergeCell ref="C817:G817"/>
    <mergeCell ref="C784:G784"/>
    <mergeCell ref="C787:G787"/>
    <mergeCell ref="C789:G789"/>
    <mergeCell ref="C792:G792"/>
    <mergeCell ref="C794:G794"/>
    <mergeCell ref="C798:G798"/>
    <mergeCell ref="C764:G764"/>
    <mergeCell ref="C766:G766"/>
    <mergeCell ref="C769:G769"/>
    <mergeCell ref="C773:G773"/>
    <mergeCell ref="C777:G777"/>
    <mergeCell ref="C782:G782"/>
    <mergeCell ref="C741:G741"/>
    <mergeCell ref="C744:G744"/>
    <mergeCell ref="C748:G748"/>
    <mergeCell ref="C752:G752"/>
    <mergeCell ref="C756:G756"/>
    <mergeCell ref="C760:G760"/>
    <mergeCell ref="C726:G726"/>
    <mergeCell ref="C729:G729"/>
    <mergeCell ref="C731:G731"/>
    <mergeCell ref="C734:G734"/>
    <mergeCell ref="C736:G736"/>
    <mergeCell ref="C739:G739"/>
    <mergeCell ref="C709:G709"/>
    <mergeCell ref="C713:G713"/>
    <mergeCell ref="C716:G716"/>
    <mergeCell ref="C719:G719"/>
    <mergeCell ref="C721:G721"/>
    <mergeCell ref="C724:G724"/>
    <mergeCell ref="C692:G692"/>
    <mergeCell ref="C695:G695"/>
    <mergeCell ref="C697:G697"/>
    <mergeCell ref="C700:G700"/>
    <mergeCell ref="C702:G702"/>
    <mergeCell ref="C705:G705"/>
    <mergeCell ref="C676:G676"/>
    <mergeCell ref="C681:G681"/>
    <mergeCell ref="C683:G683"/>
    <mergeCell ref="C684:G684"/>
    <mergeCell ref="C687:G687"/>
    <mergeCell ref="C690:G690"/>
    <mergeCell ref="C654:G654"/>
    <mergeCell ref="C658:G658"/>
    <mergeCell ref="C660:G660"/>
    <mergeCell ref="C664:G664"/>
    <mergeCell ref="C668:G668"/>
    <mergeCell ref="C672:G672"/>
    <mergeCell ref="C631:G631"/>
    <mergeCell ref="C634:G634"/>
    <mergeCell ref="C638:G638"/>
    <mergeCell ref="C646:G646"/>
    <mergeCell ref="C648:G648"/>
    <mergeCell ref="C652:G652"/>
    <mergeCell ref="C608:G608"/>
    <mergeCell ref="C612:G612"/>
    <mergeCell ref="C615:G615"/>
    <mergeCell ref="C620:G620"/>
    <mergeCell ref="C625:G625"/>
    <mergeCell ref="C629:G629"/>
    <mergeCell ref="C589:G589"/>
    <mergeCell ref="C591:G591"/>
    <mergeCell ref="C594:G594"/>
    <mergeCell ref="C596:G596"/>
    <mergeCell ref="C599:G599"/>
    <mergeCell ref="C604:G604"/>
    <mergeCell ref="C564:G564"/>
    <mergeCell ref="C568:G568"/>
    <mergeCell ref="C573:G573"/>
    <mergeCell ref="C578:G578"/>
    <mergeCell ref="C582:G582"/>
    <mergeCell ref="C587:G587"/>
    <mergeCell ref="C540:G540"/>
    <mergeCell ref="C544:G544"/>
    <mergeCell ref="C548:G548"/>
    <mergeCell ref="C552:G552"/>
    <mergeCell ref="C556:G556"/>
    <mergeCell ref="C560:G560"/>
    <mergeCell ref="C510:G510"/>
    <mergeCell ref="C514:G514"/>
    <mergeCell ref="C521:G521"/>
    <mergeCell ref="C525:G525"/>
    <mergeCell ref="C529:G529"/>
    <mergeCell ref="C531:G531"/>
    <mergeCell ref="C486:G486"/>
    <mergeCell ref="C490:G490"/>
    <mergeCell ref="C494:G494"/>
    <mergeCell ref="C498:G498"/>
    <mergeCell ref="C502:G502"/>
    <mergeCell ref="C506:G506"/>
    <mergeCell ref="C454:G454"/>
    <mergeCell ref="C459:G459"/>
    <mergeCell ref="C468:G468"/>
    <mergeCell ref="C474:G474"/>
    <mergeCell ref="C478:G478"/>
    <mergeCell ref="C482:G482"/>
    <mergeCell ref="C413:G413"/>
    <mergeCell ref="C419:G419"/>
    <mergeCell ref="C421:G421"/>
    <mergeCell ref="C432:G432"/>
    <mergeCell ref="C434:G434"/>
    <mergeCell ref="C448:G448"/>
    <mergeCell ref="C397:G397"/>
    <mergeCell ref="C399:G399"/>
    <mergeCell ref="C402:G402"/>
    <mergeCell ref="C406:G406"/>
    <mergeCell ref="C408:G408"/>
    <mergeCell ref="C411:G411"/>
    <mergeCell ref="C376:G376"/>
    <mergeCell ref="C380:G380"/>
    <mergeCell ref="C382:G382"/>
    <mergeCell ref="C386:G386"/>
    <mergeCell ref="C388:G388"/>
    <mergeCell ref="C392:G392"/>
    <mergeCell ref="C359:G359"/>
    <mergeCell ref="C363:G363"/>
    <mergeCell ref="C367:G367"/>
    <mergeCell ref="C369:G369"/>
    <mergeCell ref="C371:G371"/>
    <mergeCell ref="C373:G373"/>
    <mergeCell ref="C332:G332"/>
    <mergeCell ref="C336:G336"/>
    <mergeCell ref="C343:G343"/>
    <mergeCell ref="C347:G347"/>
    <mergeCell ref="C351:G351"/>
    <mergeCell ref="C355:G355"/>
    <mergeCell ref="C302:G302"/>
    <mergeCell ref="C304:G304"/>
    <mergeCell ref="C308:G308"/>
    <mergeCell ref="C312:G312"/>
    <mergeCell ref="C316:G316"/>
    <mergeCell ref="C328:G328"/>
    <mergeCell ref="C281:G281"/>
    <mergeCell ref="C285:G285"/>
    <mergeCell ref="C289:G289"/>
    <mergeCell ref="C293:G293"/>
    <mergeCell ref="C297:G297"/>
    <mergeCell ref="C299:G299"/>
    <mergeCell ref="C261:G261"/>
    <mergeCell ref="C262:G262"/>
    <mergeCell ref="C265:G265"/>
    <mergeCell ref="C267:G267"/>
    <mergeCell ref="C270:G270"/>
    <mergeCell ref="C274:G274"/>
    <mergeCell ref="C239:G239"/>
    <mergeCell ref="C242:G242"/>
    <mergeCell ref="C247:G247"/>
    <mergeCell ref="C249:G249"/>
    <mergeCell ref="C252:G252"/>
    <mergeCell ref="C258:G258"/>
    <mergeCell ref="C207:G207"/>
    <mergeCell ref="C212:G212"/>
    <mergeCell ref="C220:G220"/>
    <mergeCell ref="C228:G228"/>
    <mergeCell ref="C230:G230"/>
    <mergeCell ref="C233:G233"/>
    <mergeCell ref="C189:G189"/>
    <mergeCell ref="C197:G197"/>
    <mergeCell ref="C199:G199"/>
    <mergeCell ref="C200:G200"/>
    <mergeCell ref="C204:G204"/>
    <mergeCell ref="C206:G206"/>
    <mergeCell ref="C164:G164"/>
    <mergeCell ref="C166:G166"/>
    <mergeCell ref="C172:G172"/>
    <mergeCell ref="C177:G177"/>
    <mergeCell ref="C181:G181"/>
    <mergeCell ref="C184:G184"/>
    <mergeCell ref="C145:G145"/>
    <mergeCell ref="C147:G147"/>
    <mergeCell ref="C151:G151"/>
    <mergeCell ref="C154:G154"/>
    <mergeCell ref="C158:G158"/>
    <mergeCell ref="C160:G160"/>
    <mergeCell ref="C115:G115"/>
    <mergeCell ref="C119:G119"/>
    <mergeCell ref="C125:G125"/>
    <mergeCell ref="C129:G129"/>
    <mergeCell ref="C135:G135"/>
    <mergeCell ref="C140:G140"/>
    <mergeCell ref="C100:G100"/>
    <mergeCell ref="C102:G102"/>
    <mergeCell ref="C103:G103"/>
    <mergeCell ref="C104:G104"/>
    <mergeCell ref="C107:G107"/>
    <mergeCell ref="C111:G111"/>
    <mergeCell ref="C73:G73"/>
    <mergeCell ref="C77:G77"/>
    <mergeCell ref="C82:G82"/>
    <mergeCell ref="C85:G85"/>
    <mergeCell ref="C90:G90"/>
    <mergeCell ref="C95:G95"/>
    <mergeCell ref="C49:G49"/>
    <mergeCell ref="C53:G53"/>
    <mergeCell ref="C55:G55"/>
    <mergeCell ref="C59:G59"/>
    <mergeCell ref="C64:G64"/>
    <mergeCell ref="C68:G68"/>
    <mergeCell ref="C36:G36"/>
    <mergeCell ref="C38:G38"/>
    <mergeCell ref="C41:G41"/>
    <mergeCell ref="C43:G43"/>
    <mergeCell ref="C46:G46"/>
    <mergeCell ref="C48:G48"/>
    <mergeCell ref="A1:G1"/>
    <mergeCell ref="C2:G2"/>
    <mergeCell ref="C3:G3"/>
    <mergeCell ref="C4:G4"/>
    <mergeCell ref="C26:G26"/>
    <mergeCell ref="C32:G3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174</v>
      </c>
      <c r="B1" s="243"/>
      <c r="C1" s="243"/>
      <c r="D1" s="243"/>
      <c r="E1" s="243"/>
      <c r="F1" s="243"/>
      <c r="G1" s="243"/>
      <c r="AG1" t="s">
        <v>175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176</v>
      </c>
    </row>
    <row r="3" spans="1:60" ht="24.95" customHeight="1" x14ac:dyDescent="0.2">
      <c r="A3" s="139" t="s">
        <v>8</v>
      </c>
      <c r="B3" s="49" t="s">
        <v>45</v>
      </c>
      <c r="C3" s="244" t="s">
        <v>46</v>
      </c>
      <c r="D3" s="245"/>
      <c r="E3" s="245"/>
      <c r="F3" s="245"/>
      <c r="G3" s="246"/>
      <c r="AC3" s="121" t="s">
        <v>176</v>
      </c>
      <c r="AG3" t="s">
        <v>177</v>
      </c>
    </row>
    <row r="4" spans="1:60" ht="24.95" customHeight="1" x14ac:dyDescent="0.2">
      <c r="A4" s="140" t="s">
        <v>9</v>
      </c>
      <c r="B4" s="141" t="s">
        <v>51</v>
      </c>
      <c r="C4" s="247" t="s">
        <v>52</v>
      </c>
      <c r="D4" s="248"/>
      <c r="E4" s="248"/>
      <c r="F4" s="248"/>
      <c r="G4" s="249"/>
      <c r="AG4" t="s">
        <v>178</v>
      </c>
    </row>
    <row r="5" spans="1:60" x14ac:dyDescent="0.2">
      <c r="D5" s="10"/>
    </row>
    <row r="6" spans="1:60" ht="38.25" x14ac:dyDescent="0.2">
      <c r="A6" s="143" t="s">
        <v>179</v>
      </c>
      <c r="B6" s="145" t="s">
        <v>180</v>
      </c>
      <c r="C6" s="145" t="s">
        <v>181</v>
      </c>
      <c r="D6" s="144" t="s">
        <v>182</v>
      </c>
      <c r="E6" s="143" t="s">
        <v>183</v>
      </c>
      <c r="F6" s="142" t="s">
        <v>184</v>
      </c>
      <c r="G6" s="143" t="s">
        <v>29</v>
      </c>
      <c r="H6" s="146" t="s">
        <v>30</v>
      </c>
      <c r="I6" s="146" t="s">
        <v>185</v>
      </c>
      <c r="J6" s="146" t="s">
        <v>31</v>
      </c>
      <c r="K6" s="146" t="s">
        <v>186</v>
      </c>
      <c r="L6" s="146" t="s">
        <v>187</v>
      </c>
      <c r="M6" s="146" t="s">
        <v>188</v>
      </c>
      <c r="N6" s="146" t="s">
        <v>189</v>
      </c>
      <c r="O6" s="146" t="s">
        <v>190</v>
      </c>
      <c r="P6" s="146" t="s">
        <v>191</v>
      </c>
      <c r="Q6" s="146" t="s">
        <v>192</v>
      </c>
      <c r="R6" s="146" t="s">
        <v>193</v>
      </c>
      <c r="S6" s="146" t="s">
        <v>194</v>
      </c>
      <c r="T6" s="146" t="s">
        <v>195</v>
      </c>
      <c r="U6" s="146" t="s">
        <v>196</v>
      </c>
      <c r="V6" s="146" t="s">
        <v>197</v>
      </c>
      <c r="W6" s="146" t="s">
        <v>198</v>
      </c>
      <c r="X6" s="146" t="s">
        <v>199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200</v>
      </c>
      <c r="B8" s="164" t="s">
        <v>157</v>
      </c>
      <c r="C8" s="179" t="s">
        <v>158</v>
      </c>
      <c r="D8" s="165"/>
      <c r="E8" s="166"/>
      <c r="F8" s="167"/>
      <c r="G8" s="167">
        <f>SUMIF(AG9:AG150,"&lt;&gt;NOR",G9:G150)</f>
        <v>0</v>
      </c>
      <c r="H8" s="167"/>
      <c r="I8" s="167">
        <f>SUM(I9:I150)</f>
        <v>0</v>
      </c>
      <c r="J8" s="167"/>
      <c r="K8" s="167">
        <f>SUM(K9:K150)</f>
        <v>0</v>
      </c>
      <c r="L8" s="167"/>
      <c r="M8" s="167">
        <f>SUM(M9:M150)</f>
        <v>0</v>
      </c>
      <c r="N8" s="166"/>
      <c r="O8" s="166">
        <f>SUM(O9:O150)</f>
        <v>0</v>
      </c>
      <c r="P8" s="166"/>
      <c r="Q8" s="166">
        <f>SUM(Q9:Q150)</f>
        <v>0</v>
      </c>
      <c r="R8" s="167"/>
      <c r="S8" s="167"/>
      <c r="T8" s="168"/>
      <c r="U8" s="162"/>
      <c r="V8" s="162">
        <f>SUM(V9:V150)</f>
        <v>0</v>
      </c>
      <c r="W8" s="162"/>
      <c r="X8" s="162"/>
      <c r="AG8" t="s">
        <v>201</v>
      </c>
    </row>
    <row r="9" spans="1:60" outlineLevel="1" x14ac:dyDescent="0.2">
      <c r="A9" s="169">
        <v>1</v>
      </c>
      <c r="B9" s="170" t="s">
        <v>1050</v>
      </c>
      <c r="C9" s="180" t="s">
        <v>1051</v>
      </c>
      <c r="D9" s="171" t="s">
        <v>283</v>
      </c>
      <c r="E9" s="172">
        <v>36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239</v>
      </c>
      <c r="T9" s="175" t="s">
        <v>206</v>
      </c>
      <c r="U9" s="158">
        <v>0</v>
      </c>
      <c r="V9" s="158">
        <f>ROUND(E9*U9,2)</f>
        <v>0</v>
      </c>
      <c r="W9" s="158"/>
      <c r="X9" s="158" t="s">
        <v>243</v>
      </c>
      <c r="Y9" s="147"/>
      <c r="Z9" s="147"/>
      <c r="AA9" s="147"/>
      <c r="AB9" s="147"/>
      <c r="AC9" s="147"/>
      <c r="AD9" s="147"/>
      <c r="AE9" s="147"/>
      <c r="AF9" s="147"/>
      <c r="AG9" s="147" t="s">
        <v>378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2"/>
      <c r="D10" s="253"/>
      <c r="E10" s="253"/>
      <c r="F10" s="253"/>
      <c r="G10" s="25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1052</v>
      </c>
      <c r="C11" s="180" t="s">
        <v>1053</v>
      </c>
      <c r="D11" s="171" t="s">
        <v>283</v>
      </c>
      <c r="E11" s="172">
        <v>215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239</v>
      </c>
      <c r="T11" s="175" t="s">
        <v>206</v>
      </c>
      <c r="U11" s="158">
        <v>0</v>
      </c>
      <c r="V11" s="158">
        <f>ROUND(E11*U11,2)</f>
        <v>0</v>
      </c>
      <c r="W11" s="158"/>
      <c r="X11" s="158" t="s">
        <v>243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378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2"/>
      <c r="D12" s="253"/>
      <c r="E12" s="253"/>
      <c r="F12" s="253"/>
      <c r="G12" s="253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1054</v>
      </c>
      <c r="C13" s="180" t="s">
        <v>1055</v>
      </c>
      <c r="D13" s="171" t="s">
        <v>1056</v>
      </c>
      <c r="E13" s="172">
        <v>176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239</v>
      </c>
      <c r="T13" s="175" t="s">
        <v>206</v>
      </c>
      <c r="U13" s="158">
        <v>0</v>
      </c>
      <c r="V13" s="158">
        <f>ROUND(E13*U13,2)</f>
        <v>0</v>
      </c>
      <c r="W13" s="158"/>
      <c r="X13" s="158" t="s">
        <v>243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378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/>
      <c r="D14" s="253"/>
      <c r="E14" s="253"/>
      <c r="F14" s="253"/>
      <c r="G14" s="253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4</v>
      </c>
      <c r="B15" s="170" t="s">
        <v>1057</v>
      </c>
      <c r="C15" s="180" t="s">
        <v>1058</v>
      </c>
      <c r="D15" s="171" t="s">
        <v>1056</v>
      </c>
      <c r="E15" s="172">
        <v>32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239</v>
      </c>
      <c r="T15" s="175" t="s">
        <v>206</v>
      </c>
      <c r="U15" s="158">
        <v>0</v>
      </c>
      <c r="V15" s="158">
        <f>ROUND(E15*U15,2)</f>
        <v>0</v>
      </c>
      <c r="W15" s="158"/>
      <c r="X15" s="158" t="s">
        <v>243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378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2"/>
      <c r="D16" s="253"/>
      <c r="E16" s="253"/>
      <c r="F16" s="253"/>
      <c r="G16" s="253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5</v>
      </c>
      <c r="B17" s="170" t="s">
        <v>1059</v>
      </c>
      <c r="C17" s="180" t="s">
        <v>1060</v>
      </c>
      <c r="D17" s="171" t="s">
        <v>1056</v>
      </c>
      <c r="E17" s="172">
        <v>5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239</v>
      </c>
      <c r="T17" s="175" t="s">
        <v>206</v>
      </c>
      <c r="U17" s="158">
        <v>0</v>
      </c>
      <c r="V17" s="158">
        <f>ROUND(E17*U17,2)</f>
        <v>0</v>
      </c>
      <c r="W17" s="158"/>
      <c r="X17" s="158" t="s">
        <v>243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378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2"/>
      <c r="D18" s="253"/>
      <c r="E18" s="253"/>
      <c r="F18" s="253"/>
      <c r="G18" s="253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6</v>
      </c>
      <c r="B19" s="170" t="s">
        <v>1061</v>
      </c>
      <c r="C19" s="180" t="s">
        <v>1062</v>
      </c>
      <c r="D19" s="171" t="s">
        <v>1056</v>
      </c>
      <c r="E19" s="172">
        <v>2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239</v>
      </c>
      <c r="T19" s="175" t="s">
        <v>206</v>
      </c>
      <c r="U19" s="158">
        <v>0</v>
      </c>
      <c r="V19" s="158">
        <f>ROUND(E19*U19,2)</f>
        <v>0</v>
      </c>
      <c r="W19" s="158"/>
      <c r="X19" s="158" t="s">
        <v>243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378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2"/>
      <c r="D20" s="253"/>
      <c r="E20" s="253"/>
      <c r="F20" s="253"/>
      <c r="G20" s="253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9">
        <v>7</v>
      </c>
      <c r="B21" s="170" t="s">
        <v>1063</v>
      </c>
      <c r="C21" s="180" t="s">
        <v>1064</v>
      </c>
      <c r="D21" s="171" t="s">
        <v>1056</v>
      </c>
      <c r="E21" s="172">
        <v>38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/>
      <c r="S21" s="174" t="s">
        <v>239</v>
      </c>
      <c r="T21" s="175" t="s">
        <v>206</v>
      </c>
      <c r="U21" s="158">
        <v>0</v>
      </c>
      <c r="V21" s="158">
        <f>ROUND(E21*U21,2)</f>
        <v>0</v>
      </c>
      <c r="W21" s="158"/>
      <c r="X21" s="158" t="s">
        <v>243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378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2"/>
      <c r="D22" s="253"/>
      <c r="E22" s="253"/>
      <c r="F22" s="253"/>
      <c r="G22" s="253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8</v>
      </c>
      <c r="B23" s="170" t="s">
        <v>1065</v>
      </c>
      <c r="C23" s="180" t="s">
        <v>1066</v>
      </c>
      <c r="D23" s="171" t="s">
        <v>1056</v>
      </c>
      <c r="E23" s="172">
        <v>37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4"/>
      <c r="S23" s="174" t="s">
        <v>239</v>
      </c>
      <c r="T23" s="175" t="s">
        <v>206</v>
      </c>
      <c r="U23" s="158">
        <v>0</v>
      </c>
      <c r="V23" s="158">
        <f>ROUND(E23*U23,2)</f>
        <v>0</v>
      </c>
      <c r="W23" s="158"/>
      <c r="X23" s="158" t="s">
        <v>243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378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2"/>
      <c r="D24" s="253"/>
      <c r="E24" s="253"/>
      <c r="F24" s="253"/>
      <c r="G24" s="253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9">
        <v>9</v>
      </c>
      <c r="B25" s="170" t="s">
        <v>1067</v>
      </c>
      <c r="C25" s="180" t="s">
        <v>1068</v>
      </c>
      <c r="D25" s="171" t="s">
        <v>1056</v>
      </c>
      <c r="E25" s="172">
        <v>40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4"/>
      <c r="S25" s="174" t="s">
        <v>239</v>
      </c>
      <c r="T25" s="175" t="s">
        <v>206</v>
      </c>
      <c r="U25" s="158">
        <v>0</v>
      </c>
      <c r="V25" s="158">
        <f>ROUND(E25*U25,2)</f>
        <v>0</v>
      </c>
      <c r="W25" s="158"/>
      <c r="X25" s="158" t="s">
        <v>243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378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2"/>
      <c r="D26" s="253"/>
      <c r="E26" s="253"/>
      <c r="F26" s="253"/>
      <c r="G26" s="253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9">
        <v>10</v>
      </c>
      <c r="B27" s="170" t="s">
        <v>1069</v>
      </c>
      <c r="C27" s="180" t="s">
        <v>1070</v>
      </c>
      <c r="D27" s="171" t="s">
        <v>1056</v>
      </c>
      <c r="E27" s="172">
        <v>308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4"/>
      <c r="S27" s="174" t="s">
        <v>239</v>
      </c>
      <c r="T27" s="175" t="s">
        <v>206</v>
      </c>
      <c r="U27" s="158">
        <v>0</v>
      </c>
      <c r="V27" s="158">
        <f>ROUND(E27*U27,2)</f>
        <v>0</v>
      </c>
      <c r="W27" s="158"/>
      <c r="X27" s="158" t="s">
        <v>243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378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2"/>
      <c r="D28" s="253"/>
      <c r="E28" s="253"/>
      <c r="F28" s="253"/>
      <c r="G28" s="253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9">
        <v>11</v>
      </c>
      <c r="B29" s="170" t="s">
        <v>1071</v>
      </c>
      <c r="C29" s="180" t="s">
        <v>1072</v>
      </c>
      <c r="D29" s="171" t="s">
        <v>1056</v>
      </c>
      <c r="E29" s="172">
        <v>50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4"/>
      <c r="S29" s="174" t="s">
        <v>239</v>
      </c>
      <c r="T29" s="175" t="s">
        <v>206</v>
      </c>
      <c r="U29" s="158">
        <v>0</v>
      </c>
      <c r="V29" s="158">
        <f>ROUND(E29*U29,2)</f>
        <v>0</v>
      </c>
      <c r="W29" s="158"/>
      <c r="X29" s="158" t="s">
        <v>243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378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2"/>
      <c r="D30" s="253"/>
      <c r="E30" s="253"/>
      <c r="F30" s="253"/>
      <c r="G30" s="253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9">
        <v>12</v>
      </c>
      <c r="B31" s="170" t="s">
        <v>1073</v>
      </c>
      <c r="C31" s="180" t="s">
        <v>1074</v>
      </c>
      <c r="D31" s="171" t="s">
        <v>272</v>
      </c>
      <c r="E31" s="172">
        <v>0.5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4"/>
      <c r="S31" s="174" t="s">
        <v>239</v>
      </c>
      <c r="T31" s="175" t="s">
        <v>206</v>
      </c>
      <c r="U31" s="158">
        <v>0</v>
      </c>
      <c r="V31" s="158">
        <f>ROUND(E31*U31,2)</f>
        <v>0</v>
      </c>
      <c r="W31" s="158"/>
      <c r="X31" s="158" t="s">
        <v>243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378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2"/>
      <c r="D32" s="253"/>
      <c r="E32" s="253"/>
      <c r="F32" s="253"/>
      <c r="G32" s="253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13</v>
      </c>
      <c r="B33" s="170" t="s">
        <v>1075</v>
      </c>
      <c r="C33" s="180" t="s">
        <v>1076</v>
      </c>
      <c r="D33" s="171" t="s">
        <v>1056</v>
      </c>
      <c r="E33" s="172">
        <v>6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4"/>
      <c r="S33" s="174" t="s">
        <v>239</v>
      </c>
      <c r="T33" s="175" t="s">
        <v>206</v>
      </c>
      <c r="U33" s="158">
        <v>0</v>
      </c>
      <c r="V33" s="158">
        <f>ROUND(E33*U33,2)</f>
        <v>0</v>
      </c>
      <c r="W33" s="158"/>
      <c r="X33" s="158" t="s">
        <v>243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378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2"/>
      <c r="D34" s="253"/>
      <c r="E34" s="253"/>
      <c r="F34" s="253"/>
      <c r="G34" s="253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>
        <v>14</v>
      </c>
      <c r="B35" s="170" t="s">
        <v>1077</v>
      </c>
      <c r="C35" s="180" t="s">
        <v>1078</v>
      </c>
      <c r="D35" s="171" t="s">
        <v>1056</v>
      </c>
      <c r="E35" s="172">
        <v>184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4"/>
      <c r="S35" s="174" t="s">
        <v>239</v>
      </c>
      <c r="T35" s="175" t="s">
        <v>206</v>
      </c>
      <c r="U35" s="158">
        <v>0</v>
      </c>
      <c r="V35" s="158">
        <f>ROUND(E35*U35,2)</f>
        <v>0</v>
      </c>
      <c r="W35" s="158"/>
      <c r="X35" s="158" t="s">
        <v>243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378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2"/>
      <c r="D36" s="253"/>
      <c r="E36" s="253"/>
      <c r="F36" s="253"/>
      <c r="G36" s="253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9">
        <v>15</v>
      </c>
      <c r="B37" s="170" t="s">
        <v>1079</v>
      </c>
      <c r="C37" s="180" t="s">
        <v>1080</v>
      </c>
      <c r="D37" s="171" t="s">
        <v>1056</v>
      </c>
      <c r="E37" s="172">
        <v>10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4"/>
      <c r="S37" s="174" t="s">
        <v>239</v>
      </c>
      <c r="T37" s="175" t="s">
        <v>206</v>
      </c>
      <c r="U37" s="158">
        <v>0</v>
      </c>
      <c r="V37" s="158">
        <f>ROUND(E37*U37,2)</f>
        <v>0</v>
      </c>
      <c r="W37" s="158"/>
      <c r="X37" s="158" t="s">
        <v>243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378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2"/>
      <c r="D38" s="253"/>
      <c r="E38" s="253"/>
      <c r="F38" s="253"/>
      <c r="G38" s="253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16</v>
      </c>
      <c r="B39" s="170" t="s">
        <v>1081</v>
      </c>
      <c r="C39" s="180" t="s">
        <v>1082</v>
      </c>
      <c r="D39" s="171" t="s">
        <v>1056</v>
      </c>
      <c r="E39" s="172">
        <v>7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4"/>
      <c r="S39" s="174" t="s">
        <v>239</v>
      </c>
      <c r="T39" s="175" t="s">
        <v>206</v>
      </c>
      <c r="U39" s="158">
        <v>0</v>
      </c>
      <c r="V39" s="158">
        <f>ROUND(E39*U39,2)</f>
        <v>0</v>
      </c>
      <c r="W39" s="158"/>
      <c r="X39" s="158" t="s">
        <v>243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378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2"/>
      <c r="D40" s="253"/>
      <c r="E40" s="253"/>
      <c r="F40" s="253"/>
      <c r="G40" s="253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9">
        <v>17</v>
      </c>
      <c r="B41" s="170" t="s">
        <v>1083</v>
      </c>
      <c r="C41" s="180" t="s">
        <v>1084</v>
      </c>
      <c r="D41" s="171" t="s">
        <v>1056</v>
      </c>
      <c r="E41" s="172">
        <v>59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/>
      <c r="S41" s="174" t="s">
        <v>239</v>
      </c>
      <c r="T41" s="175" t="s">
        <v>206</v>
      </c>
      <c r="U41" s="158">
        <v>0</v>
      </c>
      <c r="V41" s="158">
        <f>ROUND(E41*U41,2)</f>
        <v>0</v>
      </c>
      <c r="W41" s="158"/>
      <c r="X41" s="158" t="s">
        <v>243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378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2"/>
      <c r="D42" s="253"/>
      <c r="E42" s="253"/>
      <c r="F42" s="253"/>
      <c r="G42" s="253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9">
        <v>18</v>
      </c>
      <c r="B43" s="170" t="s">
        <v>1085</v>
      </c>
      <c r="C43" s="180" t="s">
        <v>1086</v>
      </c>
      <c r="D43" s="171" t="s">
        <v>1056</v>
      </c>
      <c r="E43" s="172">
        <v>2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4"/>
      <c r="S43" s="174" t="s">
        <v>239</v>
      </c>
      <c r="T43" s="175" t="s">
        <v>206</v>
      </c>
      <c r="U43" s="158">
        <v>0</v>
      </c>
      <c r="V43" s="158">
        <f>ROUND(E43*U43,2)</f>
        <v>0</v>
      </c>
      <c r="W43" s="158"/>
      <c r="X43" s="158" t="s">
        <v>243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378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2"/>
      <c r="D44" s="253"/>
      <c r="E44" s="253"/>
      <c r="F44" s="253"/>
      <c r="G44" s="253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9">
        <v>19</v>
      </c>
      <c r="B45" s="170" t="s">
        <v>1085</v>
      </c>
      <c r="C45" s="180" t="s">
        <v>1086</v>
      </c>
      <c r="D45" s="171" t="s">
        <v>1056</v>
      </c>
      <c r="E45" s="172">
        <v>1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/>
      <c r="S45" s="174" t="s">
        <v>239</v>
      </c>
      <c r="T45" s="175" t="s">
        <v>206</v>
      </c>
      <c r="U45" s="158">
        <v>0</v>
      </c>
      <c r="V45" s="158">
        <f>ROUND(E45*U45,2)</f>
        <v>0</v>
      </c>
      <c r="W45" s="158"/>
      <c r="X45" s="158" t="s">
        <v>243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378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2"/>
      <c r="D46" s="253"/>
      <c r="E46" s="253"/>
      <c r="F46" s="253"/>
      <c r="G46" s="25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9">
        <v>20</v>
      </c>
      <c r="B47" s="170" t="s">
        <v>1087</v>
      </c>
      <c r="C47" s="180" t="s">
        <v>1088</v>
      </c>
      <c r="D47" s="171" t="s">
        <v>1056</v>
      </c>
      <c r="E47" s="172">
        <v>8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4"/>
      <c r="S47" s="174" t="s">
        <v>239</v>
      </c>
      <c r="T47" s="175" t="s">
        <v>206</v>
      </c>
      <c r="U47" s="158">
        <v>0</v>
      </c>
      <c r="V47" s="158">
        <f>ROUND(E47*U47,2)</f>
        <v>0</v>
      </c>
      <c r="W47" s="158"/>
      <c r="X47" s="158" t="s">
        <v>243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378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2"/>
      <c r="D48" s="253"/>
      <c r="E48" s="253"/>
      <c r="F48" s="253"/>
      <c r="G48" s="25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9">
        <v>21</v>
      </c>
      <c r="B49" s="170" t="s">
        <v>1089</v>
      </c>
      <c r="C49" s="180" t="s">
        <v>1090</v>
      </c>
      <c r="D49" s="171" t="s">
        <v>1056</v>
      </c>
      <c r="E49" s="172">
        <v>17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4"/>
      <c r="S49" s="174" t="s">
        <v>239</v>
      </c>
      <c r="T49" s="175" t="s">
        <v>206</v>
      </c>
      <c r="U49" s="158">
        <v>0</v>
      </c>
      <c r="V49" s="158">
        <f>ROUND(E49*U49,2)</f>
        <v>0</v>
      </c>
      <c r="W49" s="158"/>
      <c r="X49" s="158" t="s">
        <v>243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378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2"/>
      <c r="D50" s="253"/>
      <c r="E50" s="253"/>
      <c r="F50" s="253"/>
      <c r="G50" s="253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9">
        <v>22</v>
      </c>
      <c r="B51" s="170" t="s">
        <v>1091</v>
      </c>
      <c r="C51" s="180" t="s">
        <v>1092</v>
      </c>
      <c r="D51" s="171" t="s">
        <v>1056</v>
      </c>
      <c r="E51" s="172">
        <v>4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4"/>
      <c r="S51" s="174" t="s">
        <v>239</v>
      </c>
      <c r="T51" s="175" t="s">
        <v>206</v>
      </c>
      <c r="U51" s="158">
        <v>0</v>
      </c>
      <c r="V51" s="158">
        <f>ROUND(E51*U51,2)</f>
        <v>0</v>
      </c>
      <c r="W51" s="158"/>
      <c r="X51" s="158" t="s">
        <v>243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378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2"/>
      <c r="D52" s="253"/>
      <c r="E52" s="253"/>
      <c r="F52" s="253"/>
      <c r="G52" s="253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9">
        <v>23</v>
      </c>
      <c r="B53" s="170" t="s">
        <v>1093</v>
      </c>
      <c r="C53" s="180" t="s">
        <v>1094</v>
      </c>
      <c r="D53" s="171" t="s">
        <v>1056</v>
      </c>
      <c r="E53" s="172">
        <v>79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4"/>
      <c r="S53" s="174" t="s">
        <v>239</v>
      </c>
      <c r="T53" s="175" t="s">
        <v>206</v>
      </c>
      <c r="U53" s="158">
        <v>0</v>
      </c>
      <c r="V53" s="158">
        <f>ROUND(E53*U53,2)</f>
        <v>0</v>
      </c>
      <c r="W53" s="158"/>
      <c r="X53" s="158" t="s">
        <v>243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378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2"/>
      <c r="D54" s="253"/>
      <c r="E54" s="253"/>
      <c r="F54" s="253"/>
      <c r="G54" s="253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9">
        <v>24</v>
      </c>
      <c r="B55" s="170" t="s">
        <v>1093</v>
      </c>
      <c r="C55" s="180" t="s">
        <v>1094</v>
      </c>
      <c r="D55" s="171" t="s">
        <v>1056</v>
      </c>
      <c r="E55" s="172">
        <v>22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4"/>
      <c r="S55" s="174" t="s">
        <v>239</v>
      </c>
      <c r="T55" s="175" t="s">
        <v>206</v>
      </c>
      <c r="U55" s="158">
        <v>0</v>
      </c>
      <c r="V55" s="158">
        <f>ROUND(E55*U55,2)</f>
        <v>0</v>
      </c>
      <c r="W55" s="158"/>
      <c r="X55" s="158" t="s">
        <v>243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378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2"/>
      <c r="D56" s="253"/>
      <c r="E56" s="253"/>
      <c r="F56" s="253"/>
      <c r="G56" s="253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9">
        <v>25</v>
      </c>
      <c r="B57" s="170" t="s">
        <v>1095</v>
      </c>
      <c r="C57" s="180" t="s">
        <v>1096</v>
      </c>
      <c r="D57" s="171" t="s">
        <v>1056</v>
      </c>
      <c r="E57" s="172">
        <v>7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4"/>
      <c r="S57" s="174" t="s">
        <v>239</v>
      </c>
      <c r="T57" s="175" t="s">
        <v>206</v>
      </c>
      <c r="U57" s="158">
        <v>0</v>
      </c>
      <c r="V57" s="158">
        <f>ROUND(E57*U57,2)</f>
        <v>0</v>
      </c>
      <c r="W57" s="158"/>
      <c r="X57" s="158" t="s">
        <v>243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378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2"/>
      <c r="D58" s="253"/>
      <c r="E58" s="253"/>
      <c r="F58" s="253"/>
      <c r="G58" s="253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9">
        <v>26</v>
      </c>
      <c r="B59" s="170" t="s">
        <v>1097</v>
      </c>
      <c r="C59" s="180" t="s">
        <v>1098</v>
      </c>
      <c r="D59" s="171" t="s">
        <v>1056</v>
      </c>
      <c r="E59" s="172">
        <v>13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4"/>
      <c r="S59" s="174" t="s">
        <v>239</v>
      </c>
      <c r="T59" s="175" t="s">
        <v>206</v>
      </c>
      <c r="U59" s="158">
        <v>0</v>
      </c>
      <c r="V59" s="158">
        <f>ROUND(E59*U59,2)</f>
        <v>0</v>
      </c>
      <c r="W59" s="158"/>
      <c r="X59" s="158" t="s">
        <v>243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378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2"/>
      <c r="D60" s="253"/>
      <c r="E60" s="253"/>
      <c r="F60" s="253"/>
      <c r="G60" s="253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9">
        <v>27</v>
      </c>
      <c r="B61" s="170" t="s">
        <v>1099</v>
      </c>
      <c r="C61" s="180" t="s">
        <v>1100</v>
      </c>
      <c r="D61" s="171" t="s">
        <v>1056</v>
      </c>
      <c r="E61" s="172">
        <v>1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4"/>
      <c r="S61" s="174" t="s">
        <v>239</v>
      </c>
      <c r="T61" s="175" t="s">
        <v>206</v>
      </c>
      <c r="U61" s="158">
        <v>0</v>
      </c>
      <c r="V61" s="158">
        <f>ROUND(E61*U61,2)</f>
        <v>0</v>
      </c>
      <c r="W61" s="158"/>
      <c r="X61" s="158" t="s">
        <v>243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378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2"/>
      <c r="D62" s="253"/>
      <c r="E62" s="253"/>
      <c r="F62" s="253"/>
      <c r="G62" s="253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9">
        <v>28</v>
      </c>
      <c r="B63" s="170" t="s">
        <v>1101</v>
      </c>
      <c r="C63" s="180" t="s">
        <v>1102</v>
      </c>
      <c r="D63" s="171" t="s">
        <v>1056</v>
      </c>
      <c r="E63" s="172">
        <v>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4"/>
      <c r="S63" s="174" t="s">
        <v>239</v>
      </c>
      <c r="T63" s="175" t="s">
        <v>206</v>
      </c>
      <c r="U63" s="158">
        <v>0</v>
      </c>
      <c r="V63" s="158">
        <f>ROUND(E63*U63,2)</f>
        <v>0</v>
      </c>
      <c r="W63" s="158"/>
      <c r="X63" s="158" t="s">
        <v>243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378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2"/>
      <c r="D64" s="253"/>
      <c r="E64" s="253"/>
      <c r="F64" s="253"/>
      <c r="G64" s="253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9">
        <v>29</v>
      </c>
      <c r="B65" s="170" t="s">
        <v>1103</v>
      </c>
      <c r="C65" s="180" t="s">
        <v>1104</v>
      </c>
      <c r="D65" s="171" t="s">
        <v>1056</v>
      </c>
      <c r="E65" s="172">
        <v>1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4"/>
      <c r="S65" s="174" t="s">
        <v>239</v>
      </c>
      <c r="T65" s="175" t="s">
        <v>206</v>
      </c>
      <c r="U65" s="158">
        <v>0</v>
      </c>
      <c r="V65" s="158">
        <f>ROUND(E65*U65,2)</f>
        <v>0</v>
      </c>
      <c r="W65" s="158"/>
      <c r="X65" s="158" t="s">
        <v>243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378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2"/>
      <c r="D66" s="253"/>
      <c r="E66" s="253"/>
      <c r="F66" s="253"/>
      <c r="G66" s="253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9">
        <v>30</v>
      </c>
      <c r="B67" s="170" t="s">
        <v>1105</v>
      </c>
      <c r="C67" s="180" t="s">
        <v>1106</v>
      </c>
      <c r="D67" s="171" t="s">
        <v>1056</v>
      </c>
      <c r="E67" s="172">
        <v>18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4"/>
      <c r="S67" s="174" t="s">
        <v>239</v>
      </c>
      <c r="T67" s="175" t="s">
        <v>206</v>
      </c>
      <c r="U67" s="158">
        <v>0</v>
      </c>
      <c r="V67" s="158">
        <f>ROUND(E67*U67,2)</f>
        <v>0</v>
      </c>
      <c r="W67" s="158"/>
      <c r="X67" s="158" t="s">
        <v>243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378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2"/>
      <c r="D68" s="253"/>
      <c r="E68" s="253"/>
      <c r="F68" s="253"/>
      <c r="G68" s="253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9">
        <v>31</v>
      </c>
      <c r="B69" s="170" t="s">
        <v>1105</v>
      </c>
      <c r="C69" s="180" t="s">
        <v>1106</v>
      </c>
      <c r="D69" s="171" t="s">
        <v>1056</v>
      </c>
      <c r="E69" s="172">
        <v>22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4"/>
      <c r="S69" s="174" t="s">
        <v>239</v>
      </c>
      <c r="T69" s="175" t="s">
        <v>206</v>
      </c>
      <c r="U69" s="158">
        <v>0</v>
      </c>
      <c r="V69" s="158">
        <f>ROUND(E69*U69,2)</f>
        <v>0</v>
      </c>
      <c r="W69" s="158"/>
      <c r="X69" s="158" t="s">
        <v>243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378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52"/>
      <c r="D70" s="253"/>
      <c r="E70" s="253"/>
      <c r="F70" s="253"/>
      <c r="G70" s="253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9">
        <v>32</v>
      </c>
      <c r="B71" s="170" t="s">
        <v>1105</v>
      </c>
      <c r="C71" s="180" t="s">
        <v>1106</v>
      </c>
      <c r="D71" s="171" t="s">
        <v>1056</v>
      </c>
      <c r="E71" s="172">
        <v>14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4"/>
      <c r="S71" s="174" t="s">
        <v>239</v>
      </c>
      <c r="T71" s="175" t="s">
        <v>206</v>
      </c>
      <c r="U71" s="158">
        <v>0</v>
      </c>
      <c r="V71" s="158">
        <f>ROUND(E71*U71,2)</f>
        <v>0</v>
      </c>
      <c r="W71" s="158"/>
      <c r="X71" s="158" t="s">
        <v>243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378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2"/>
      <c r="D72" s="253"/>
      <c r="E72" s="253"/>
      <c r="F72" s="253"/>
      <c r="G72" s="253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9">
        <v>33</v>
      </c>
      <c r="B73" s="170" t="s">
        <v>1105</v>
      </c>
      <c r="C73" s="180" t="s">
        <v>1106</v>
      </c>
      <c r="D73" s="171" t="s">
        <v>1056</v>
      </c>
      <c r="E73" s="172">
        <v>17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4"/>
      <c r="S73" s="174" t="s">
        <v>239</v>
      </c>
      <c r="T73" s="175" t="s">
        <v>206</v>
      </c>
      <c r="U73" s="158">
        <v>0</v>
      </c>
      <c r="V73" s="158">
        <f>ROUND(E73*U73,2)</f>
        <v>0</v>
      </c>
      <c r="W73" s="158"/>
      <c r="X73" s="158" t="s">
        <v>243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378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2"/>
      <c r="D74" s="253"/>
      <c r="E74" s="253"/>
      <c r="F74" s="253"/>
      <c r="G74" s="253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9">
        <v>34</v>
      </c>
      <c r="B75" s="170" t="s">
        <v>1105</v>
      </c>
      <c r="C75" s="180" t="s">
        <v>1106</v>
      </c>
      <c r="D75" s="171" t="s">
        <v>1056</v>
      </c>
      <c r="E75" s="172">
        <v>5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4"/>
      <c r="S75" s="174" t="s">
        <v>239</v>
      </c>
      <c r="T75" s="175" t="s">
        <v>206</v>
      </c>
      <c r="U75" s="158">
        <v>0</v>
      </c>
      <c r="V75" s="158">
        <f>ROUND(E75*U75,2)</f>
        <v>0</v>
      </c>
      <c r="W75" s="158"/>
      <c r="X75" s="158" t="s">
        <v>243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378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2"/>
      <c r="D76" s="253"/>
      <c r="E76" s="253"/>
      <c r="F76" s="253"/>
      <c r="G76" s="253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211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9">
        <v>35</v>
      </c>
      <c r="B77" s="170" t="s">
        <v>1105</v>
      </c>
      <c r="C77" s="180" t="s">
        <v>1106</v>
      </c>
      <c r="D77" s="171" t="s">
        <v>1056</v>
      </c>
      <c r="E77" s="172">
        <v>7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4"/>
      <c r="S77" s="174" t="s">
        <v>239</v>
      </c>
      <c r="T77" s="175" t="s">
        <v>206</v>
      </c>
      <c r="U77" s="158">
        <v>0</v>
      </c>
      <c r="V77" s="158">
        <f>ROUND(E77*U77,2)</f>
        <v>0</v>
      </c>
      <c r="W77" s="158"/>
      <c r="X77" s="158" t="s">
        <v>243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378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52"/>
      <c r="D78" s="253"/>
      <c r="E78" s="253"/>
      <c r="F78" s="253"/>
      <c r="G78" s="253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211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9">
        <v>36</v>
      </c>
      <c r="B79" s="170" t="s">
        <v>1105</v>
      </c>
      <c r="C79" s="180" t="s">
        <v>1106</v>
      </c>
      <c r="D79" s="171" t="s">
        <v>1056</v>
      </c>
      <c r="E79" s="172">
        <v>11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2">
        <v>0</v>
      </c>
      <c r="O79" s="172">
        <f>ROUND(E79*N79,2)</f>
        <v>0</v>
      </c>
      <c r="P79" s="172">
        <v>0</v>
      </c>
      <c r="Q79" s="172">
        <f>ROUND(E79*P79,2)</f>
        <v>0</v>
      </c>
      <c r="R79" s="174"/>
      <c r="S79" s="174" t="s">
        <v>239</v>
      </c>
      <c r="T79" s="175" t="s">
        <v>206</v>
      </c>
      <c r="U79" s="158">
        <v>0</v>
      </c>
      <c r="V79" s="158">
        <f>ROUND(E79*U79,2)</f>
        <v>0</v>
      </c>
      <c r="W79" s="158"/>
      <c r="X79" s="158" t="s">
        <v>243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378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2"/>
      <c r="D80" s="253"/>
      <c r="E80" s="253"/>
      <c r="F80" s="253"/>
      <c r="G80" s="253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9">
        <v>37</v>
      </c>
      <c r="B81" s="170" t="s">
        <v>1105</v>
      </c>
      <c r="C81" s="180" t="s">
        <v>1106</v>
      </c>
      <c r="D81" s="171" t="s">
        <v>1056</v>
      </c>
      <c r="E81" s="172">
        <v>3</v>
      </c>
      <c r="F81" s="173"/>
      <c r="G81" s="174">
        <f>ROUND(E81*F81,2)</f>
        <v>0</v>
      </c>
      <c r="H81" s="173"/>
      <c r="I81" s="174">
        <f>ROUND(E81*H81,2)</f>
        <v>0</v>
      </c>
      <c r="J81" s="173"/>
      <c r="K81" s="174">
        <f>ROUND(E81*J81,2)</f>
        <v>0</v>
      </c>
      <c r="L81" s="174">
        <v>21</v>
      </c>
      <c r="M81" s="174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4"/>
      <c r="S81" s="174" t="s">
        <v>239</v>
      </c>
      <c r="T81" s="175" t="s">
        <v>206</v>
      </c>
      <c r="U81" s="158">
        <v>0</v>
      </c>
      <c r="V81" s="158">
        <f>ROUND(E81*U81,2)</f>
        <v>0</v>
      </c>
      <c r="W81" s="158"/>
      <c r="X81" s="158" t="s">
        <v>243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378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2"/>
      <c r="D82" s="253"/>
      <c r="E82" s="253"/>
      <c r="F82" s="253"/>
      <c r="G82" s="253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211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9">
        <v>38</v>
      </c>
      <c r="B83" s="170" t="s">
        <v>1105</v>
      </c>
      <c r="C83" s="180" t="s">
        <v>1106</v>
      </c>
      <c r="D83" s="171" t="s">
        <v>1056</v>
      </c>
      <c r="E83" s="172">
        <v>3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2">
        <v>0</v>
      </c>
      <c r="O83" s="172">
        <f>ROUND(E83*N83,2)</f>
        <v>0</v>
      </c>
      <c r="P83" s="172">
        <v>0</v>
      </c>
      <c r="Q83" s="172">
        <f>ROUND(E83*P83,2)</f>
        <v>0</v>
      </c>
      <c r="R83" s="174"/>
      <c r="S83" s="174" t="s">
        <v>239</v>
      </c>
      <c r="T83" s="175" t="s">
        <v>206</v>
      </c>
      <c r="U83" s="158">
        <v>0</v>
      </c>
      <c r="V83" s="158">
        <f>ROUND(E83*U83,2)</f>
        <v>0</v>
      </c>
      <c r="W83" s="158"/>
      <c r="X83" s="158" t="s">
        <v>243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378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2"/>
      <c r="D84" s="253"/>
      <c r="E84" s="253"/>
      <c r="F84" s="253"/>
      <c r="G84" s="253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211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9">
        <v>39</v>
      </c>
      <c r="B85" s="170" t="s">
        <v>1105</v>
      </c>
      <c r="C85" s="180" t="s">
        <v>1106</v>
      </c>
      <c r="D85" s="171" t="s">
        <v>1056</v>
      </c>
      <c r="E85" s="172">
        <v>16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4"/>
      <c r="S85" s="174" t="s">
        <v>239</v>
      </c>
      <c r="T85" s="175" t="s">
        <v>206</v>
      </c>
      <c r="U85" s="158">
        <v>0</v>
      </c>
      <c r="V85" s="158">
        <f>ROUND(E85*U85,2)</f>
        <v>0</v>
      </c>
      <c r="W85" s="158"/>
      <c r="X85" s="158" t="s">
        <v>243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378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52"/>
      <c r="D86" s="253"/>
      <c r="E86" s="253"/>
      <c r="F86" s="253"/>
      <c r="G86" s="253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9">
        <v>40</v>
      </c>
      <c r="B87" s="170" t="s">
        <v>1107</v>
      </c>
      <c r="C87" s="180" t="s">
        <v>1108</v>
      </c>
      <c r="D87" s="171" t="s">
        <v>283</v>
      </c>
      <c r="E87" s="172">
        <v>152</v>
      </c>
      <c r="F87" s="173"/>
      <c r="G87" s="174">
        <f>ROUND(E87*F87,2)</f>
        <v>0</v>
      </c>
      <c r="H87" s="173"/>
      <c r="I87" s="174">
        <f>ROUND(E87*H87,2)</f>
        <v>0</v>
      </c>
      <c r="J87" s="173"/>
      <c r="K87" s="174">
        <f>ROUND(E87*J87,2)</f>
        <v>0</v>
      </c>
      <c r="L87" s="174">
        <v>21</v>
      </c>
      <c r="M87" s="174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4"/>
      <c r="S87" s="174" t="s">
        <v>239</v>
      </c>
      <c r="T87" s="175" t="s">
        <v>206</v>
      </c>
      <c r="U87" s="158">
        <v>0</v>
      </c>
      <c r="V87" s="158">
        <f>ROUND(E87*U87,2)</f>
        <v>0</v>
      </c>
      <c r="W87" s="158"/>
      <c r="X87" s="158" t="s">
        <v>243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378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52"/>
      <c r="D88" s="253"/>
      <c r="E88" s="253"/>
      <c r="F88" s="253"/>
      <c r="G88" s="253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9">
        <v>41</v>
      </c>
      <c r="B89" s="170" t="s">
        <v>1107</v>
      </c>
      <c r="C89" s="180" t="s">
        <v>1108</v>
      </c>
      <c r="D89" s="171" t="s">
        <v>283</v>
      </c>
      <c r="E89" s="172">
        <v>152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2">
        <v>0</v>
      </c>
      <c r="O89" s="172">
        <f>ROUND(E89*N89,2)</f>
        <v>0</v>
      </c>
      <c r="P89" s="172">
        <v>0</v>
      </c>
      <c r="Q89" s="172">
        <f>ROUND(E89*P89,2)</f>
        <v>0</v>
      </c>
      <c r="R89" s="174"/>
      <c r="S89" s="174" t="s">
        <v>239</v>
      </c>
      <c r="T89" s="175" t="s">
        <v>206</v>
      </c>
      <c r="U89" s="158">
        <v>0</v>
      </c>
      <c r="V89" s="158">
        <f>ROUND(E89*U89,2)</f>
        <v>0</v>
      </c>
      <c r="W89" s="158"/>
      <c r="X89" s="158" t="s">
        <v>243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378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2"/>
      <c r="D90" s="253"/>
      <c r="E90" s="253"/>
      <c r="F90" s="253"/>
      <c r="G90" s="253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9">
        <v>42</v>
      </c>
      <c r="B91" s="170" t="s">
        <v>1109</v>
      </c>
      <c r="C91" s="180" t="s">
        <v>1110</v>
      </c>
      <c r="D91" s="171" t="s">
        <v>1056</v>
      </c>
      <c r="E91" s="172">
        <v>2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2">
        <v>0</v>
      </c>
      <c r="O91" s="172">
        <f>ROUND(E91*N91,2)</f>
        <v>0</v>
      </c>
      <c r="P91" s="172">
        <v>0</v>
      </c>
      <c r="Q91" s="172">
        <f>ROUND(E91*P91,2)</f>
        <v>0</v>
      </c>
      <c r="R91" s="174"/>
      <c r="S91" s="174" t="s">
        <v>239</v>
      </c>
      <c r="T91" s="175" t="s">
        <v>206</v>
      </c>
      <c r="U91" s="158">
        <v>0</v>
      </c>
      <c r="V91" s="158">
        <f>ROUND(E91*U91,2)</f>
        <v>0</v>
      </c>
      <c r="W91" s="158"/>
      <c r="X91" s="158" t="s">
        <v>243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378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2"/>
      <c r="D92" s="253"/>
      <c r="E92" s="253"/>
      <c r="F92" s="253"/>
      <c r="G92" s="253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9">
        <v>43</v>
      </c>
      <c r="B93" s="170" t="s">
        <v>1109</v>
      </c>
      <c r="C93" s="180" t="s">
        <v>1110</v>
      </c>
      <c r="D93" s="171" t="s">
        <v>1056</v>
      </c>
      <c r="E93" s="172">
        <v>2</v>
      </c>
      <c r="F93" s="173"/>
      <c r="G93" s="174">
        <f>ROUND(E93*F93,2)</f>
        <v>0</v>
      </c>
      <c r="H93" s="173"/>
      <c r="I93" s="174">
        <f>ROUND(E93*H93,2)</f>
        <v>0</v>
      </c>
      <c r="J93" s="173"/>
      <c r="K93" s="174">
        <f>ROUND(E93*J93,2)</f>
        <v>0</v>
      </c>
      <c r="L93" s="174">
        <v>21</v>
      </c>
      <c r="M93" s="174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4"/>
      <c r="S93" s="174" t="s">
        <v>239</v>
      </c>
      <c r="T93" s="175" t="s">
        <v>206</v>
      </c>
      <c r="U93" s="158">
        <v>0</v>
      </c>
      <c r="V93" s="158">
        <f>ROUND(E93*U93,2)</f>
        <v>0</v>
      </c>
      <c r="W93" s="158"/>
      <c r="X93" s="158" t="s">
        <v>243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378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52"/>
      <c r="D94" s="253"/>
      <c r="E94" s="253"/>
      <c r="F94" s="253"/>
      <c r="G94" s="253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69">
        <v>44</v>
      </c>
      <c r="B95" s="170" t="s">
        <v>1111</v>
      </c>
      <c r="C95" s="180" t="s">
        <v>1112</v>
      </c>
      <c r="D95" s="171" t="s">
        <v>1056</v>
      </c>
      <c r="E95" s="172">
        <v>28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2">
        <v>0</v>
      </c>
      <c r="O95" s="172">
        <f>ROUND(E95*N95,2)</f>
        <v>0</v>
      </c>
      <c r="P95" s="172">
        <v>0</v>
      </c>
      <c r="Q95" s="172">
        <f>ROUND(E95*P95,2)</f>
        <v>0</v>
      </c>
      <c r="R95" s="174"/>
      <c r="S95" s="174" t="s">
        <v>239</v>
      </c>
      <c r="T95" s="175" t="s">
        <v>206</v>
      </c>
      <c r="U95" s="158">
        <v>0</v>
      </c>
      <c r="V95" s="158">
        <f>ROUND(E95*U95,2)</f>
        <v>0</v>
      </c>
      <c r="W95" s="158"/>
      <c r="X95" s="158" t="s">
        <v>243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378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52"/>
      <c r="D96" s="253"/>
      <c r="E96" s="253"/>
      <c r="F96" s="253"/>
      <c r="G96" s="253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9">
        <v>45</v>
      </c>
      <c r="B97" s="170" t="s">
        <v>1111</v>
      </c>
      <c r="C97" s="180" t="s">
        <v>1112</v>
      </c>
      <c r="D97" s="171" t="s">
        <v>1056</v>
      </c>
      <c r="E97" s="172">
        <v>28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2">
        <v>0</v>
      </c>
      <c r="O97" s="172">
        <f>ROUND(E97*N97,2)</f>
        <v>0</v>
      </c>
      <c r="P97" s="172">
        <v>0</v>
      </c>
      <c r="Q97" s="172">
        <f>ROUND(E97*P97,2)</f>
        <v>0</v>
      </c>
      <c r="R97" s="174"/>
      <c r="S97" s="174" t="s">
        <v>239</v>
      </c>
      <c r="T97" s="175" t="s">
        <v>206</v>
      </c>
      <c r="U97" s="158">
        <v>0</v>
      </c>
      <c r="V97" s="158">
        <f>ROUND(E97*U97,2)</f>
        <v>0</v>
      </c>
      <c r="W97" s="158"/>
      <c r="X97" s="158" t="s">
        <v>243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378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2"/>
      <c r="D98" s="253"/>
      <c r="E98" s="253"/>
      <c r="F98" s="253"/>
      <c r="G98" s="253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211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9">
        <v>46</v>
      </c>
      <c r="B99" s="170" t="s">
        <v>1113</v>
      </c>
      <c r="C99" s="180" t="s">
        <v>1114</v>
      </c>
      <c r="D99" s="171" t="s">
        <v>1056</v>
      </c>
      <c r="E99" s="172">
        <v>10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72">
        <v>0</v>
      </c>
      <c r="O99" s="172">
        <f>ROUND(E99*N99,2)</f>
        <v>0</v>
      </c>
      <c r="P99" s="172">
        <v>0</v>
      </c>
      <c r="Q99" s="172">
        <f>ROUND(E99*P99,2)</f>
        <v>0</v>
      </c>
      <c r="R99" s="174"/>
      <c r="S99" s="174" t="s">
        <v>239</v>
      </c>
      <c r="T99" s="175" t="s">
        <v>206</v>
      </c>
      <c r="U99" s="158">
        <v>0</v>
      </c>
      <c r="V99" s="158">
        <f>ROUND(E99*U99,2)</f>
        <v>0</v>
      </c>
      <c r="W99" s="158"/>
      <c r="X99" s="158" t="s">
        <v>243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378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2"/>
      <c r="D100" s="253"/>
      <c r="E100" s="253"/>
      <c r="F100" s="253"/>
      <c r="G100" s="253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9">
        <v>47</v>
      </c>
      <c r="B101" s="170" t="s">
        <v>1113</v>
      </c>
      <c r="C101" s="180" t="s">
        <v>1114</v>
      </c>
      <c r="D101" s="171" t="s">
        <v>1056</v>
      </c>
      <c r="E101" s="172">
        <v>10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2">
        <v>0</v>
      </c>
      <c r="O101" s="172">
        <f>ROUND(E101*N101,2)</f>
        <v>0</v>
      </c>
      <c r="P101" s="172">
        <v>0</v>
      </c>
      <c r="Q101" s="172">
        <f>ROUND(E101*P101,2)</f>
        <v>0</v>
      </c>
      <c r="R101" s="174"/>
      <c r="S101" s="174" t="s">
        <v>239</v>
      </c>
      <c r="T101" s="175" t="s">
        <v>206</v>
      </c>
      <c r="U101" s="158">
        <v>0</v>
      </c>
      <c r="V101" s="158">
        <f>ROUND(E101*U101,2)</f>
        <v>0</v>
      </c>
      <c r="W101" s="158"/>
      <c r="X101" s="158" t="s">
        <v>243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378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52"/>
      <c r="D102" s="253"/>
      <c r="E102" s="253"/>
      <c r="F102" s="253"/>
      <c r="G102" s="253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69">
        <v>48</v>
      </c>
      <c r="B103" s="170" t="s">
        <v>1115</v>
      </c>
      <c r="C103" s="180" t="s">
        <v>1116</v>
      </c>
      <c r="D103" s="171" t="s">
        <v>1056</v>
      </c>
      <c r="E103" s="172">
        <v>25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72">
        <v>0</v>
      </c>
      <c r="O103" s="172">
        <f>ROUND(E103*N103,2)</f>
        <v>0</v>
      </c>
      <c r="P103" s="172">
        <v>0</v>
      </c>
      <c r="Q103" s="172">
        <f>ROUND(E103*P103,2)</f>
        <v>0</v>
      </c>
      <c r="R103" s="174"/>
      <c r="S103" s="174" t="s">
        <v>239</v>
      </c>
      <c r="T103" s="175" t="s">
        <v>206</v>
      </c>
      <c r="U103" s="158">
        <v>0</v>
      </c>
      <c r="V103" s="158">
        <f>ROUND(E103*U103,2)</f>
        <v>0</v>
      </c>
      <c r="W103" s="158"/>
      <c r="X103" s="158" t="s">
        <v>243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378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52"/>
      <c r="D104" s="253"/>
      <c r="E104" s="253"/>
      <c r="F104" s="253"/>
      <c r="G104" s="253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69">
        <v>49</v>
      </c>
      <c r="B105" s="170" t="s">
        <v>1117</v>
      </c>
      <c r="C105" s="180" t="s">
        <v>1118</v>
      </c>
      <c r="D105" s="171" t="s">
        <v>283</v>
      </c>
      <c r="E105" s="172">
        <v>64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2">
        <v>0</v>
      </c>
      <c r="O105" s="172">
        <f>ROUND(E105*N105,2)</f>
        <v>0</v>
      </c>
      <c r="P105" s="172">
        <v>0</v>
      </c>
      <c r="Q105" s="172">
        <f>ROUND(E105*P105,2)</f>
        <v>0</v>
      </c>
      <c r="R105" s="174"/>
      <c r="S105" s="174" t="s">
        <v>239</v>
      </c>
      <c r="T105" s="175" t="s">
        <v>206</v>
      </c>
      <c r="U105" s="158">
        <v>0</v>
      </c>
      <c r="V105" s="158">
        <f>ROUND(E105*U105,2)</f>
        <v>0</v>
      </c>
      <c r="W105" s="158"/>
      <c r="X105" s="158" t="s">
        <v>243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378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52"/>
      <c r="D106" s="253"/>
      <c r="E106" s="253"/>
      <c r="F106" s="253"/>
      <c r="G106" s="253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9">
        <v>50</v>
      </c>
      <c r="B107" s="170" t="s">
        <v>1119</v>
      </c>
      <c r="C107" s="180" t="s">
        <v>1120</v>
      </c>
      <c r="D107" s="171" t="s">
        <v>283</v>
      </c>
      <c r="E107" s="172">
        <v>55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2">
        <v>0</v>
      </c>
      <c r="O107" s="172">
        <f>ROUND(E107*N107,2)</f>
        <v>0</v>
      </c>
      <c r="P107" s="172">
        <v>0</v>
      </c>
      <c r="Q107" s="172">
        <f>ROUND(E107*P107,2)</f>
        <v>0</v>
      </c>
      <c r="R107" s="174"/>
      <c r="S107" s="174" t="s">
        <v>239</v>
      </c>
      <c r="T107" s="175" t="s">
        <v>206</v>
      </c>
      <c r="U107" s="158">
        <v>0</v>
      </c>
      <c r="V107" s="158">
        <f>ROUND(E107*U107,2)</f>
        <v>0</v>
      </c>
      <c r="W107" s="158"/>
      <c r="X107" s="158" t="s">
        <v>243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378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52"/>
      <c r="D108" s="253"/>
      <c r="E108" s="253"/>
      <c r="F108" s="253"/>
      <c r="G108" s="253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211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9">
        <v>51</v>
      </c>
      <c r="B109" s="170" t="s">
        <v>1121</v>
      </c>
      <c r="C109" s="180" t="s">
        <v>1122</v>
      </c>
      <c r="D109" s="171" t="s">
        <v>283</v>
      </c>
      <c r="E109" s="172">
        <v>15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2">
        <v>0</v>
      </c>
      <c r="O109" s="172">
        <f>ROUND(E109*N109,2)</f>
        <v>0</v>
      </c>
      <c r="P109" s="172">
        <v>0</v>
      </c>
      <c r="Q109" s="172">
        <f>ROUND(E109*P109,2)</f>
        <v>0</v>
      </c>
      <c r="R109" s="174"/>
      <c r="S109" s="174" t="s">
        <v>239</v>
      </c>
      <c r="T109" s="175" t="s">
        <v>206</v>
      </c>
      <c r="U109" s="158">
        <v>0</v>
      </c>
      <c r="V109" s="158">
        <f>ROUND(E109*U109,2)</f>
        <v>0</v>
      </c>
      <c r="W109" s="158"/>
      <c r="X109" s="158" t="s">
        <v>243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378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52"/>
      <c r="D110" s="253"/>
      <c r="E110" s="253"/>
      <c r="F110" s="253"/>
      <c r="G110" s="253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211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9">
        <v>52</v>
      </c>
      <c r="B111" s="170" t="s">
        <v>1123</v>
      </c>
      <c r="C111" s="180" t="s">
        <v>1124</v>
      </c>
      <c r="D111" s="171" t="s">
        <v>283</v>
      </c>
      <c r="E111" s="172">
        <v>1320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72">
        <v>0</v>
      </c>
      <c r="O111" s="172">
        <f>ROUND(E111*N111,2)</f>
        <v>0</v>
      </c>
      <c r="P111" s="172">
        <v>0</v>
      </c>
      <c r="Q111" s="172">
        <f>ROUND(E111*P111,2)</f>
        <v>0</v>
      </c>
      <c r="R111" s="174"/>
      <c r="S111" s="174" t="s">
        <v>239</v>
      </c>
      <c r="T111" s="175" t="s">
        <v>206</v>
      </c>
      <c r="U111" s="158">
        <v>0</v>
      </c>
      <c r="V111" s="158">
        <f>ROUND(E111*U111,2)</f>
        <v>0</v>
      </c>
      <c r="W111" s="158"/>
      <c r="X111" s="158" t="s">
        <v>243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378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2"/>
      <c r="D112" s="253"/>
      <c r="E112" s="253"/>
      <c r="F112" s="253"/>
      <c r="G112" s="253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211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69">
        <v>53</v>
      </c>
      <c r="B113" s="170" t="s">
        <v>1125</v>
      </c>
      <c r="C113" s="180" t="s">
        <v>1126</v>
      </c>
      <c r="D113" s="171" t="s">
        <v>283</v>
      </c>
      <c r="E113" s="172">
        <v>920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2">
        <v>0</v>
      </c>
      <c r="O113" s="172">
        <f>ROUND(E113*N113,2)</f>
        <v>0</v>
      </c>
      <c r="P113" s="172">
        <v>0</v>
      </c>
      <c r="Q113" s="172">
        <f>ROUND(E113*P113,2)</f>
        <v>0</v>
      </c>
      <c r="R113" s="174"/>
      <c r="S113" s="174" t="s">
        <v>239</v>
      </c>
      <c r="T113" s="175" t="s">
        <v>206</v>
      </c>
      <c r="U113" s="158">
        <v>0</v>
      </c>
      <c r="V113" s="158">
        <f>ROUND(E113*U113,2)</f>
        <v>0</v>
      </c>
      <c r="W113" s="158"/>
      <c r="X113" s="158" t="s">
        <v>243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378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52"/>
      <c r="D114" s="253"/>
      <c r="E114" s="253"/>
      <c r="F114" s="253"/>
      <c r="G114" s="253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69">
        <v>54</v>
      </c>
      <c r="B115" s="170" t="s">
        <v>1127</v>
      </c>
      <c r="C115" s="180" t="s">
        <v>1128</v>
      </c>
      <c r="D115" s="171" t="s">
        <v>283</v>
      </c>
      <c r="E115" s="172">
        <v>200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72">
        <v>0</v>
      </c>
      <c r="O115" s="172">
        <f>ROUND(E115*N115,2)</f>
        <v>0</v>
      </c>
      <c r="P115" s="172">
        <v>0</v>
      </c>
      <c r="Q115" s="172">
        <f>ROUND(E115*P115,2)</f>
        <v>0</v>
      </c>
      <c r="R115" s="174"/>
      <c r="S115" s="174" t="s">
        <v>239</v>
      </c>
      <c r="T115" s="175" t="s">
        <v>206</v>
      </c>
      <c r="U115" s="158">
        <v>0</v>
      </c>
      <c r="V115" s="158">
        <f>ROUND(E115*U115,2)</f>
        <v>0</v>
      </c>
      <c r="W115" s="158"/>
      <c r="X115" s="158" t="s">
        <v>243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378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52"/>
      <c r="D116" s="253"/>
      <c r="E116" s="253"/>
      <c r="F116" s="253"/>
      <c r="G116" s="253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211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69">
        <v>55</v>
      </c>
      <c r="B117" s="170" t="s">
        <v>1129</v>
      </c>
      <c r="C117" s="180" t="s">
        <v>1130</v>
      </c>
      <c r="D117" s="171" t="s">
        <v>283</v>
      </c>
      <c r="E117" s="172">
        <v>25</v>
      </c>
      <c r="F117" s="173"/>
      <c r="G117" s="174">
        <f>ROUND(E117*F117,2)</f>
        <v>0</v>
      </c>
      <c r="H117" s="173"/>
      <c r="I117" s="174">
        <f>ROUND(E117*H117,2)</f>
        <v>0</v>
      </c>
      <c r="J117" s="173"/>
      <c r="K117" s="174">
        <f>ROUND(E117*J117,2)</f>
        <v>0</v>
      </c>
      <c r="L117" s="174">
        <v>21</v>
      </c>
      <c r="M117" s="174">
        <f>G117*(1+L117/100)</f>
        <v>0</v>
      </c>
      <c r="N117" s="172">
        <v>0</v>
      </c>
      <c r="O117" s="172">
        <f>ROUND(E117*N117,2)</f>
        <v>0</v>
      </c>
      <c r="P117" s="172">
        <v>0</v>
      </c>
      <c r="Q117" s="172">
        <f>ROUND(E117*P117,2)</f>
        <v>0</v>
      </c>
      <c r="R117" s="174"/>
      <c r="S117" s="174" t="s">
        <v>239</v>
      </c>
      <c r="T117" s="175" t="s">
        <v>206</v>
      </c>
      <c r="U117" s="158">
        <v>0</v>
      </c>
      <c r="V117" s="158">
        <f>ROUND(E117*U117,2)</f>
        <v>0</v>
      </c>
      <c r="W117" s="158"/>
      <c r="X117" s="158" t="s">
        <v>243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378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52"/>
      <c r="D118" s="253"/>
      <c r="E118" s="253"/>
      <c r="F118" s="253"/>
      <c r="G118" s="253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211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9">
        <v>56</v>
      </c>
      <c r="B119" s="170" t="s">
        <v>1131</v>
      </c>
      <c r="C119" s="180" t="s">
        <v>1132</v>
      </c>
      <c r="D119" s="171" t="s">
        <v>1056</v>
      </c>
      <c r="E119" s="172">
        <v>186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2">
        <v>0</v>
      </c>
      <c r="O119" s="172">
        <f>ROUND(E119*N119,2)</f>
        <v>0</v>
      </c>
      <c r="P119" s="172">
        <v>0</v>
      </c>
      <c r="Q119" s="172">
        <f>ROUND(E119*P119,2)</f>
        <v>0</v>
      </c>
      <c r="R119" s="174"/>
      <c r="S119" s="174" t="s">
        <v>239</v>
      </c>
      <c r="T119" s="175" t="s">
        <v>206</v>
      </c>
      <c r="U119" s="158">
        <v>0</v>
      </c>
      <c r="V119" s="158">
        <f>ROUND(E119*U119,2)</f>
        <v>0</v>
      </c>
      <c r="W119" s="158"/>
      <c r="X119" s="158" t="s">
        <v>243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378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52"/>
      <c r="D120" s="253"/>
      <c r="E120" s="253"/>
      <c r="F120" s="253"/>
      <c r="G120" s="253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211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69">
        <v>57</v>
      </c>
      <c r="B121" s="170" t="s">
        <v>1133</v>
      </c>
      <c r="C121" s="180" t="s">
        <v>1134</v>
      </c>
      <c r="D121" s="171" t="s">
        <v>283</v>
      </c>
      <c r="E121" s="172">
        <v>267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21</v>
      </c>
      <c r="M121" s="174">
        <f>G121*(1+L121/100)</f>
        <v>0</v>
      </c>
      <c r="N121" s="172">
        <v>0</v>
      </c>
      <c r="O121" s="172">
        <f>ROUND(E121*N121,2)</f>
        <v>0</v>
      </c>
      <c r="P121" s="172">
        <v>0</v>
      </c>
      <c r="Q121" s="172">
        <f>ROUND(E121*P121,2)</f>
        <v>0</v>
      </c>
      <c r="R121" s="174"/>
      <c r="S121" s="174" t="s">
        <v>239</v>
      </c>
      <c r="T121" s="175" t="s">
        <v>206</v>
      </c>
      <c r="U121" s="158">
        <v>0</v>
      </c>
      <c r="V121" s="158">
        <f>ROUND(E121*U121,2)</f>
        <v>0</v>
      </c>
      <c r="W121" s="158"/>
      <c r="X121" s="158" t="s">
        <v>243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378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52"/>
      <c r="D122" s="253"/>
      <c r="E122" s="253"/>
      <c r="F122" s="253"/>
      <c r="G122" s="253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211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9">
        <v>58</v>
      </c>
      <c r="B123" s="170" t="s">
        <v>1135</v>
      </c>
      <c r="C123" s="180" t="s">
        <v>1136</v>
      </c>
      <c r="D123" s="171" t="s">
        <v>1056</v>
      </c>
      <c r="E123" s="172">
        <v>382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2">
        <v>0</v>
      </c>
      <c r="O123" s="172">
        <f>ROUND(E123*N123,2)</f>
        <v>0</v>
      </c>
      <c r="P123" s="172">
        <v>0</v>
      </c>
      <c r="Q123" s="172">
        <f>ROUND(E123*P123,2)</f>
        <v>0</v>
      </c>
      <c r="R123" s="174"/>
      <c r="S123" s="174" t="s">
        <v>239</v>
      </c>
      <c r="T123" s="175" t="s">
        <v>206</v>
      </c>
      <c r="U123" s="158">
        <v>0</v>
      </c>
      <c r="V123" s="158">
        <f>ROUND(E123*U123,2)</f>
        <v>0</v>
      </c>
      <c r="W123" s="158"/>
      <c r="X123" s="158" t="s">
        <v>243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378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52"/>
      <c r="D124" s="253"/>
      <c r="E124" s="253"/>
      <c r="F124" s="253"/>
      <c r="G124" s="253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211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69">
        <v>59</v>
      </c>
      <c r="B125" s="170" t="s">
        <v>1137</v>
      </c>
      <c r="C125" s="180" t="s">
        <v>1138</v>
      </c>
      <c r="D125" s="171" t="s">
        <v>1056</v>
      </c>
      <c r="E125" s="172">
        <v>2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72">
        <v>0</v>
      </c>
      <c r="O125" s="172">
        <f>ROUND(E125*N125,2)</f>
        <v>0</v>
      </c>
      <c r="P125" s="172">
        <v>0</v>
      </c>
      <c r="Q125" s="172">
        <f>ROUND(E125*P125,2)</f>
        <v>0</v>
      </c>
      <c r="R125" s="174"/>
      <c r="S125" s="174" t="s">
        <v>239</v>
      </c>
      <c r="T125" s="175" t="s">
        <v>206</v>
      </c>
      <c r="U125" s="158">
        <v>0</v>
      </c>
      <c r="V125" s="158">
        <f>ROUND(E125*U125,2)</f>
        <v>0</v>
      </c>
      <c r="W125" s="158"/>
      <c r="X125" s="158" t="s">
        <v>243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378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52"/>
      <c r="D126" s="253"/>
      <c r="E126" s="253"/>
      <c r="F126" s="253"/>
      <c r="G126" s="253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9">
        <v>60</v>
      </c>
      <c r="B127" s="170" t="s">
        <v>1139</v>
      </c>
      <c r="C127" s="180" t="s">
        <v>1140</v>
      </c>
      <c r="D127" s="171" t="s">
        <v>1056</v>
      </c>
      <c r="E127" s="172">
        <v>38</v>
      </c>
      <c r="F127" s="173"/>
      <c r="G127" s="174">
        <f>ROUND(E127*F127,2)</f>
        <v>0</v>
      </c>
      <c r="H127" s="173"/>
      <c r="I127" s="174">
        <f>ROUND(E127*H127,2)</f>
        <v>0</v>
      </c>
      <c r="J127" s="173"/>
      <c r="K127" s="174">
        <f>ROUND(E127*J127,2)</f>
        <v>0</v>
      </c>
      <c r="L127" s="174">
        <v>21</v>
      </c>
      <c r="M127" s="174">
        <f>G127*(1+L127/100)</f>
        <v>0</v>
      </c>
      <c r="N127" s="172">
        <v>0</v>
      </c>
      <c r="O127" s="172">
        <f>ROUND(E127*N127,2)</f>
        <v>0</v>
      </c>
      <c r="P127" s="172">
        <v>0</v>
      </c>
      <c r="Q127" s="172">
        <f>ROUND(E127*P127,2)</f>
        <v>0</v>
      </c>
      <c r="R127" s="174"/>
      <c r="S127" s="174" t="s">
        <v>239</v>
      </c>
      <c r="T127" s="175" t="s">
        <v>206</v>
      </c>
      <c r="U127" s="158">
        <v>0</v>
      </c>
      <c r="V127" s="158">
        <f>ROUND(E127*U127,2)</f>
        <v>0</v>
      </c>
      <c r="W127" s="158"/>
      <c r="X127" s="158" t="s">
        <v>243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378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52"/>
      <c r="D128" s="253"/>
      <c r="E128" s="253"/>
      <c r="F128" s="253"/>
      <c r="G128" s="253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211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69">
        <v>61</v>
      </c>
      <c r="B129" s="170" t="s">
        <v>1141</v>
      </c>
      <c r="C129" s="180" t="s">
        <v>1142</v>
      </c>
      <c r="D129" s="171" t="s">
        <v>1056</v>
      </c>
      <c r="E129" s="172">
        <v>1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4"/>
      <c r="S129" s="174" t="s">
        <v>239</v>
      </c>
      <c r="T129" s="175" t="s">
        <v>206</v>
      </c>
      <c r="U129" s="158">
        <v>0</v>
      </c>
      <c r="V129" s="158">
        <f>ROUND(E129*U129,2)</f>
        <v>0</v>
      </c>
      <c r="W129" s="158"/>
      <c r="X129" s="158" t="s">
        <v>243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378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52"/>
      <c r="D130" s="253"/>
      <c r="E130" s="253"/>
      <c r="F130" s="253"/>
      <c r="G130" s="253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211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9">
        <v>62</v>
      </c>
      <c r="B131" s="170" t="s">
        <v>1143</v>
      </c>
      <c r="C131" s="180" t="s">
        <v>1144</v>
      </c>
      <c r="D131" s="171" t="s">
        <v>1056</v>
      </c>
      <c r="E131" s="172">
        <v>3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2">
        <v>0</v>
      </c>
      <c r="O131" s="172">
        <f>ROUND(E131*N131,2)</f>
        <v>0</v>
      </c>
      <c r="P131" s="172">
        <v>0</v>
      </c>
      <c r="Q131" s="172">
        <f>ROUND(E131*P131,2)</f>
        <v>0</v>
      </c>
      <c r="R131" s="174"/>
      <c r="S131" s="174" t="s">
        <v>239</v>
      </c>
      <c r="T131" s="175" t="s">
        <v>206</v>
      </c>
      <c r="U131" s="158">
        <v>0</v>
      </c>
      <c r="V131" s="158">
        <f>ROUND(E131*U131,2)</f>
        <v>0</v>
      </c>
      <c r="W131" s="158"/>
      <c r="X131" s="158" t="s">
        <v>1145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1146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52"/>
      <c r="D132" s="253"/>
      <c r="E132" s="253"/>
      <c r="F132" s="253"/>
      <c r="G132" s="253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211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69">
        <v>63</v>
      </c>
      <c r="B133" s="170" t="s">
        <v>239</v>
      </c>
      <c r="C133" s="180" t="s">
        <v>1147</v>
      </c>
      <c r="D133" s="171" t="s">
        <v>1056</v>
      </c>
      <c r="E133" s="172">
        <v>41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2">
        <v>0</v>
      </c>
      <c r="O133" s="172">
        <f>ROUND(E133*N133,2)</f>
        <v>0</v>
      </c>
      <c r="P133" s="172">
        <v>0</v>
      </c>
      <c r="Q133" s="172">
        <f>ROUND(E133*P133,2)</f>
        <v>0</v>
      </c>
      <c r="R133" s="174"/>
      <c r="S133" s="174" t="s">
        <v>239</v>
      </c>
      <c r="T133" s="175" t="s">
        <v>206</v>
      </c>
      <c r="U133" s="158">
        <v>0</v>
      </c>
      <c r="V133" s="158">
        <f>ROUND(E133*U133,2)</f>
        <v>0</v>
      </c>
      <c r="W133" s="158"/>
      <c r="X133" s="158" t="s">
        <v>1145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1146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52"/>
      <c r="D134" s="253"/>
      <c r="E134" s="253"/>
      <c r="F134" s="253"/>
      <c r="G134" s="253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9">
        <v>64</v>
      </c>
      <c r="B135" s="170" t="s">
        <v>1143</v>
      </c>
      <c r="C135" s="180" t="s">
        <v>1148</v>
      </c>
      <c r="D135" s="171" t="s">
        <v>1056</v>
      </c>
      <c r="E135" s="172">
        <v>20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72">
        <v>0</v>
      </c>
      <c r="O135" s="172">
        <f>ROUND(E135*N135,2)</f>
        <v>0</v>
      </c>
      <c r="P135" s="172">
        <v>0</v>
      </c>
      <c r="Q135" s="172">
        <f>ROUND(E135*P135,2)</f>
        <v>0</v>
      </c>
      <c r="R135" s="174"/>
      <c r="S135" s="174" t="s">
        <v>239</v>
      </c>
      <c r="T135" s="175" t="s">
        <v>206</v>
      </c>
      <c r="U135" s="158">
        <v>0</v>
      </c>
      <c r="V135" s="158">
        <f>ROUND(E135*U135,2)</f>
        <v>0</v>
      </c>
      <c r="W135" s="158"/>
      <c r="X135" s="158" t="s">
        <v>460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1149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52"/>
      <c r="D136" s="253"/>
      <c r="E136" s="253"/>
      <c r="F136" s="253"/>
      <c r="G136" s="253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211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9">
        <v>65</v>
      </c>
      <c r="B137" s="170" t="s">
        <v>1150</v>
      </c>
      <c r="C137" s="180" t="s">
        <v>1151</v>
      </c>
      <c r="D137" s="171" t="s">
        <v>1056</v>
      </c>
      <c r="E137" s="172">
        <v>3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72">
        <v>0</v>
      </c>
      <c r="O137" s="172">
        <f>ROUND(E137*N137,2)</f>
        <v>0</v>
      </c>
      <c r="P137" s="172">
        <v>0</v>
      </c>
      <c r="Q137" s="172">
        <f>ROUND(E137*P137,2)</f>
        <v>0</v>
      </c>
      <c r="R137" s="174"/>
      <c r="S137" s="174" t="s">
        <v>239</v>
      </c>
      <c r="T137" s="175" t="s">
        <v>206</v>
      </c>
      <c r="U137" s="158">
        <v>0</v>
      </c>
      <c r="V137" s="158">
        <f>ROUND(E137*U137,2)</f>
        <v>0</v>
      </c>
      <c r="W137" s="158"/>
      <c r="X137" s="158" t="s">
        <v>460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1149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52"/>
      <c r="D138" s="253"/>
      <c r="E138" s="253"/>
      <c r="F138" s="253"/>
      <c r="G138" s="253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9">
        <v>66</v>
      </c>
      <c r="B139" s="170" t="s">
        <v>1152</v>
      </c>
      <c r="C139" s="180" t="s">
        <v>1153</v>
      </c>
      <c r="D139" s="171" t="s">
        <v>283</v>
      </c>
      <c r="E139" s="172">
        <v>182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2">
        <v>0</v>
      </c>
      <c r="O139" s="172">
        <f>ROUND(E139*N139,2)</f>
        <v>0</v>
      </c>
      <c r="P139" s="172">
        <v>0</v>
      </c>
      <c r="Q139" s="172">
        <f>ROUND(E139*P139,2)</f>
        <v>0</v>
      </c>
      <c r="R139" s="174"/>
      <c r="S139" s="174" t="s">
        <v>239</v>
      </c>
      <c r="T139" s="175" t="s">
        <v>206</v>
      </c>
      <c r="U139" s="158">
        <v>0</v>
      </c>
      <c r="V139" s="158">
        <f>ROUND(E139*U139,2)</f>
        <v>0</v>
      </c>
      <c r="W139" s="158"/>
      <c r="X139" s="158" t="s">
        <v>460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1149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2"/>
      <c r="D140" s="253"/>
      <c r="E140" s="253"/>
      <c r="F140" s="253"/>
      <c r="G140" s="253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211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9">
        <v>67</v>
      </c>
      <c r="B141" s="170" t="s">
        <v>1154</v>
      </c>
      <c r="C141" s="180" t="s">
        <v>1155</v>
      </c>
      <c r="D141" s="171" t="s">
        <v>283</v>
      </c>
      <c r="E141" s="172">
        <v>1126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72">
        <v>0</v>
      </c>
      <c r="O141" s="172">
        <f>ROUND(E141*N141,2)</f>
        <v>0</v>
      </c>
      <c r="P141" s="172">
        <v>0</v>
      </c>
      <c r="Q141" s="172">
        <f>ROUND(E141*P141,2)</f>
        <v>0</v>
      </c>
      <c r="R141" s="174"/>
      <c r="S141" s="174" t="s">
        <v>239</v>
      </c>
      <c r="T141" s="175" t="s">
        <v>206</v>
      </c>
      <c r="U141" s="158">
        <v>0</v>
      </c>
      <c r="V141" s="158">
        <f>ROUND(E141*U141,2)</f>
        <v>0</v>
      </c>
      <c r="W141" s="158"/>
      <c r="X141" s="158" t="s">
        <v>460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1149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52"/>
      <c r="D142" s="253"/>
      <c r="E142" s="253"/>
      <c r="F142" s="253"/>
      <c r="G142" s="253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211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9">
        <v>68</v>
      </c>
      <c r="B143" s="170" t="s">
        <v>1156</v>
      </c>
      <c r="C143" s="180" t="s">
        <v>1157</v>
      </c>
      <c r="D143" s="171" t="s">
        <v>283</v>
      </c>
      <c r="E143" s="172">
        <v>195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72">
        <v>0</v>
      </c>
      <c r="O143" s="172">
        <f>ROUND(E143*N143,2)</f>
        <v>0</v>
      </c>
      <c r="P143" s="172">
        <v>0</v>
      </c>
      <c r="Q143" s="172">
        <f>ROUND(E143*P143,2)</f>
        <v>0</v>
      </c>
      <c r="R143" s="174"/>
      <c r="S143" s="174" t="s">
        <v>239</v>
      </c>
      <c r="T143" s="175" t="s">
        <v>206</v>
      </c>
      <c r="U143" s="158">
        <v>0</v>
      </c>
      <c r="V143" s="158">
        <f>ROUND(E143*U143,2)</f>
        <v>0</v>
      </c>
      <c r="W143" s="158"/>
      <c r="X143" s="158" t="s">
        <v>460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1149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52"/>
      <c r="D144" s="253"/>
      <c r="E144" s="253"/>
      <c r="F144" s="253"/>
      <c r="G144" s="253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211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9">
        <v>69</v>
      </c>
      <c r="B145" s="170" t="s">
        <v>1158</v>
      </c>
      <c r="C145" s="180" t="s">
        <v>1159</v>
      </c>
      <c r="D145" s="171" t="s">
        <v>1056</v>
      </c>
      <c r="E145" s="172">
        <v>41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72">
        <v>0</v>
      </c>
      <c r="O145" s="172">
        <f>ROUND(E145*N145,2)</f>
        <v>0</v>
      </c>
      <c r="P145" s="172">
        <v>0</v>
      </c>
      <c r="Q145" s="172">
        <f>ROUND(E145*P145,2)</f>
        <v>0</v>
      </c>
      <c r="R145" s="174"/>
      <c r="S145" s="174" t="s">
        <v>239</v>
      </c>
      <c r="T145" s="175" t="s">
        <v>206</v>
      </c>
      <c r="U145" s="158">
        <v>0</v>
      </c>
      <c r="V145" s="158">
        <f>ROUND(E145*U145,2)</f>
        <v>0</v>
      </c>
      <c r="W145" s="158"/>
      <c r="X145" s="158" t="s">
        <v>460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1149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52"/>
      <c r="D146" s="253"/>
      <c r="E146" s="253"/>
      <c r="F146" s="253"/>
      <c r="G146" s="253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211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9">
        <v>70</v>
      </c>
      <c r="B147" s="170" t="s">
        <v>1160</v>
      </c>
      <c r="C147" s="180" t="s">
        <v>1161</v>
      </c>
      <c r="D147" s="171" t="s">
        <v>1056</v>
      </c>
      <c r="E147" s="172">
        <v>1.8</v>
      </c>
      <c r="F147" s="173"/>
      <c r="G147" s="174">
        <f>ROUND(E147*F147,2)</f>
        <v>0</v>
      </c>
      <c r="H147" s="173"/>
      <c r="I147" s="174">
        <f>ROUND(E147*H147,2)</f>
        <v>0</v>
      </c>
      <c r="J147" s="173"/>
      <c r="K147" s="174">
        <f>ROUND(E147*J147,2)</f>
        <v>0</v>
      </c>
      <c r="L147" s="174">
        <v>21</v>
      </c>
      <c r="M147" s="174">
        <f>G147*(1+L147/100)</f>
        <v>0</v>
      </c>
      <c r="N147" s="172">
        <v>0</v>
      </c>
      <c r="O147" s="172">
        <f>ROUND(E147*N147,2)</f>
        <v>0</v>
      </c>
      <c r="P147" s="172">
        <v>0</v>
      </c>
      <c r="Q147" s="172">
        <f>ROUND(E147*P147,2)</f>
        <v>0</v>
      </c>
      <c r="R147" s="174"/>
      <c r="S147" s="174" t="s">
        <v>239</v>
      </c>
      <c r="T147" s="175" t="s">
        <v>206</v>
      </c>
      <c r="U147" s="158">
        <v>0</v>
      </c>
      <c r="V147" s="158">
        <f>ROUND(E147*U147,2)</f>
        <v>0</v>
      </c>
      <c r="W147" s="158"/>
      <c r="X147" s="158" t="s">
        <v>460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1149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52"/>
      <c r="D148" s="253"/>
      <c r="E148" s="253"/>
      <c r="F148" s="253"/>
      <c r="G148" s="253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211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9">
        <v>71</v>
      </c>
      <c r="B149" s="170" t="s">
        <v>239</v>
      </c>
      <c r="C149" s="180" t="s">
        <v>1162</v>
      </c>
      <c r="D149" s="171" t="s">
        <v>1056</v>
      </c>
      <c r="E149" s="172">
        <v>13</v>
      </c>
      <c r="F149" s="173"/>
      <c r="G149" s="174">
        <f>ROUND(E149*F149,2)</f>
        <v>0</v>
      </c>
      <c r="H149" s="173"/>
      <c r="I149" s="174">
        <f>ROUND(E149*H149,2)</f>
        <v>0</v>
      </c>
      <c r="J149" s="173"/>
      <c r="K149" s="174">
        <f>ROUND(E149*J149,2)</f>
        <v>0</v>
      </c>
      <c r="L149" s="174">
        <v>21</v>
      </c>
      <c r="M149" s="174">
        <f>G149*(1+L149/100)</f>
        <v>0</v>
      </c>
      <c r="N149" s="172">
        <v>0</v>
      </c>
      <c r="O149" s="172">
        <f>ROUND(E149*N149,2)</f>
        <v>0</v>
      </c>
      <c r="P149" s="172">
        <v>0</v>
      </c>
      <c r="Q149" s="172">
        <f>ROUND(E149*P149,2)</f>
        <v>0</v>
      </c>
      <c r="R149" s="174"/>
      <c r="S149" s="174" t="s">
        <v>239</v>
      </c>
      <c r="T149" s="175" t="s">
        <v>206</v>
      </c>
      <c r="U149" s="158">
        <v>0</v>
      </c>
      <c r="V149" s="158">
        <f>ROUND(E149*U149,2)</f>
        <v>0</v>
      </c>
      <c r="W149" s="158"/>
      <c r="X149" s="158" t="s">
        <v>460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1149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52"/>
      <c r="D150" s="253"/>
      <c r="E150" s="253"/>
      <c r="F150" s="253"/>
      <c r="G150" s="253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211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163" t="s">
        <v>200</v>
      </c>
      <c r="B151" s="164" t="s">
        <v>159</v>
      </c>
      <c r="C151" s="179" t="s">
        <v>160</v>
      </c>
      <c r="D151" s="165"/>
      <c r="E151" s="166"/>
      <c r="F151" s="167"/>
      <c r="G151" s="167">
        <f>SUMIF(AG152:AG176,"&lt;&gt;NOR",G152:G176)</f>
        <v>0</v>
      </c>
      <c r="H151" s="167"/>
      <c r="I151" s="167">
        <f>SUM(I152:I176)</f>
        <v>0</v>
      </c>
      <c r="J151" s="167"/>
      <c r="K151" s="167">
        <f>SUM(K152:K176)</f>
        <v>0</v>
      </c>
      <c r="L151" s="167"/>
      <c r="M151" s="167">
        <f>SUM(M152:M176)</f>
        <v>0</v>
      </c>
      <c r="N151" s="166"/>
      <c r="O151" s="166">
        <f>SUM(O152:O176)</f>
        <v>0</v>
      </c>
      <c r="P151" s="166"/>
      <c r="Q151" s="166">
        <f>SUM(Q152:Q176)</f>
        <v>0</v>
      </c>
      <c r="R151" s="167"/>
      <c r="S151" s="167"/>
      <c r="T151" s="168"/>
      <c r="U151" s="162"/>
      <c r="V151" s="162">
        <f>SUM(V152:V176)</f>
        <v>0</v>
      </c>
      <c r="W151" s="162"/>
      <c r="X151" s="162"/>
      <c r="AG151" t="s">
        <v>201</v>
      </c>
    </row>
    <row r="152" spans="1:60" ht="22.5" outlineLevel="1" x14ac:dyDescent="0.2">
      <c r="A152" s="169">
        <v>72</v>
      </c>
      <c r="B152" s="170" t="s">
        <v>1163</v>
      </c>
      <c r="C152" s="180" t="s">
        <v>1164</v>
      </c>
      <c r="D152" s="171" t="s">
        <v>1165</v>
      </c>
      <c r="E152" s="172">
        <v>1</v>
      </c>
      <c r="F152" s="173"/>
      <c r="G152" s="174">
        <f>ROUND(E152*F152,2)</f>
        <v>0</v>
      </c>
      <c r="H152" s="173"/>
      <c r="I152" s="174">
        <f>ROUND(E152*H152,2)</f>
        <v>0</v>
      </c>
      <c r="J152" s="173"/>
      <c r="K152" s="174">
        <f>ROUND(E152*J152,2)</f>
        <v>0</v>
      </c>
      <c r="L152" s="174">
        <v>21</v>
      </c>
      <c r="M152" s="174">
        <f>G152*(1+L152/100)</f>
        <v>0</v>
      </c>
      <c r="N152" s="172">
        <v>0</v>
      </c>
      <c r="O152" s="172">
        <f>ROUND(E152*N152,2)</f>
        <v>0</v>
      </c>
      <c r="P152" s="172">
        <v>0</v>
      </c>
      <c r="Q152" s="172">
        <f>ROUND(E152*P152,2)</f>
        <v>0</v>
      </c>
      <c r="R152" s="174"/>
      <c r="S152" s="174" t="s">
        <v>239</v>
      </c>
      <c r="T152" s="175" t="s">
        <v>206</v>
      </c>
      <c r="U152" s="158">
        <v>0</v>
      </c>
      <c r="V152" s="158">
        <f>ROUND(E152*U152,2)</f>
        <v>0</v>
      </c>
      <c r="W152" s="158"/>
      <c r="X152" s="158" t="s">
        <v>243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378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52"/>
      <c r="D153" s="253"/>
      <c r="E153" s="253"/>
      <c r="F153" s="253"/>
      <c r="G153" s="253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211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9">
        <v>73</v>
      </c>
      <c r="B154" s="170" t="s">
        <v>1166</v>
      </c>
      <c r="C154" s="180" t="s">
        <v>1167</v>
      </c>
      <c r="D154" s="171" t="s">
        <v>1056</v>
      </c>
      <c r="E154" s="172">
        <v>1</v>
      </c>
      <c r="F154" s="173"/>
      <c r="G154" s="174">
        <f>ROUND(E154*F154,2)</f>
        <v>0</v>
      </c>
      <c r="H154" s="173"/>
      <c r="I154" s="174">
        <f>ROUND(E154*H154,2)</f>
        <v>0</v>
      </c>
      <c r="J154" s="173"/>
      <c r="K154" s="174">
        <f>ROUND(E154*J154,2)</f>
        <v>0</v>
      </c>
      <c r="L154" s="174">
        <v>21</v>
      </c>
      <c r="M154" s="174">
        <f>G154*(1+L154/100)</f>
        <v>0</v>
      </c>
      <c r="N154" s="172">
        <v>0</v>
      </c>
      <c r="O154" s="172">
        <f>ROUND(E154*N154,2)</f>
        <v>0</v>
      </c>
      <c r="P154" s="172">
        <v>0</v>
      </c>
      <c r="Q154" s="172">
        <f>ROUND(E154*P154,2)</f>
        <v>0</v>
      </c>
      <c r="R154" s="174"/>
      <c r="S154" s="174" t="s">
        <v>239</v>
      </c>
      <c r="T154" s="175" t="s">
        <v>206</v>
      </c>
      <c r="U154" s="158">
        <v>0</v>
      </c>
      <c r="V154" s="158">
        <f>ROUND(E154*U154,2)</f>
        <v>0</v>
      </c>
      <c r="W154" s="158"/>
      <c r="X154" s="158" t="s">
        <v>460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1149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52"/>
      <c r="D155" s="253"/>
      <c r="E155" s="253"/>
      <c r="F155" s="253"/>
      <c r="G155" s="253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211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69">
        <v>74</v>
      </c>
      <c r="B156" s="170" t="s">
        <v>1168</v>
      </c>
      <c r="C156" s="180" t="s">
        <v>1169</v>
      </c>
      <c r="D156" s="171" t="s">
        <v>1056</v>
      </c>
      <c r="E156" s="172">
        <v>1</v>
      </c>
      <c r="F156" s="173"/>
      <c r="G156" s="174">
        <f>ROUND(E156*F156,2)</f>
        <v>0</v>
      </c>
      <c r="H156" s="173"/>
      <c r="I156" s="174">
        <f>ROUND(E156*H156,2)</f>
        <v>0</v>
      </c>
      <c r="J156" s="173"/>
      <c r="K156" s="174">
        <f>ROUND(E156*J156,2)</f>
        <v>0</v>
      </c>
      <c r="L156" s="174">
        <v>21</v>
      </c>
      <c r="M156" s="174">
        <f>G156*(1+L156/100)</f>
        <v>0</v>
      </c>
      <c r="N156" s="172">
        <v>0</v>
      </c>
      <c r="O156" s="172">
        <f>ROUND(E156*N156,2)</f>
        <v>0</v>
      </c>
      <c r="P156" s="172">
        <v>0</v>
      </c>
      <c r="Q156" s="172">
        <f>ROUND(E156*P156,2)</f>
        <v>0</v>
      </c>
      <c r="R156" s="174"/>
      <c r="S156" s="174" t="s">
        <v>239</v>
      </c>
      <c r="T156" s="175" t="s">
        <v>206</v>
      </c>
      <c r="U156" s="158">
        <v>0</v>
      </c>
      <c r="V156" s="158">
        <f>ROUND(E156*U156,2)</f>
        <v>0</v>
      </c>
      <c r="W156" s="158"/>
      <c r="X156" s="158" t="s">
        <v>460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1149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52"/>
      <c r="D157" s="253"/>
      <c r="E157" s="253"/>
      <c r="F157" s="253"/>
      <c r="G157" s="253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211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9">
        <v>75</v>
      </c>
      <c r="B158" s="170" t="s">
        <v>1170</v>
      </c>
      <c r="C158" s="180" t="s">
        <v>1171</v>
      </c>
      <c r="D158" s="171" t="s">
        <v>1056</v>
      </c>
      <c r="E158" s="172">
        <v>1</v>
      </c>
      <c r="F158" s="173"/>
      <c r="G158" s="174">
        <f>ROUND(E158*F158,2)</f>
        <v>0</v>
      </c>
      <c r="H158" s="173"/>
      <c r="I158" s="174">
        <f>ROUND(E158*H158,2)</f>
        <v>0</v>
      </c>
      <c r="J158" s="173"/>
      <c r="K158" s="174">
        <f>ROUND(E158*J158,2)</f>
        <v>0</v>
      </c>
      <c r="L158" s="174">
        <v>21</v>
      </c>
      <c r="M158" s="174">
        <f>G158*(1+L158/100)</f>
        <v>0</v>
      </c>
      <c r="N158" s="172">
        <v>0</v>
      </c>
      <c r="O158" s="172">
        <f>ROUND(E158*N158,2)</f>
        <v>0</v>
      </c>
      <c r="P158" s="172">
        <v>0</v>
      </c>
      <c r="Q158" s="172">
        <f>ROUND(E158*P158,2)</f>
        <v>0</v>
      </c>
      <c r="R158" s="174"/>
      <c r="S158" s="174" t="s">
        <v>239</v>
      </c>
      <c r="T158" s="175" t="s">
        <v>206</v>
      </c>
      <c r="U158" s="158">
        <v>0</v>
      </c>
      <c r="V158" s="158">
        <f>ROUND(E158*U158,2)</f>
        <v>0</v>
      </c>
      <c r="W158" s="158"/>
      <c r="X158" s="158" t="s">
        <v>460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1149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52"/>
      <c r="D159" s="253"/>
      <c r="E159" s="253"/>
      <c r="F159" s="253"/>
      <c r="G159" s="253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211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69">
        <v>76</v>
      </c>
      <c r="B160" s="170" t="s">
        <v>1172</v>
      </c>
      <c r="C160" s="180" t="s">
        <v>1173</v>
      </c>
      <c r="D160" s="171" t="s">
        <v>1056</v>
      </c>
      <c r="E160" s="172">
        <v>2</v>
      </c>
      <c r="F160" s="173"/>
      <c r="G160" s="174">
        <f>ROUND(E160*F160,2)</f>
        <v>0</v>
      </c>
      <c r="H160" s="173"/>
      <c r="I160" s="174">
        <f>ROUND(E160*H160,2)</f>
        <v>0</v>
      </c>
      <c r="J160" s="173"/>
      <c r="K160" s="174">
        <f>ROUND(E160*J160,2)</f>
        <v>0</v>
      </c>
      <c r="L160" s="174">
        <v>21</v>
      </c>
      <c r="M160" s="174">
        <f>G160*(1+L160/100)</f>
        <v>0</v>
      </c>
      <c r="N160" s="172">
        <v>0</v>
      </c>
      <c r="O160" s="172">
        <f>ROUND(E160*N160,2)</f>
        <v>0</v>
      </c>
      <c r="P160" s="172">
        <v>0</v>
      </c>
      <c r="Q160" s="172">
        <f>ROUND(E160*P160,2)</f>
        <v>0</v>
      </c>
      <c r="R160" s="174"/>
      <c r="S160" s="174" t="s">
        <v>239</v>
      </c>
      <c r="T160" s="175" t="s">
        <v>206</v>
      </c>
      <c r="U160" s="158">
        <v>0</v>
      </c>
      <c r="V160" s="158">
        <f>ROUND(E160*U160,2)</f>
        <v>0</v>
      </c>
      <c r="W160" s="158"/>
      <c r="X160" s="158" t="s">
        <v>460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1149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52"/>
      <c r="D161" s="253"/>
      <c r="E161" s="253"/>
      <c r="F161" s="253"/>
      <c r="G161" s="253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211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9">
        <v>77</v>
      </c>
      <c r="B162" s="170" t="s">
        <v>1174</v>
      </c>
      <c r="C162" s="180" t="s">
        <v>1175</v>
      </c>
      <c r="D162" s="171" t="s">
        <v>1056</v>
      </c>
      <c r="E162" s="172">
        <v>1</v>
      </c>
      <c r="F162" s="173"/>
      <c r="G162" s="174">
        <f>ROUND(E162*F162,2)</f>
        <v>0</v>
      </c>
      <c r="H162" s="173"/>
      <c r="I162" s="174">
        <f>ROUND(E162*H162,2)</f>
        <v>0</v>
      </c>
      <c r="J162" s="173"/>
      <c r="K162" s="174">
        <f>ROUND(E162*J162,2)</f>
        <v>0</v>
      </c>
      <c r="L162" s="174">
        <v>21</v>
      </c>
      <c r="M162" s="174">
        <f>G162*(1+L162/100)</f>
        <v>0</v>
      </c>
      <c r="N162" s="172">
        <v>0</v>
      </c>
      <c r="O162" s="172">
        <f>ROUND(E162*N162,2)</f>
        <v>0</v>
      </c>
      <c r="P162" s="172">
        <v>0</v>
      </c>
      <c r="Q162" s="172">
        <f>ROUND(E162*P162,2)</f>
        <v>0</v>
      </c>
      <c r="R162" s="174"/>
      <c r="S162" s="174" t="s">
        <v>239</v>
      </c>
      <c r="T162" s="175" t="s">
        <v>206</v>
      </c>
      <c r="U162" s="158">
        <v>0</v>
      </c>
      <c r="V162" s="158">
        <f>ROUND(E162*U162,2)</f>
        <v>0</v>
      </c>
      <c r="W162" s="158"/>
      <c r="X162" s="158" t="s">
        <v>460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1149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52"/>
      <c r="D163" s="253"/>
      <c r="E163" s="253"/>
      <c r="F163" s="253"/>
      <c r="G163" s="253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211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9">
        <v>78</v>
      </c>
      <c r="B164" s="170" t="s">
        <v>1176</v>
      </c>
      <c r="C164" s="180" t="s">
        <v>1177</v>
      </c>
      <c r="D164" s="171" t="s">
        <v>1056</v>
      </c>
      <c r="E164" s="172">
        <v>3</v>
      </c>
      <c r="F164" s="173"/>
      <c r="G164" s="174">
        <f>ROUND(E164*F164,2)</f>
        <v>0</v>
      </c>
      <c r="H164" s="173"/>
      <c r="I164" s="174">
        <f>ROUND(E164*H164,2)</f>
        <v>0</v>
      </c>
      <c r="J164" s="173"/>
      <c r="K164" s="174">
        <f>ROUND(E164*J164,2)</f>
        <v>0</v>
      </c>
      <c r="L164" s="174">
        <v>21</v>
      </c>
      <c r="M164" s="174">
        <f>G164*(1+L164/100)</f>
        <v>0</v>
      </c>
      <c r="N164" s="172">
        <v>0</v>
      </c>
      <c r="O164" s="172">
        <f>ROUND(E164*N164,2)</f>
        <v>0</v>
      </c>
      <c r="P164" s="172">
        <v>0</v>
      </c>
      <c r="Q164" s="172">
        <f>ROUND(E164*P164,2)</f>
        <v>0</v>
      </c>
      <c r="R164" s="174"/>
      <c r="S164" s="174" t="s">
        <v>239</v>
      </c>
      <c r="T164" s="175" t="s">
        <v>206</v>
      </c>
      <c r="U164" s="158">
        <v>0</v>
      </c>
      <c r="V164" s="158">
        <f>ROUND(E164*U164,2)</f>
        <v>0</v>
      </c>
      <c r="W164" s="158"/>
      <c r="X164" s="158" t="s">
        <v>460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1149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52"/>
      <c r="D165" s="253"/>
      <c r="E165" s="253"/>
      <c r="F165" s="253"/>
      <c r="G165" s="253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211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69">
        <v>79</v>
      </c>
      <c r="B166" s="170" t="s">
        <v>1178</v>
      </c>
      <c r="C166" s="180" t="s">
        <v>1179</v>
      </c>
      <c r="D166" s="171" t="s">
        <v>1180</v>
      </c>
      <c r="E166" s="172">
        <v>4</v>
      </c>
      <c r="F166" s="173"/>
      <c r="G166" s="174">
        <f>ROUND(E166*F166,2)</f>
        <v>0</v>
      </c>
      <c r="H166" s="173"/>
      <c r="I166" s="174">
        <f>ROUND(E166*H166,2)</f>
        <v>0</v>
      </c>
      <c r="J166" s="173"/>
      <c r="K166" s="174">
        <f>ROUND(E166*J166,2)</f>
        <v>0</v>
      </c>
      <c r="L166" s="174">
        <v>21</v>
      </c>
      <c r="M166" s="174">
        <f>G166*(1+L166/100)</f>
        <v>0</v>
      </c>
      <c r="N166" s="172">
        <v>0</v>
      </c>
      <c r="O166" s="172">
        <f>ROUND(E166*N166,2)</f>
        <v>0</v>
      </c>
      <c r="P166" s="172">
        <v>0</v>
      </c>
      <c r="Q166" s="172">
        <f>ROUND(E166*P166,2)</f>
        <v>0</v>
      </c>
      <c r="R166" s="174"/>
      <c r="S166" s="174" t="s">
        <v>239</v>
      </c>
      <c r="T166" s="175" t="s">
        <v>206</v>
      </c>
      <c r="U166" s="158">
        <v>0</v>
      </c>
      <c r="V166" s="158">
        <f>ROUND(E166*U166,2)</f>
        <v>0</v>
      </c>
      <c r="W166" s="158"/>
      <c r="X166" s="158" t="s">
        <v>460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1149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52"/>
      <c r="D167" s="253"/>
      <c r="E167" s="253"/>
      <c r="F167" s="253"/>
      <c r="G167" s="253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211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3.75" outlineLevel="1" x14ac:dyDescent="0.2">
      <c r="A168" s="169">
        <v>80</v>
      </c>
      <c r="B168" s="170" t="s">
        <v>1181</v>
      </c>
      <c r="C168" s="180" t="s">
        <v>1182</v>
      </c>
      <c r="D168" s="171" t="s">
        <v>1056</v>
      </c>
      <c r="E168" s="172">
        <v>1</v>
      </c>
      <c r="F168" s="173"/>
      <c r="G168" s="174">
        <f>ROUND(E168*F168,2)</f>
        <v>0</v>
      </c>
      <c r="H168" s="173"/>
      <c r="I168" s="174">
        <f>ROUND(E168*H168,2)</f>
        <v>0</v>
      </c>
      <c r="J168" s="173"/>
      <c r="K168" s="174">
        <f>ROUND(E168*J168,2)</f>
        <v>0</v>
      </c>
      <c r="L168" s="174">
        <v>21</v>
      </c>
      <c r="M168" s="174">
        <f>G168*(1+L168/100)</f>
        <v>0</v>
      </c>
      <c r="N168" s="172">
        <v>0</v>
      </c>
      <c r="O168" s="172">
        <f>ROUND(E168*N168,2)</f>
        <v>0</v>
      </c>
      <c r="P168" s="172">
        <v>0</v>
      </c>
      <c r="Q168" s="172">
        <f>ROUND(E168*P168,2)</f>
        <v>0</v>
      </c>
      <c r="R168" s="174"/>
      <c r="S168" s="174" t="s">
        <v>239</v>
      </c>
      <c r="T168" s="175" t="s">
        <v>206</v>
      </c>
      <c r="U168" s="158">
        <v>0</v>
      </c>
      <c r="V168" s="158">
        <f>ROUND(E168*U168,2)</f>
        <v>0</v>
      </c>
      <c r="W168" s="158"/>
      <c r="X168" s="158" t="s">
        <v>460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1149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50" t="s">
        <v>1183</v>
      </c>
      <c r="D169" s="251"/>
      <c r="E169" s="251"/>
      <c r="F169" s="251"/>
      <c r="G169" s="251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210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41"/>
      <c r="D170" s="242"/>
      <c r="E170" s="242"/>
      <c r="F170" s="242"/>
      <c r="G170" s="242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211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9">
        <v>81</v>
      </c>
      <c r="B171" s="170" t="s">
        <v>1184</v>
      </c>
      <c r="C171" s="180" t="s">
        <v>1185</v>
      </c>
      <c r="D171" s="171" t="s">
        <v>1056</v>
      </c>
      <c r="E171" s="172">
        <v>1</v>
      </c>
      <c r="F171" s="173"/>
      <c r="G171" s="174">
        <f>ROUND(E171*F171,2)</f>
        <v>0</v>
      </c>
      <c r="H171" s="173"/>
      <c r="I171" s="174">
        <f>ROUND(E171*H171,2)</f>
        <v>0</v>
      </c>
      <c r="J171" s="173"/>
      <c r="K171" s="174">
        <f>ROUND(E171*J171,2)</f>
        <v>0</v>
      </c>
      <c r="L171" s="174">
        <v>21</v>
      </c>
      <c r="M171" s="174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4"/>
      <c r="S171" s="174" t="s">
        <v>239</v>
      </c>
      <c r="T171" s="175" t="s">
        <v>206</v>
      </c>
      <c r="U171" s="158">
        <v>0</v>
      </c>
      <c r="V171" s="158">
        <f>ROUND(E171*U171,2)</f>
        <v>0</v>
      </c>
      <c r="W171" s="158"/>
      <c r="X171" s="158" t="s">
        <v>460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1149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52"/>
      <c r="D172" s="253"/>
      <c r="E172" s="253"/>
      <c r="F172" s="253"/>
      <c r="G172" s="253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9">
        <v>82</v>
      </c>
      <c r="B173" s="170" t="s">
        <v>625</v>
      </c>
      <c r="C173" s="180" t="s">
        <v>1186</v>
      </c>
      <c r="D173" s="171" t="s">
        <v>1056</v>
      </c>
      <c r="E173" s="172">
        <v>1</v>
      </c>
      <c r="F173" s="173"/>
      <c r="G173" s="174">
        <f>ROUND(E173*F173,2)</f>
        <v>0</v>
      </c>
      <c r="H173" s="173"/>
      <c r="I173" s="174">
        <f>ROUND(E173*H173,2)</f>
        <v>0</v>
      </c>
      <c r="J173" s="173"/>
      <c r="K173" s="174">
        <f>ROUND(E173*J173,2)</f>
        <v>0</v>
      </c>
      <c r="L173" s="174">
        <v>21</v>
      </c>
      <c r="M173" s="174">
        <f>G173*(1+L173/100)</f>
        <v>0</v>
      </c>
      <c r="N173" s="172">
        <v>0</v>
      </c>
      <c r="O173" s="172">
        <f>ROUND(E173*N173,2)</f>
        <v>0</v>
      </c>
      <c r="P173" s="172">
        <v>0</v>
      </c>
      <c r="Q173" s="172">
        <f>ROUND(E173*P173,2)</f>
        <v>0</v>
      </c>
      <c r="R173" s="174"/>
      <c r="S173" s="174" t="s">
        <v>239</v>
      </c>
      <c r="T173" s="175" t="s">
        <v>206</v>
      </c>
      <c r="U173" s="158">
        <v>0</v>
      </c>
      <c r="V173" s="158">
        <f>ROUND(E173*U173,2)</f>
        <v>0</v>
      </c>
      <c r="W173" s="158"/>
      <c r="X173" s="158" t="s">
        <v>460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1149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52"/>
      <c r="D174" s="253"/>
      <c r="E174" s="253"/>
      <c r="F174" s="253"/>
      <c r="G174" s="253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211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69">
        <v>83</v>
      </c>
      <c r="B175" s="170" t="s">
        <v>767</v>
      </c>
      <c r="C175" s="180" t="s">
        <v>1187</v>
      </c>
      <c r="D175" s="171" t="s">
        <v>1056</v>
      </c>
      <c r="E175" s="172">
        <v>41</v>
      </c>
      <c r="F175" s="173"/>
      <c r="G175" s="174">
        <f>ROUND(E175*F175,2)</f>
        <v>0</v>
      </c>
      <c r="H175" s="173"/>
      <c r="I175" s="174">
        <f>ROUND(E175*H175,2)</f>
        <v>0</v>
      </c>
      <c r="J175" s="173"/>
      <c r="K175" s="174">
        <f>ROUND(E175*J175,2)</f>
        <v>0</v>
      </c>
      <c r="L175" s="174">
        <v>21</v>
      </c>
      <c r="M175" s="174">
        <f>G175*(1+L175/100)</f>
        <v>0</v>
      </c>
      <c r="N175" s="172">
        <v>0</v>
      </c>
      <c r="O175" s="172">
        <f>ROUND(E175*N175,2)</f>
        <v>0</v>
      </c>
      <c r="P175" s="172">
        <v>0</v>
      </c>
      <c r="Q175" s="172">
        <f>ROUND(E175*P175,2)</f>
        <v>0</v>
      </c>
      <c r="R175" s="174"/>
      <c r="S175" s="174" t="s">
        <v>239</v>
      </c>
      <c r="T175" s="175" t="s">
        <v>206</v>
      </c>
      <c r="U175" s="158">
        <v>0</v>
      </c>
      <c r="V175" s="158">
        <f>ROUND(E175*U175,2)</f>
        <v>0</v>
      </c>
      <c r="W175" s="158"/>
      <c r="X175" s="158" t="s">
        <v>460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1149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52"/>
      <c r="D176" s="253"/>
      <c r="E176" s="253"/>
      <c r="F176" s="253"/>
      <c r="G176" s="253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x14ac:dyDescent="0.2">
      <c r="A177" s="163" t="s">
        <v>200</v>
      </c>
      <c r="B177" s="164" t="s">
        <v>161</v>
      </c>
      <c r="C177" s="179" t="s">
        <v>162</v>
      </c>
      <c r="D177" s="165"/>
      <c r="E177" s="166"/>
      <c r="F177" s="167"/>
      <c r="G177" s="167">
        <f>SUMIF(AG178:AG201,"&lt;&gt;NOR",G178:G201)</f>
        <v>0</v>
      </c>
      <c r="H177" s="167"/>
      <c r="I177" s="167">
        <f>SUM(I178:I201)</f>
        <v>0</v>
      </c>
      <c r="J177" s="167"/>
      <c r="K177" s="167">
        <f>SUM(K178:K201)</f>
        <v>0</v>
      </c>
      <c r="L177" s="167"/>
      <c r="M177" s="167">
        <f>SUM(M178:M201)</f>
        <v>0</v>
      </c>
      <c r="N177" s="166"/>
      <c r="O177" s="166">
        <f>SUM(O178:O201)</f>
        <v>0</v>
      </c>
      <c r="P177" s="166"/>
      <c r="Q177" s="166">
        <f>SUM(Q178:Q201)</f>
        <v>0</v>
      </c>
      <c r="R177" s="167"/>
      <c r="S177" s="167"/>
      <c r="T177" s="168"/>
      <c r="U177" s="162"/>
      <c r="V177" s="162">
        <f>SUM(V178:V201)</f>
        <v>0</v>
      </c>
      <c r="W177" s="162"/>
      <c r="X177" s="162"/>
      <c r="AG177" t="s">
        <v>201</v>
      </c>
    </row>
    <row r="178" spans="1:60" outlineLevel="1" x14ac:dyDescent="0.2">
      <c r="A178" s="169">
        <v>84</v>
      </c>
      <c r="B178" s="170" t="s">
        <v>1188</v>
      </c>
      <c r="C178" s="180" t="s">
        <v>1189</v>
      </c>
      <c r="D178" s="171" t="s">
        <v>1190</v>
      </c>
      <c r="E178" s="172">
        <v>64</v>
      </c>
      <c r="F178" s="173"/>
      <c r="G178" s="174">
        <f>ROUND(E178*F178,2)</f>
        <v>0</v>
      </c>
      <c r="H178" s="173"/>
      <c r="I178" s="174">
        <f>ROUND(E178*H178,2)</f>
        <v>0</v>
      </c>
      <c r="J178" s="173"/>
      <c r="K178" s="174">
        <f>ROUND(E178*J178,2)</f>
        <v>0</v>
      </c>
      <c r="L178" s="174">
        <v>21</v>
      </c>
      <c r="M178" s="174">
        <f>G178*(1+L178/100)</f>
        <v>0</v>
      </c>
      <c r="N178" s="172">
        <v>0</v>
      </c>
      <c r="O178" s="172">
        <f>ROUND(E178*N178,2)</f>
        <v>0</v>
      </c>
      <c r="P178" s="172">
        <v>0</v>
      </c>
      <c r="Q178" s="172">
        <f>ROUND(E178*P178,2)</f>
        <v>0</v>
      </c>
      <c r="R178" s="174"/>
      <c r="S178" s="174" t="s">
        <v>239</v>
      </c>
      <c r="T178" s="175" t="s">
        <v>206</v>
      </c>
      <c r="U178" s="158">
        <v>0</v>
      </c>
      <c r="V178" s="158">
        <f>ROUND(E178*U178,2)</f>
        <v>0</v>
      </c>
      <c r="W178" s="158"/>
      <c r="X178" s="158" t="s">
        <v>243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378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52"/>
      <c r="D179" s="253"/>
      <c r="E179" s="253"/>
      <c r="F179" s="253"/>
      <c r="G179" s="253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211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9">
        <v>85</v>
      </c>
      <c r="B180" s="170" t="s">
        <v>1191</v>
      </c>
      <c r="C180" s="180" t="s">
        <v>1192</v>
      </c>
      <c r="D180" s="171" t="s">
        <v>1190</v>
      </c>
      <c r="E180" s="172">
        <v>36</v>
      </c>
      <c r="F180" s="173"/>
      <c r="G180" s="174">
        <f>ROUND(E180*F180,2)</f>
        <v>0</v>
      </c>
      <c r="H180" s="173"/>
      <c r="I180" s="174">
        <f>ROUND(E180*H180,2)</f>
        <v>0</v>
      </c>
      <c r="J180" s="173"/>
      <c r="K180" s="174">
        <f>ROUND(E180*J180,2)</f>
        <v>0</v>
      </c>
      <c r="L180" s="174">
        <v>21</v>
      </c>
      <c r="M180" s="174">
        <f>G180*(1+L180/100)</f>
        <v>0</v>
      </c>
      <c r="N180" s="172">
        <v>0</v>
      </c>
      <c r="O180" s="172">
        <f>ROUND(E180*N180,2)</f>
        <v>0</v>
      </c>
      <c r="P180" s="172">
        <v>0</v>
      </c>
      <c r="Q180" s="172">
        <f>ROUND(E180*P180,2)</f>
        <v>0</v>
      </c>
      <c r="R180" s="174"/>
      <c r="S180" s="174" t="s">
        <v>239</v>
      </c>
      <c r="T180" s="175" t="s">
        <v>206</v>
      </c>
      <c r="U180" s="158">
        <v>0</v>
      </c>
      <c r="V180" s="158">
        <f>ROUND(E180*U180,2)</f>
        <v>0</v>
      </c>
      <c r="W180" s="158"/>
      <c r="X180" s="158" t="s">
        <v>243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378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52"/>
      <c r="D181" s="253"/>
      <c r="E181" s="253"/>
      <c r="F181" s="253"/>
      <c r="G181" s="253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9">
        <v>86</v>
      </c>
      <c r="B182" s="170" t="s">
        <v>1193</v>
      </c>
      <c r="C182" s="180" t="s">
        <v>1194</v>
      </c>
      <c r="D182" s="171" t="s">
        <v>1190</v>
      </c>
      <c r="E182" s="172">
        <v>8</v>
      </c>
      <c r="F182" s="173"/>
      <c r="G182" s="174">
        <f>ROUND(E182*F182,2)</f>
        <v>0</v>
      </c>
      <c r="H182" s="173"/>
      <c r="I182" s="174">
        <f>ROUND(E182*H182,2)</f>
        <v>0</v>
      </c>
      <c r="J182" s="173"/>
      <c r="K182" s="174">
        <f>ROUND(E182*J182,2)</f>
        <v>0</v>
      </c>
      <c r="L182" s="174">
        <v>21</v>
      </c>
      <c r="M182" s="174">
        <f>G182*(1+L182/100)</f>
        <v>0</v>
      </c>
      <c r="N182" s="172">
        <v>0</v>
      </c>
      <c r="O182" s="172">
        <f>ROUND(E182*N182,2)</f>
        <v>0</v>
      </c>
      <c r="P182" s="172">
        <v>0</v>
      </c>
      <c r="Q182" s="172">
        <f>ROUND(E182*P182,2)</f>
        <v>0</v>
      </c>
      <c r="R182" s="174"/>
      <c r="S182" s="174" t="s">
        <v>239</v>
      </c>
      <c r="T182" s="175" t="s">
        <v>206</v>
      </c>
      <c r="U182" s="158">
        <v>0</v>
      </c>
      <c r="V182" s="158">
        <f>ROUND(E182*U182,2)</f>
        <v>0</v>
      </c>
      <c r="W182" s="158"/>
      <c r="X182" s="158" t="s">
        <v>243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378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52"/>
      <c r="D183" s="253"/>
      <c r="E183" s="253"/>
      <c r="F183" s="253"/>
      <c r="G183" s="253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211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9">
        <v>87</v>
      </c>
      <c r="B184" s="170" t="s">
        <v>1195</v>
      </c>
      <c r="C184" s="180" t="s">
        <v>1196</v>
      </c>
      <c r="D184" s="171" t="s">
        <v>1190</v>
      </c>
      <c r="E184" s="172">
        <v>16</v>
      </c>
      <c r="F184" s="173"/>
      <c r="G184" s="174">
        <f>ROUND(E184*F184,2)</f>
        <v>0</v>
      </c>
      <c r="H184" s="173"/>
      <c r="I184" s="174">
        <f>ROUND(E184*H184,2)</f>
        <v>0</v>
      </c>
      <c r="J184" s="173"/>
      <c r="K184" s="174">
        <f>ROUND(E184*J184,2)</f>
        <v>0</v>
      </c>
      <c r="L184" s="174">
        <v>21</v>
      </c>
      <c r="M184" s="174">
        <f>G184*(1+L184/100)</f>
        <v>0</v>
      </c>
      <c r="N184" s="172">
        <v>0</v>
      </c>
      <c r="O184" s="172">
        <f>ROUND(E184*N184,2)</f>
        <v>0</v>
      </c>
      <c r="P184" s="172">
        <v>0</v>
      </c>
      <c r="Q184" s="172">
        <f>ROUND(E184*P184,2)</f>
        <v>0</v>
      </c>
      <c r="R184" s="174"/>
      <c r="S184" s="174" t="s">
        <v>239</v>
      </c>
      <c r="T184" s="175" t="s">
        <v>206</v>
      </c>
      <c r="U184" s="158">
        <v>0</v>
      </c>
      <c r="V184" s="158">
        <f>ROUND(E184*U184,2)</f>
        <v>0</v>
      </c>
      <c r="W184" s="158"/>
      <c r="X184" s="158" t="s">
        <v>243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378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52"/>
      <c r="D185" s="253"/>
      <c r="E185" s="253"/>
      <c r="F185" s="253"/>
      <c r="G185" s="253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211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9">
        <v>88</v>
      </c>
      <c r="B186" s="170" t="s">
        <v>1197</v>
      </c>
      <c r="C186" s="180" t="s">
        <v>1198</v>
      </c>
      <c r="D186" s="171" t="s">
        <v>1190</v>
      </c>
      <c r="E186" s="172">
        <v>46</v>
      </c>
      <c r="F186" s="173"/>
      <c r="G186" s="174">
        <f>ROUND(E186*F186,2)</f>
        <v>0</v>
      </c>
      <c r="H186" s="173"/>
      <c r="I186" s="174">
        <f>ROUND(E186*H186,2)</f>
        <v>0</v>
      </c>
      <c r="J186" s="173"/>
      <c r="K186" s="174">
        <f>ROUND(E186*J186,2)</f>
        <v>0</v>
      </c>
      <c r="L186" s="174">
        <v>21</v>
      </c>
      <c r="M186" s="174">
        <f>G186*(1+L186/100)</f>
        <v>0</v>
      </c>
      <c r="N186" s="172">
        <v>0</v>
      </c>
      <c r="O186" s="172">
        <f>ROUND(E186*N186,2)</f>
        <v>0</v>
      </c>
      <c r="P186" s="172">
        <v>0</v>
      </c>
      <c r="Q186" s="172">
        <f>ROUND(E186*P186,2)</f>
        <v>0</v>
      </c>
      <c r="R186" s="174"/>
      <c r="S186" s="174" t="s">
        <v>239</v>
      </c>
      <c r="T186" s="175" t="s">
        <v>206</v>
      </c>
      <c r="U186" s="158">
        <v>0</v>
      </c>
      <c r="V186" s="158">
        <f>ROUND(E186*U186,2)</f>
        <v>0</v>
      </c>
      <c r="W186" s="158"/>
      <c r="X186" s="158" t="s">
        <v>243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378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52"/>
      <c r="D187" s="253"/>
      <c r="E187" s="253"/>
      <c r="F187" s="253"/>
      <c r="G187" s="253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211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9">
        <v>89</v>
      </c>
      <c r="B188" s="170" t="s">
        <v>1199</v>
      </c>
      <c r="C188" s="180" t="s">
        <v>1200</v>
      </c>
      <c r="D188" s="171" t="s">
        <v>1190</v>
      </c>
      <c r="E188" s="172">
        <v>16</v>
      </c>
      <c r="F188" s="173"/>
      <c r="G188" s="174">
        <f>ROUND(E188*F188,2)</f>
        <v>0</v>
      </c>
      <c r="H188" s="173"/>
      <c r="I188" s="174">
        <f>ROUND(E188*H188,2)</f>
        <v>0</v>
      </c>
      <c r="J188" s="173"/>
      <c r="K188" s="174">
        <f>ROUND(E188*J188,2)</f>
        <v>0</v>
      </c>
      <c r="L188" s="174">
        <v>21</v>
      </c>
      <c r="M188" s="174">
        <f>G188*(1+L188/100)</f>
        <v>0</v>
      </c>
      <c r="N188" s="172">
        <v>0</v>
      </c>
      <c r="O188" s="172">
        <f>ROUND(E188*N188,2)</f>
        <v>0</v>
      </c>
      <c r="P188" s="172">
        <v>0</v>
      </c>
      <c r="Q188" s="172">
        <f>ROUND(E188*P188,2)</f>
        <v>0</v>
      </c>
      <c r="R188" s="174"/>
      <c r="S188" s="174" t="s">
        <v>239</v>
      </c>
      <c r="T188" s="175" t="s">
        <v>206</v>
      </c>
      <c r="U188" s="158">
        <v>0</v>
      </c>
      <c r="V188" s="158">
        <f>ROUND(E188*U188,2)</f>
        <v>0</v>
      </c>
      <c r="W188" s="158"/>
      <c r="X188" s="158" t="s">
        <v>243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378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52"/>
      <c r="D189" s="253"/>
      <c r="E189" s="253"/>
      <c r="F189" s="253"/>
      <c r="G189" s="253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211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9">
        <v>90</v>
      </c>
      <c r="B190" s="170" t="s">
        <v>1201</v>
      </c>
      <c r="C190" s="180" t="s">
        <v>1202</v>
      </c>
      <c r="D190" s="171" t="s">
        <v>1190</v>
      </c>
      <c r="E190" s="172">
        <v>16</v>
      </c>
      <c r="F190" s="173"/>
      <c r="G190" s="174">
        <f>ROUND(E190*F190,2)</f>
        <v>0</v>
      </c>
      <c r="H190" s="173"/>
      <c r="I190" s="174">
        <f>ROUND(E190*H190,2)</f>
        <v>0</v>
      </c>
      <c r="J190" s="173"/>
      <c r="K190" s="174">
        <f>ROUND(E190*J190,2)</f>
        <v>0</v>
      </c>
      <c r="L190" s="174">
        <v>21</v>
      </c>
      <c r="M190" s="174">
        <f>G190*(1+L190/100)</f>
        <v>0</v>
      </c>
      <c r="N190" s="172">
        <v>0</v>
      </c>
      <c r="O190" s="172">
        <f>ROUND(E190*N190,2)</f>
        <v>0</v>
      </c>
      <c r="P190" s="172">
        <v>0</v>
      </c>
      <c r="Q190" s="172">
        <f>ROUND(E190*P190,2)</f>
        <v>0</v>
      </c>
      <c r="R190" s="174"/>
      <c r="S190" s="174" t="s">
        <v>239</v>
      </c>
      <c r="T190" s="175" t="s">
        <v>206</v>
      </c>
      <c r="U190" s="158">
        <v>0</v>
      </c>
      <c r="V190" s="158">
        <f>ROUND(E190*U190,2)</f>
        <v>0</v>
      </c>
      <c r="W190" s="158"/>
      <c r="X190" s="158" t="s">
        <v>243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378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52"/>
      <c r="D191" s="253"/>
      <c r="E191" s="253"/>
      <c r="F191" s="253"/>
      <c r="G191" s="253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211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9">
        <v>91</v>
      </c>
      <c r="B192" s="170" t="s">
        <v>1203</v>
      </c>
      <c r="C192" s="180" t="s">
        <v>1204</v>
      </c>
      <c r="D192" s="171" t="s">
        <v>1190</v>
      </c>
      <c r="E192" s="172">
        <v>8</v>
      </c>
      <c r="F192" s="173"/>
      <c r="G192" s="174">
        <f>ROUND(E192*F192,2)</f>
        <v>0</v>
      </c>
      <c r="H192" s="173"/>
      <c r="I192" s="174">
        <f>ROUND(E192*H192,2)</f>
        <v>0</v>
      </c>
      <c r="J192" s="173"/>
      <c r="K192" s="174">
        <f>ROUND(E192*J192,2)</f>
        <v>0</v>
      </c>
      <c r="L192" s="174">
        <v>21</v>
      </c>
      <c r="M192" s="174">
        <f>G192*(1+L192/100)</f>
        <v>0</v>
      </c>
      <c r="N192" s="172">
        <v>0</v>
      </c>
      <c r="O192" s="172">
        <f>ROUND(E192*N192,2)</f>
        <v>0</v>
      </c>
      <c r="P192" s="172">
        <v>0</v>
      </c>
      <c r="Q192" s="172">
        <f>ROUND(E192*P192,2)</f>
        <v>0</v>
      </c>
      <c r="R192" s="174"/>
      <c r="S192" s="174" t="s">
        <v>239</v>
      </c>
      <c r="T192" s="175" t="s">
        <v>206</v>
      </c>
      <c r="U192" s="158">
        <v>0</v>
      </c>
      <c r="V192" s="158">
        <f>ROUND(E192*U192,2)</f>
        <v>0</v>
      </c>
      <c r="W192" s="158"/>
      <c r="X192" s="158" t="s">
        <v>243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378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52"/>
      <c r="D193" s="253"/>
      <c r="E193" s="253"/>
      <c r="F193" s="253"/>
      <c r="G193" s="253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211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9">
        <v>92</v>
      </c>
      <c r="B194" s="170" t="s">
        <v>1205</v>
      </c>
      <c r="C194" s="180" t="s">
        <v>1206</v>
      </c>
      <c r="D194" s="171" t="s">
        <v>1190</v>
      </c>
      <c r="E194" s="172">
        <v>16</v>
      </c>
      <c r="F194" s="173"/>
      <c r="G194" s="174">
        <f>ROUND(E194*F194,2)</f>
        <v>0</v>
      </c>
      <c r="H194" s="173"/>
      <c r="I194" s="174">
        <f>ROUND(E194*H194,2)</f>
        <v>0</v>
      </c>
      <c r="J194" s="173"/>
      <c r="K194" s="174">
        <f>ROUND(E194*J194,2)</f>
        <v>0</v>
      </c>
      <c r="L194" s="174">
        <v>21</v>
      </c>
      <c r="M194" s="174">
        <f>G194*(1+L194/100)</f>
        <v>0</v>
      </c>
      <c r="N194" s="172">
        <v>0</v>
      </c>
      <c r="O194" s="172">
        <f>ROUND(E194*N194,2)</f>
        <v>0</v>
      </c>
      <c r="P194" s="172">
        <v>0</v>
      </c>
      <c r="Q194" s="172">
        <f>ROUND(E194*P194,2)</f>
        <v>0</v>
      </c>
      <c r="R194" s="174"/>
      <c r="S194" s="174" t="s">
        <v>239</v>
      </c>
      <c r="T194" s="175" t="s">
        <v>206</v>
      </c>
      <c r="U194" s="158">
        <v>0</v>
      </c>
      <c r="V194" s="158">
        <f>ROUND(E194*U194,2)</f>
        <v>0</v>
      </c>
      <c r="W194" s="158"/>
      <c r="X194" s="158" t="s">
        <v>243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378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52"/>
      <c r="D195" s="253"/>
      <c r="E195" s="253"/>
      <c r="F195" s="253"/>
      <c r="G195" s="253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211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9">
        <v>93</v>
      </c>
      <c r="B196" s="170" t="s">
        <v>1207</v>
      </c>
      <c r="C196" s="180" t="s">
        <v>1208</v>
      </c>
      <c r="D196" s="171" t="s">
        <v>1190</v>
      </c>
      <c r="E196" s="172">
        <v>16</v>
      </c>
      <c r="F196" s="173"/>
      <c r="G196" s="174">
        <f>ROUND(E196*F196,2)</f>
        <v>0</v>
      </c>
      <c r="H196" s="173"/>
      <c r="I196" s="174">
        <f>ROUND(E196*H196,2)</f>
        <v>0</v>
      </c>
      <c r="J196" s="173"/>
      <c r="K196" s="174">
        <f>ROUND(E196*J196,2)</f>
        <v>0</v>
      </c>
      <c r="L196" s="174">
        <v>21</v>
      </c>
      <c r="M196" s="174">
        <f>G196*(1+L196/100)</f>
        <v>0</v>
      </c>
      <c r="N196" s="172">
        <v>0</v>
      </c>
      <c r="O196" s="172">
        <f>ROUND(E196*N196,2)</f>
        <v>0</v>
      </c>
      <c r="P196" s="172">
        <v>0</v>
      </c>
      <c r="Q196" s="172">
        <f>ROUND(E196*P196,2)</f>
        <v>0</v>
      </c>
      <c r="R196" s="174"/>
      <c r="S196" s="174" t="s">
        <v>239</v>
      </c>
      <c r="T196" s="175" t="s">
        <v>206</v>
      </c>
      <c r="U196" s="158">
        <v>0</v>
      </c>
      <c r="V196" s="158">
        <f>ROUND(E196*U196,2)</f>
        <v>0</v>
      </c>
      <c r="W196" s="158"/>
      <c r="X196" s="158" t="s">
        <v>243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378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52"/>
      <c r="D197" s="253"/>
      <c r="E197" s="253"/>
      <c r="F197" s="253"/>
      <c r="G197" s="253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211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9">
        <v>94</v>
      </c>
      <c r="B198" s="170" t="s">
        <v>1209</v>
      </c>
      <c r="C198" s="180" t="s">
        <v>1210</v>
      </c>
      <c r="D198" s="171" t="s">
        <v>1190</v>
      </c>
      <c r="E198" s="172">
        <v>16</v>
      </c>
      <c r="F198" s="173"/>
      <c r="G198" s="174">
        <f>ROUND(E198*F198,2)</f>
        <v>0</v>
      </c>
      <c r="H198" s="173"/>
      <c r="I198" s="174">
        <f>ROUND(E198*H198,2)</f>
        <v>0</v>
      </c>
      <c r="J198" s="173"/>
      <c r="K198" s="174">
        <f>ROUND(E198*J198,2)</f>
        <v>0</v>
      </c>
      <c r="L198" s="174">
        <v>21</v>
      </c>
      <c r="M198" s="174">
        <f>G198*(1+L198/100)</f>
        <v>0</v>
      </c>
      <c r="N198" s="172">
        <v>0</v>
      </c>
      <c r="O198" s="172">
        <f>ROUND(E198*N198,2)</f>
        <v>0</v>
      </c>
      <c r="P198" s="172">
        <v>0</v>
      </c>
      <c r="Q198" s="172">
        <f>ROUND(E198*P198,2)</f>
        <v>0</v>
      </c>
      <c r="R198" s="174"/>
      <c r="S198" s="174" t="s">
        <v>239</v>
      </c>
      <c r="T198" s="175" t="s">
        <v>206</v>
      </c>
      <c r="U198" s="158">
        <v>0</v>
      </c>
      <c r="V198" s="158">
        <f>ROUND(E198*U198,2)</f>
        <v>0</v>
      </c>
      <c r="W198" s="158"/>
      <c r="X198" s="158" t="s">
        <v>243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378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52"/>
      <c r="D199" s="253"/>
      <c r="E199" s="253"/>
      <c r="F199" s="253"/>
      <c r="G199" s="253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69">
        <v>95</v>
      </c>
      <c r="B200" s="170" t="s">
        <v>1211</v>
      </c>
      <c r="C200" s="180" t="s">
        <v>1212</v>
      </c>
      <c r="D200" s="171" t="s">
        <v>1190</v>
      </c>
      <c r="E200" s="172">
        <v>16</v>
      </c>
      <c r="F200" s="173"/>
      <c r="G200" s="174">
        <f>ROUND(E200*F200,2)</f>
        <v>0</v>
      </c>
      <c r="H200" s="173"/>
      <c r="I200" s="174">
        <f>ROUND(E200*H200,2)</f>
        <v>0</v>
      </c>
      <c r="J200" s="173"/>
      <c r="K200" s="174">
        <f>ROUND(E200*J200,2)</f>
        <v>0</v>
      </c>
      <c r="L200" s="174">
        <v>21</v>
      </c>
      <c r="M200" s="174">
        <f>G200*(1+L200/100)</f>
        <v>0</v>
      </c>
      <c r="N200" s="172">
        <v>0</v>
      </c>
      <c r="O200" s="172">
        <f>ROUND(E200*N200,2)</f>
        <v>0</v>
      </c>
      <c r="P200" s="172">
        <v>0</v>
      </c>
      <c r="Q200" s="172">
        <f>ROUND(E200*P200,2)</f>
        <v>0</v>
      </c>
      <c r="R200" s="174"/>
      <c r="S200" s="174" t="s">
        <v>239</v>
      </c>
      <c r="T200" s="175" t="s">
        <v>206</v>
      </c>
      <c r="U200" s="158">
        <v>0</v>
      </c>
      <c r="V200" s="158">
        <f>ROUND(E200*U200,2)</f>
        <v>0</v>
      </c>
      <c r="W200" s="158"/>
      <c r="X200" s="158" t="s">
        <v>243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378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52"/>
      <c r="D201" s="253"/>
      <c r="E201" s="253"/>
      <c r="F201" s="253"/>
      <c r="G201" s="253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211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x14ac:dyDescent="0.2">
      <c r="A202" s="163" t="s">
        <v>200</v>
      </c>
      <c r="B202" s="164" t="s">
        <v>163</v>
      </c>
      <c r="C202" s="179" t="s">
        <v>164</v>
      </c>
      <c r="D202" s="165"/>
      <c r="E202" s="166"/>
      <c r="F202" s="167"/>
      <c r="G202" s="167">
        <f>SUMIF(AG203:AG305,"&lt;&gt;NOR",G203:G305)</f>
        <v>0</v>
      </c>
      <c r="H202" s="167"/>
      <c r="I202" s="167">
        <f>SUM(I203:I305)</f>
        <v>0</v>
      </c>
      <c r="J202" s="167"/>
      <c r="K202" s="167">
        <f>SUM(K203:K305)</f>
        <v>0</v>
      </c>
      <c r="L202" s="167"/>
      <c r="M202" s="167">
        <f>SUM(M203:M305)</f>
        <v>0</v>
      </c>
      <c r="N202" s="166"/>
      <c r="O202" s="166">
        <f>SUM(O203:O305)</f>
        <v>0</v>
      </c>
      <c r="P202" s="166"/>
      <c r="Q202" s="166">
        <f>SUM(Q203:Q305)</f>
        <v>0</v>
      </c>
      <c r="R202" s="167"/>
      <c r="S202" s="167"/>
      <c r="T202" s="168"/>
      <c r="U202" s="162"/>
      <c r="V202" s="162">
        <f>SUM(V203:V305)</f>
        <v>0</v>
      </c>
      <c r="W202" s="162"/>
      <c r="X202" s="162"/>
      <c r="AG202" t="s">
        <v>201</v>
      </c>
    </row>
    <row r="203" spans="1:60" outlineLevel="1" x14ac:dyDescent="0.2">
      <c r="A203" s="169">
        <v>96</v>
      </c>
      <c r="B203" s="170" t="s">
        <v>1213</v>
      </c>
      <c r="C203" s="180" t="s">
        <v>1214</v>
      </c>
      <c r="D203" s="171" t="s">
        <v>1056</v>
      </c>
      <c r="E203" s="172">
        <v>32</v>
      </c>
      <c r="F203" s="173"/>
      <c r="G203" s="174">
        <f>ROUND(E203*F203,2)</f>
        <v>0</v>
      </c>
      <c r="H203" s="173"/>
      <c r="I203" s="174">
        <f>ROUND(E203*H203,2)</f>
        <v>0</v>
      </c>
      <c r="J203" s="173"/>
      <c r="K203" s="174">
        <f>ROUND(E203*J203,2)</f>
        <v>0</v>
      </c>
      <c r="L203" s="174">
        <v>21</v>
      </c>
      <c r="M203" s="174">
        <f>G203*(1+L203/100)</f>
        <v>0</v>
      </c>
      <c r="N203" s="172">
        <v>0</v>
      </c>
      <c r="O203" s="172">
        <f>ROUND(E203*N203,2)</f>
        <v>0</v>
      </c>
      <c r="P203" s="172">
        <v>0</v>
      </c>
      <c r="Q203" s="172">
        <f>ROUND(E203*P203,2)</f>
        <v>0</v>
      </c>
      <c r="R203" s="174"/>
      <c r="S203" s="174" t="s">
        <v>239</v>
      </c>
      <c r="T203" s="175" t="s">
        <v>206</v>
      </c>
      <c r="U203" s="158">
        <v>0</v>
      </c>
      <c r="V203" s="158">
        <f>ROUND(E203*U203,2)</f>
        <v>0</v>
      </c>
      <c r="W203" s="158"/>
      <c r="X203" s="158" t="s">
        <v>243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378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52"/>
      <c r="D204" s="253"/>
      <c r="E204" s="253"/>
      <c r="F204" s="253"/>
      <c r="G204" s="253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211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69">
        <v>97</v>
      </c>
      <c r="B205" s="170" t="s">
        <v>1215</v>
      </c>
      <c r="C205" s="180" t="s">
        <v>1216</v>
      </c>
      <c r="D205" s="171" t="s">
        <v>1056</v>
      </c>
      <c r="E205" s="172">
        <v>50</v>
      </c>
      <c r="F205" s="173"/>
      <c r="G205" s="174">
        <f>ROUND(E205*F205,2)</f>
        <v>0</v>
      </c>
      <c r="H205" s="173"/>
      <c r="I205" s="174">
        <f>ROUND(E205*H205,2)</f>
        <v>0</v>
      </c>
      <c r="J205" s="173"/>
      <c r="K205" s="174">
        <f>ROUND(E205*J205,2)</f>
        <v>0</v>
      </c>
      <c r="L205" s="174">
        <v>21</v>
      </c>
      <c r="M205" s="174">
        <f>G205*(1+L205/100)</f>
        <v>0</v>
      </c>
      <c r="N205" s="172">
        <v>0</v>
      </c>
      <c r="O205" s="172">
        <f>ROUND(E205*N205,2)</f>
        <v>0</v>
      </c>
      <c r="P205" s="172">
        <v>0</v>
      </c>
      <c r="Q205" s="172">
        <f>ROUND(E205*P205,2)</f>
        <v>0</v>
      </c>
      <c r="R205" s="174"/>
      <c r="S205" s="174" t="s">
        <v>239</v>
      </c>
      <c r="T205" s="175" t="s">
        <v>206</v>
      </c>
      <c r="U205" s="158">
        <v>0</v>
      </c>
      <c r="V205" s="158">
        <f>ROUND(E205*U205,2)</f>
        <v>0</v>
      </c>
      <c r="W205" s="158"/>
      <c r="X205" s="158" t="s">
        <v>243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378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52"/>
      <c r="D206" s="253"/>
      <c r="E206" s="253"/>
      <c r="F206" s="253"/>
      <c r="G206" s="253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211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69">
        <v>98</v>
      </c>
      <c r="B207" s="170" t="s">
        <v>1217</v>
      </c>
      <c r="C207" s="180" t="s">
        <v>1218</v>
      </c>
      <c r="D207" s="171" t="s">
        <v>1056</v>
      </c>
      <c r="E207" s="172">
        <v>17</v>
      </c>
      <c r="F207" s="173"/>
      <c r="G207" s="174">
        <f>ROUND(E207*F207,2)</f>
        <v>0</v>
      </c>
      <c r="H207" s="173"/>
      <c r="I207" s="174">
        <f>ROUND(E207*H207,2)</f>
        <v>0</v>
      </c>
      <c r="J207" s="173"/>
      <c r="K207" s="174">
        <f>ROUND(E207*J207,2)</f>
        <v>0</v>
      </c>
      <c r="L207" s="174">
        <v>21</v>
      </c>
      <c r="M207" s="174">
        <f>G207*(1+L207/100)</f>
        <v>0</v>
      </c>
      <c r="N207" s="172">
        <v>0</v>
      </c>
      <c r="O207" s="172">
        <f>ROUND(E207*N207,2)</f>
        <v>0</v>
      </c>
      <c r="P207" s="172">
        <v>0</v>
      </c>
      <c r="Q207" s="172">
        <f>ROUND(E207*P207,2)</f>
        <v>0</v>
      </c>
      <c r="R207" s="174"/>
      <c r="S207" s="174" t="s">
        <v>239</v>
      </c>
      <c r="T207" s="175" t="s">
        <v>206</v>
      </c>
      <c r="U207" s="158">
        <v>0</v>
      </c>
      <c r="V207" s="158">
        <f>ROUND(E207*U207,2)</f>
        <v>0</v>
      </c>
      <c r="W207" s="158"/>
      <c r="X207" s="158" t="s">
        <v>243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378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52"/>
      <c r="D208" s="253"/>
      <c r="E208" s="253"/>
      <c r="F208" s="253"/>
      <c r="G208" s="253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211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69">
        <v>99</v>
      </c>
      <c r="B209" s="170" t="s">
        <v>1219</v>
      </c>
      <c r="C209" s="180" t="s">
        <v>1144</v>
      </c>
      <c r="D209" s="171" t="s">
        <v>1056</v>
      </c>
      <c r="E209" s="172">
        <v>3</v>
      </c>
      <c r="F209" s="173"/>
      <c r="G209" s="174">
        <f>ROUND(E209*F209,2)</f>
        <v>0</v>
      </c>
      <c r="H209" s="173"/>
      <c r="I209" s="174">
        <f>ROUND(E209*H209,2)</f>
        <v>0</v>
      </c>
      <c r="J209" s="173"/>
      <c r="K209" s="174">
        <f>ROUND(E209*J209,2)</f>
        <v>0</v>
      </c>
      <c r="L209" s="174">
        <v>21</v>
      </c>
      <c r="M209" s="174">
        <f>G209*(1+L209/100)</f>
        <v>0</v>
      </c>
      <c r="N209" s="172">
        <v>0</v>
      </c>
      <c r="O209" s="172">
        <f>ROUND(E209*N209,2)</f>
        <v>0</v>
      </c>
      <c r="P209" s="172">
        <v>0</v>
      </c>
      <c r="Q209" s="172">
        <f>ROUND(E209*P209,2)</f>
        <v>0</v>
      </c>
      <c r="R209" s="174"/>
      <c r="S209" s="174" t="s">
        <v>239</v>
      </c>
      <c r="T209" s="175" t="s">
        <v>206</v>
      </c>
      <c r="U209" s="158">
        <v>0</v>
      </c>
      <c r="V209" s="158">
        <f>ROUND(E209*U209,2)</f>
        <v>0</v>
      </c>
      <c r="W209" s="158"/>
      <c r="X209" s="158" t="s">
        <v>1145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1146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52"/>
      <c r="D210" s="253"/>
      <c r="E210" s="253"/>
      <c r="F210" s="253"/>
      <c r="G210" s="253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211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69">
        <v>100</v>
      </c>
      <c r="B211" s="170" t="s">
        <v>1220</v>
      </c>
      <c r="C211" s="180" t="s">
        <v>1221</v>
      </c>
      <c r="D211" s="171" t="s">
        <v>283</v>
      </c>
      <c r="E211" s="172">
        <v>36</v>
      </c>
      <c r="F211" s="173"/>
      <c r="G211" s="174">
        <f>ROUND(E211*F211,2)</f>
        <v>0</v>
      </c>
      <c r="H211" s="173"/>
      <c r="I211" s="174">
        <f>ROUND(E211*H211,2)</f>
        <v>0</v>
      </c>
      <c r="J211" s="173"/>
      <c r="K211" s="174">
        <f>ROUND(E211*J211,2)</f>
        <v>0</v>
      </c>
      <c r="L211" s="174">
        <v>21</v>
      </c>
      <c r="M211" s="174">
        <f>G211*(1+L211/100)</f>
        <v>0</v>
      </c>
      <c r="N211" s="172">
        <v>0</v>
      </c>
      <c r="O211" s="172">
        <f>ROUND(E211*N211,2)</f>
        <v>0</v>
      </c>
      <c r="P211" s="172">
        <v>0</v>
      </c>
      <c r="Q211" s="172">
        <f>ROUND(E211*P211,2)</f>
        <v>0</v>
      </c>
      <c r="R211" s="174"/>
      <c r="S211" s="174" t="s">
        <v>239</v>
      </c>
      <c r="T211" s="175" t="s">
        <v>206</v>
      </c>
      <c r="U211" s="158">
        <v>0</v>
      </c>
      <c r="V211" s="158">
        <f>ROUND(E211*U211,2)</f>
        <v>0</v>
      </c>
      <c r="W211" s="158"/>
      <c r="X211" s="158" t="s">
        <v>460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1149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52"/>
      <c r="D212" s="253"/>
      <c r="E212" s="253"/>
      <c r="F212" s="253"/>
      <c r="G212" s="253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211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9">
        <v>101</v>
      </c>
      <c r="B213" s="170" t="s">
        <v>1222</v>
      </c>
      <c r="C213" s="180" t="s">
        <v>1223</v>
      </c>
      <c r="D213" s="171" t="s">
        <v>283</v>
      </c>
      <c r="E213" s="172">
        <v>215</v>
      </c>
      <c r="F213" s="173"/>
      <c r="G213" s="174">
        <f>ROUND(E213*F213,2)</f>
        <v>0</v>
      </c>
      <c r="H213" s="173"/>
      <c r="I213" s="174">
        <f>ROUND(E213*H213,2)</f>
        <v>0</v>
      </c>
      <c r="J213" s="173"/>
      <c r="K213" s="174">
        <f>ROUND(E213*J213,2)</f>
        <v>0</v>
      </c>
      <c r="L213" s="174">
        <v>21</v>
      </c>
      <c r="M213" s="174">
        <f>G213*(1+L213/100)</f>
        <v>0</v>
      </c>
      <c r="N213" s="172">
        <v>0</v>
      </c>
      <c r="O213" s="172">
        <f>ROUND(E213*N213,2)</f>
        <v>0</v>
      </c>
      <c r="P213" s="172">
        <v>0</v>
      </c>
      <c r="Q213" s="172">
        <f>ROUND(E213*P213,2)</f>
        <v>0</v>
      </c>
      <c r="R213" s="174"/>
      <c r="S213" s="174" t="s">
        <v>239</v>
      </c>
      <c r="T213" s="175" t="s">
        <v>206</v>
      </c>
      <c r="U213" s="158">
        <v>0</v>
      </c>
      <c r="V213" s="158">
        <f>ROUND(E213*U213,2)</f>
        <v>0</v>
      </c>
      <c r="W213" s="158"/>
      <c r="X213" s="158" t="s">
        <v>460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1149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52"/>
      <c r="D214" s="253"/>
      <c r="E214" s="253"/>
      <c r="F214" s="253"/>
      <c r="G214" s="253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211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69">
        <v>102</v>
      </c>
      <c r="B215" s="170" t="s">
        <v>1224</v>
      </c>
      <c r="C215" s="180" t="s">
        <v>1225</v>
      </c>
      <c r="D215" s="171" t="s">
        <v>1056</v>
      </c>
      <c r="E215" s="172">
        <v>5</v>
      </c>
      <c r="F215" s="173"/>
      <c r="G215" s="174">
        <f>ROUND(E215*F215,2)</f>
        <v>0</v>
      </c>
      <c r="H215" s="173"/>
      <c r="I215" s="174">
        <f>ROUND(E215*H215,2)</f>
        <v>0</v>
      </c>
      <c r="J215" s="173"/>
      <c r="K215" s="174">
        <f>ROUND(E215*J215,2)</f>
        <v>0</v>
      </c>
      <c r="L215" s="174">
        <v>21</v>
      </c>
      <c r="M215" s="174">
        <f>G215*(1+L215/100)</f>
        <v>0</v>
      </c>
      <c r="N215" s="172">
        <v>0</v>
      </c>
      <c r="O215" s="172">
        <f>ROUND(E215*N215,2)</f>
        <v>0</v>
      </c>
      <c r="P215" s="172">
        <v>0</v>
      </c>
      <c r="Q215" s="172">
        <f>ROUND(E215*P215,2)</f>
        <v>0</v>
      </c>
      <c r="R215" s="174"/>
      <c r="S215" s="174" t="s">
        <v>239</v>
      </c>
      <c r="T215" s="175" t="s">
        <v>206</v>
      </c>
      <c r="U215" s="158">
        <v>0</v>
      </c>
      <c r="V215" s="158">
        <f>ROUND(E215*U215,2)</f>
        <v>0</v>
      </c>
      <c r="W215" s="158"/>
      <c r="X215" s="158" t="s">
        <v>460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1149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52"/>
      <c r="D216" s="253"/>
      <c r="E216" s="253"/>
      <c r="F216" s="253"/>
      <c r="G216" s="253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211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9">
        <v>103</v>
      </c>
      <c r="B217" s="170" t="s">
        <v>1226</v>
      </c>
      <c r="C217" s="180" t="s">
        <v>1227</v>
      </c>
      <c r="D217" s="171" t="s">
        <v>1056</v>
      </c>
      <c r="E217" s="172">
        <v>2</v>
      </c>
      <c r="F217" s="173"/>
      <c r="G217" s="174">
        <f>ROUND(E217*F217,2)</f>
        <v>0</v>
      </c>
      <c r="H217" s="173"/>
      <c r="I217" s="174">
        <f>ROUND(E217*H217,2)</f>
        <v>0</v>
      </c>
      <c r="J217" s="173"/>
      <c r="K217" s="174">
        <f>ROUND(E217*J217,2)</f>
        <v>0</v>
      </c>
      <c r="L217" s="174">
        <v>21</v>
      </c>
      <c r="M217" s="174">
        <f>G217*(1+L217/100)</f>
        <v>0</v>
      </c>
      <c r="N217" s="172">
        <v>0</v>
      </c>
      <c r="O217" s="172">
        <f>ROUND(E217*N217,2)</f>
        <v>0</v>
      </c>
      <c r="P217" s="172">
        <v>0</v>
      </c>
      <c r="Q217" s="172">
        <f>ROUND(E217*P217,2)</f>
        <v>0</v>
      </c>
      <c r="R217" s="174"/>
      <c r="S217" s="174" t="s">
        <v>239</v>
      </c>
      <c r="T217" s="175" t="s">
        <v>206</v>
      </c>
      <c r="U217" s="158">
        <v>0</v>
      </c>
      <c r="V217" s="158">
        <f>ROUND(E217*U217,2)</f>
        <v>0</v>
      </c>
      <c r="W217" s="158"/>
      <c r="X217" s="158" t="s">
        <v>460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1149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2"/>
      <c r="D218" s="253"/>
      <c r="E218" s="253"/>
      <c r="F218" s="253"/>
      <c r="G218" s="253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211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69">
        <v>104</v>
      </c>
      <c r="B219" s="170" t="s">
        <v>1228</v>
      </c>
      <c r="C219" s="180" t="s">
        <v>1229</v>
      </c>
      <c r="D219" s="171" t="s">
        <v>1056</v>
      </c>
      <c r="E219" s="172">
        <v>38</v>
      </c>
      <c r="F219" s="173"/>
      <c r="G219" s="174">
        <f>ROUND(E219*F219,2)</f>
        <v>0</v>
      </c>
      <c r="H219" s="173"/>
      <c r="I219" s="174">
        <f>ROUND(E219*H219,2)</f>
        <v>0</v>
      </c>
      <c r="J219" s="173"/>
      <c r="K219" s="174">
        <f>ROUND(E219*J219,2)</f>
        <v>0</v>
      </c>
      <c r="L219" s="174">
        <v>21</v>
      </c>
      <c r="M219" s="174">
        <f>G219*(1+L219/100)</f>
        <v>0</v>
      </c>
      <c r="N219" s="172">
        <v>0</v>
      </c>
      <c r="O219" s="172">
        <f>ROUND(E219*N219,2)</f>
        <v>0</v>
      </c>
      <c r="P219" s="172">
        <v>0</v>
      </c>
      <c r="Q219" s="172">
        <f>ROUND(E219*P219,2)</f>
        <v>0</v>
      </c>
      <c r="R219" s="174"/>
      <c r="S219" s="174" t="s">
        <v>239</v>
      </c>
      <c r="T219" s="175" t="s">
        <v>206</v>
      </c>
      <c r="U219" s="158">
        <v>0</v>
      </c>
      <c r="V219" s="158">
        <f>ROUND(E219*U219,2)</f>
        <v>0</v>
      </c>
      <c r="W219" s="158"/>
      <c r="X219" s="158" t="s">
        <v>460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1149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52"/>
      <c r="D220" s="253"/>
      <c r="E220" s="253"/>
      <c r="F220" s="253"/>
      <c r="G220" s="253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211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69">
        <v>105</v>
      </c>
      <c r="B221" s="170" t="s">
        <v>1230</v>
      </c>
      <c r="C221" s="180" t="s">
        <v>1231</v>
      </c>
      <c r="D221" s="171" t="s">
        <v>1056</v>
      </c>
      <c r="E221" s="172">
        <v>79</v>
      </c>
      <c r="F221" s="173"/>
      <c r="G221" s="174">
        <f>ROUND(E221*F221,2)</f>
        <v>0</v>
      </c>
      <c r="H221" s="173"/>
      <c r="I221" s="174">
        <f>ROUND(E221*H221,2)</f>
        <v>0</v>
      </c>
      <c r="J221" s="173"/>
      <c r="K221" s="174">
        <f>ROUND(E221*J221,2)</f>
        <v>0</v>
      </c>
      <c r="L221" s="174">
        <v>21</v>
      </c>
      <c r="M221" s="174">
        <f>G221*(1+L221/100)</f>
        <v>0</v>
      </c>
      <c r="N221" s="172">
        <v>0</v>
      </c>
      <c r="O221" s="172">
        <f>ROUND(E221*N221,2)</f>
        <v>0</v>
      </c>
      <c r="P221" s="172">
        <v>0</v>
      </c>
      <c r="Q221" s="172">
        <f>ROUND(E221*P221,2)</f>
        <v>0</v>
      </c>
      <c r="R221" s="174"/>
      <c r="S221" s="174" t="s">
        <v>239</v>
      </c>
      <c r="T221" s="175" t="s">
        <v>206</v>
      </c>
      <c r="U221" s="158">
        <v>0</v>
      </c>
      <c r="V221" s="158">
        <f>ROUND(E221*U221,2)</f>
        <v>0</v>
      </c>
      <c r="W221" s="158"/>
      <c r="X221" s="158" t="s">
        <v>460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1149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52"/>
      <c r="D222" s="253"/>
      <c r="E222" s="253"/>
      <c r="F222" s="253"/>
      <c r="G222" s="253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211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33.75" outlineLevel="1" x14ac:dyDescent="0.2">
      <c r="A223" s="169">
        <v>106</v>
      </c>
      <c r="B223" s="170" t="s">
        <v>1232</v>
      </c>
      <c r="C223" s="180" t="s">
        <v>1233</v>
      </c>
      <c r="D223" s="171" t="s">
        <v>1056</v>
      </c>
      <c r="E223" s="172">
        <v>7</v>
      </c>
      <c r="F223" s="173"/>
      <c r="G223" s="174">
        <f>ROUND(E223*F223,2)</f>
        <v>0</v>
      </c>
      <c r="H223" s="173"/>
      <c r="I223" s="174">
        <f>ROUND(E223*H223,2)</f>
        <v>0</v>
      </c>
      <c r="J223" s="173"/>
      <c r="K223" s="174">
        <f>ROUND(E223*J223,2)</f>
        <v>0</v>
      </c>
      <c r="L223" s="174">
        <v>21</v>
      </c>
      <c r="M223" s="174">
        <f>G223*(1+L223/100)</f>
        <v>0</v>
      </c>
      <c r="N223" s="172">
        <v>0</v>
      </c>
      <c r="O223" s="172">
        <f>ROUND(E223*N223,2)</f>
        <v>0</v>
      </c>
      <c r="P223" s="172">
        <v>0</v>
      </c>
      <c r="Q223" s="172">
        <f>ROUND(E223*P223,2)</f>
        <v>0</v>
      </c>
      <c r="R223" s="174"/>
      <c r="S223" s="174" t="s">
        <v>239</v>
      </c>
      <c r="T223" s="175" t="s">
        <v>206</v>
      </c>
      <c r="U223" s="158">
        <v>0</v>
      </c>
      <c r="V223" s="158">
        <f>ROUND(E223*U223,2)</f>
        <v>0</v>
      </c>
      <c r="W223" s="158"/>
      <c r="X223" s="158" t="s">
        <v>460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1149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50" t="s">
        <v>1234</v>
      </c>
      <c r="D224" s="251"/>
      <c r="E224" s="251"/>
      <c r="F224" s="251"/>
      <c r="G224" s="251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210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41"/>
      <c r="D225" s="242"/>
      <c r="E225" s="242"/>
      <c r="F225" s="242"/>
      <c r="G225" s="242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211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69">
        <v>107</v>
      </c>
      <c r="B226" s="170" t="s">
        <v>1235</v>
      </c>
      <c r="C226" s="180" t="s">
        <v>1236</v>
      </c>
      <c r="D226" s="171" t="s">
        <v>1056</v>
      </c>
      <c r="E226" s="172">
        <v>16</v>
      </c>
      <c r="F226" s="173"/>
      <c r="G226" s="174">
        <f>ROUND(E226*F226,2)</f>
        <v>0</v>
      </c>
      <c r="H226" s="173"/>
      <c r="I226" s="174">
        <f>ROUND(E226*H226,2)</f>
        <v>0</v>
      </c>
      <c r="J226" s="173"/>
      <c r="K226" s="174">
        <f>ROUND(E226*J226,2)</f>
        <v>0</v>
      </c>
      <c r="L226" s="174">
        <v>21</v>
      </c>
      <c r="M226" s="174">
        <f>G226*(1+L226/100)</f>
        <v>0</v>
      </c>
      <c r="N226" s="172">
        <v>0</v>
      </c>
      <c r="O226" s="172">
        <f>ROUND(E226*N226,2)</f>
        <v>0</v>
      </c>
      <c r="P226" s="172">
        <v>0</v>
      </c>
      <c r="Q226" s="172">
        <f>ROUND(E226*P226,2)</f>
        <v>0</v>
      </c>
      <c r="R226" s="174"/>
      <c r="S226" s="174" t="s">
        <v>239</v>
      </c>
      <c r="T226" s="175" t="s">
        <v>206</v>
      </c>
      <c r="U226" s="158">
        <v>0</v>
      </c>
      <c r="V226" s="158">
        <f>ROUND(E226*U226,2)</f>
        <v>0</v>
      </c>
      <c r="W226" s="158"/>
      <c r="X226" s="158" t="s">
        <v>460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1149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52"/>
      <c r="D227" s="253"/>
      <c r="E227" s="253"/>
      <c r="F227" s="253"/>
      <c r="G227" s="253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211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69">
        <v>108</v>
      </c>
      <c r="B228" s="170" t="s">
        <v>1237</v>
      </c>
      <c r="C228" s="180" t="s">
        <v>1238</v>
      </c>
      <c r="D228" s="171" t="s">
        <v>1056</v>
      </c>
      <c r="E228" s="172">
        <v>2</v>
      </c>
      <c r="F228" s="173"/>
      <c r="G228" s="174">
        <f>ROUND(E228*F228,2)</f>
        <v>0</v>
      </c>
      <c r="H228" s="173"/>
      <c r="I228" s="174">
        <f>ROUND(E228*H228,2)</f>
        <v>0</v>
      </c>
      <c r="J228" s="173"/>
      <c r="K228" s="174">
        <f>ROUND(E228*J228,2)</f>
        <v>0</v>
      </c>
      <c r="L228" s="174">
        <v>21</v>
      </c>
      <c r="M228" s="174">
        <f>G228*(1+L228/100)</f>
        <v>0</v>
      </c>
      <c r="N228" s="172">
        <v>0</v>
      </c>
      <c r="O228" s="172">
        <f>ROUND(E228*N228,2)</f>
        <v>0</v>
      </c>
      <c r="P228" s="172">
        <v>0</v>
      </c>
      <c r="Q228" s="172">
        <f>ROUND(E228*P228,2)</f>
        <v>0</v>
      </c>
      <c r="R228" s="174"/>
      <c r="S228" s="174" t="s">
        <v>239</v>
      </c>
      <c r="T228" s="175" t="s">
        <v>206</v>
      </c>
      <c r="U228" s="158">
        <v>0</v>
      </c>
      <c r="V228" s="158">
        <f>ROUND(E228*U228,2)</f>
        <v>0</v>
      </c>
      <c r="W228" s="158"/>
      <c r="X228" s="158" t="s">
        <v>460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1149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52"/>
      <c r="D229" s="253"/>
      <c r="E229" s="253"/>
      <c r="F229" s="253"/>
      <c r="G229" s="253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211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69">
        <v>109</v>
      </c>
      <c r="B230" s="170" t="s">
        <v>1239</v>
      </c>
      <c r="C230" s="180" t="s">
        <v>1240</v>
      </c>
      <c r="D230" s="171" t="s">
        <v>1056</v>
      </c>
      <c r="E230" s="172">
        <v>10</v>
      </c>
      <c r="F230" s="173"/>
      <c r="G230" s="174">
        <f>ROUND(E230*F230,2)</f>
        <v>0</v>
      </c>
      <c r="H230" s="173"/>
      <c r="I230" s="174">
        <f>ROUND(E230*H230,2)</f>
        <v>0</v>
      </c>
      <c r="J230" s="173"/>
      <c r="K230" s="174">
        <f>ROUND(E230*J230,2)</f>
        <v>0</v>
      </c>
      <c r="L230" s="174">
        <v>21</v>
      </c>
      <c r="M230" s="174">
        <f>G230*(1+L230/100)</f>
        <v>0</v>
      </c>
      <c r="N230" s="172">
        <v>0</v>
      </c>
      <c r="O230" s="172">
        <f>ROUND(E230*N230,2)</f>
        <v>0</v>
      </c>
      <c r="P230" s="172">
        <v>0</v>
      </c>
      <c r="Q230" s="172">
        <f>ROUND(E230*P230,2)</f>
        <v>0</v>
      </c>
      <c r="R230" s="174"/>
      <c r="S230" s="174" t="s">
        <v>239</v>
      </c>
      <c r="T230" s="175" t="s">
        <v>206</v>
      </c>
      <c r="U230" s="158">
        <v>0</v>
      </c>
      <c r="V230" s="158">
        <f>ROUND(E230*U230,2)</f>
        <v>0</v>
      </c>
      <c r="W230" s="158"/>
      <c r="X230" s="158" t="s">
        <v>460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1149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52"/>
      <c r="D231" s="253"/>
      <c r="E231" s="253"/>
      <c r="F231" s="253"/>
      <c r="G231" s="253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211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69">
        <v>110</v>
      </c>
      <c r="B232" s="170" t="s">
        <v>1241</v>
      </c>
      <c r="C232" s="180" t="s">
        <v>1242</v>
      </c>
      <c r="D232" s="171" t="s">
        <v>1056</v>
      </c>
      <c r="E232" s="172">
        <v>28</v>
      </c>
      <c r="F232" s="173"/>
      <c r="G232" s="174">
        <f>ROUND(E232*F232,2)</f>
        <v>0</v>
      </c>
      <c r="H232" s="173"/>
      <c r="I232" s="174">
        <f>ROUND(E232*H232,2)</f>
        <v>0</v>
      </c>
      <c r="J232" s="173"/>
      <c r="K232" s="174">
        <f>ROUND(E232*J232,2)</f>
        <v>0</v>
      </c>
      <c r="L232" s="174">
        <v>21</v>
      </c>
      <c r="M232" s="174">
        <f>G232*(1+L232/100)</f>
        <v>0</v>
      </c>
      <c r="N232" s="172">
        <v>0</v>
      </c>
      <c r="O232" s="172">
        <f>ROUND(E232*N232,2)</f>
        <v>0</v>
      </c>
      <c r="P232" s="172">
        <v>0</v>
      </c>
      <c r="Q232" s="172">
        <f>ROUND(E232*P232,2)</f>
        <v>0</v>
      </c>
      <c r="R232" s="174"/>
      <c r="S232" s="174" t="s">
        <v>239</v>
      </c>
      <c r="T232" s="175" t="s">
        <v>206</v>
      </c>
      <c r="U232" s="158">
        <v>0</v>
      </c>
      <c r="V232" s="158">
        <f>ROUND(E232*U232,2)</f>
        <v>0</v>
      </c>
      <c r="W232" s="158"/>
      <c r="X232" s="158" t="s">
        <v>460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1149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52"/>
      <c r="D233" s="253"/>
      <c r="E233" s="253"/>
      <c r="F233" s="253"/>
      <c r="G233" s="253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211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9">
        <v>111</v>
      </c>
      <c r="B234" s="170" t="s">
        <v>1243</v>
      </c>
      <c r="C234" s="180" t="s">
        <v>1244</v>
      </c>
      <c r="D234" s="171" t="s">
        <v>283</v>
      </c>
      <c r="E234" s="172">
        <v>267</v>
      </c>
      <c r="F234" s="173"/>
      <c r="G234" s="174">
        <f>ROUND(E234*F234,2)</f>
        <v>0</v>
      </c>
      <c r="H234" s="173"/>
      <c r="I234" s="174">
        <f>ROUND(E234*H234,2)</f>
        <v>0</v>
      </c>
      <c r="J234" s="173"/>
      <c r="K234" s="174">
        <f>ROUND(E234*J234,2)</f>
        <v>0</v>
      </c>
      <c r="L234" s="174">
        <v>21</v>
      </c>
      <c r="M234" s="174">
        <f>G234*(1+L234/100)</f>
        <v>0</v>
      </c>
      <c r="N234" s="172">
        <v>0</v>
      </c>
      <c r="O234" s="172">
        <f>ROUND(E234*N234,2)</f>
        <v>0</v>
      </c>
      <c r="P234" s="172">
        <v>0</v>
      </c>
      <c r="Q234" s="172">
        <f>ROUND(E234*P234,2)</f>
        <v>0</v>
      </c>
      <c r="R234" s="174"/>
      <c r="S234" s="174" t="s">
        <v>239</v>
      </c>
      <c r="T234" s="175" t="s">
        <v>206</v>
      </c>
      <c r="U234" s="158">
        <v>0</v>
      </c>
      <c r="V234" s="158">
        <f>ROUND(E234*U234,2)</f>
        <v>0</v>
      </c>
      <c r="W234" s="158"/>
      <c r="X234" s="158" t="s">
        <v>460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1149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52"/>
      <c r="D235" s="253"/>
      <c r="E235" s="253"/>
      <c r="F235" s="253"/>
      <c r="G235" s="253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211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69">
        <v>112</v>
      </c>
      <c r="B236" s="170" t="s">
        <v>1245</v>
      </c>
      <c r="C236" s="180" t="s">
        <v>1246</v>
      </c>
      <c r="D236" s="171" t="s">
        <v>283</v>
      </c>
      <c r="E236" s="172">
        <v>200</v>
      </c>
      <c r="F236" s="173"/>
      <c r="G236" s="174">
        <f>ROUND(E236*F236,2)</f>
        <v>0</v>
      </c>
      <c r="H236" s="173"/>
      <c r="I236" s="174">
        <f>ROUND(E236*H236,2)</f>
        <v>0</v>
      </c>
      <c r="J236" s="173"/>
      <c r="K236" s="174">
        <f>ROUND(E236*J236,2)</f>
        <v>0</v>
      </c>
      <c r="L236" s="174">
        <v>21</v>
      </c>
      <c r="M236" s="174">
        <f>G236*(1+L236/100)</f>
        <v>0</v>
      </c>
      <c r="N236" s="172">
        <v>0</v>
      </c>
      <c r="O236" s="172">
        <f>ROUND(E236*N236,2)</f>
        <v>0</v>
      </c>
      <c r="P236" s="172">
        <v>0</v>
      </c>
      <c r="Q236" s="172">
        <f>ROUND(E236*P236,2)</f>
        <v>0</v>
      </c>
      <c r="R236" s="174"/>
      <c r="S236" s="174" t="s">
        <v>239</v>
      </c>
      <c r="T236" s="175" t="s">
        <v>206</v>
      </c>
      <c r="U236" s="158">
        <v>0</v>
      </c>
      <c r="V236" s="158">
        <f>ROUND(E236*U236,2)</f>
        <v>0</v>
      </c>
      <c r="W236" s="158"/>
      <c r="X236" s="158" t="s">
        <v>460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1149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52"/>
      <c r="D237" s="253"/>
      <c r="E237" s="253"/>
      <c r="F237" s="253"/>
      <c r="G237" s="253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211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69">
        <v>113</v>
      </c>
      <c r="B238" s="170" t="s">
        <v>1247</v>
      </c>
      <c r="C238" s="180" t="s">
        <v>1248</v>
      </c>
      <c r="D238" s="171" t="s">
        <v>283</v>
      </c>
      <c r="E238" s="172">
        <v>25</v>
      </c>
      <c r="F238" s="173"/>
      <c r="G238" s="174">
        <f>ROUND(E238*F238,2)</f>
        <v>0</v>
      </c>
      <c r="H238" s="173"/>
      <c r="I238" s="174">
        <f>ROUND(E238*H238,2)</f>
        <v>0</v>
      </c>
      <c r="J238" s="173"/>
      <c r="K238" s="174">
        <f>ROUND(E238*J238,2)</f>
        <v>0</v>
      </c>
      <c r="L238" s="174">
        <v>21</v>
      </c>
      <c r="M238" s="174">
        <f>G238*(1+L238/100)</f>
        <v>0</v>
      </c>
      <c r="N238" s="172">
        <v>0</v>
      </c>
      <c r="O238" s="172">
        <f>ROUND(E238*N238,2)</f>
        <v>0</v>
      </c>
      <c r="P238" s="172">
        <v>0</v>
      </c>
      <c r="Q238" s="172">
        <f>ROUND(E238*P238,2)</f>
        <v>0</v>
      </c>
      <c r="R238" s="174"/>
      <c r="S238" s="174" t="s">
        <v>239</v>
      </c>
      <c r="T238" s="175" t="s">
        <v>206</v>
      </c>
      <c r="U238" s="158">
        <v>0</v>
      </c>
      <c r="V238" s="158">
        <f>ROUND(E238*U238,2)</f>
        <v>0</v>
      </c>
      <c r="W238" s="158"/>
      <c r="X238" s="158" t="s">
        <v>460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1149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52"/>
      <c r="D239" s="253"/>
      <c r="E239" s="253"/>
      <c r="F239" s="253"/>
      <c r="G239" s="253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211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69">
        <v>114</v>
      </c>
      <c r="B240" s="170" t="s">
        <v>1249</v>
      </c>
      <c r="C240" s="180" t="s">
        <v>1250</v>
      </c>
      <c r="D240" s="171" t="s">
        <v>272</v>
      </c>
      <c r="E240" s="172">
        <v>0.5</v>
      </c>
      <c r="F240" s="173"/>
      <c r="G240" s="174">
        <f>ROUND(E240*F240,2)</f>
        <v>0</v>
      </c>
      <c r="H240" s="173"/>
      <c r="I240" s="174">
        <f>ROUND(E240*H240,2)</f>
        <v>0</v>
      </c>
      <c r="J240" s="173"/>
      <c r="K240" s="174">
        <f>ROUND(E240*J240,2)</f>
        <v>0</v>
      </c>
      <c r="L240" s="174">
        <v>21</v>
      </c>
      <c r="M240" s="174">
        <f>G240*(1+L240/100)</f>
        <v>0</v>
      </c>
      <c r="N240" s="172">
        <v>0</v>
      </c>
      <c r="O240" s="172">
        <f>ROUND(E240*N240,2)</f>
        <v>0</v>
      </c>
      <c r="P240" s="172">
        <v>0</v>
      </c>
      <c r="Q240" s="172">
        <f>ROUND(E240*P240,2)</f>
        <v>0</v>
      </c>
      <c r="R240" s="174"/>
      <c r="S240" s="174" t="s">
        <v>239</v>
      </c>
      <c r="T240" s="175" t="s">
        <v>206</v>
      </c>
      <c r="U240" s="158">
        <v>0</v>
      </c>
      <c r="V240" s="158">
        <f>ROUND(E240*U240,2)</f>
        <v>0</v>
      </c>
      <c r="W240" s="158"/>
      <c r="X240" s="158" t="s">
        <v>460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1149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52"/>
      <c r="D241" s="253"/>
      <c r="E241" s="253"/>
      <c r="F241" s="253"/>
      <c r="G241" s="253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211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69">
        <v>115</v>
      </c>
      <c r="B242" s="170" t="s">
        <v>1251</v>
      </c>
      <c r="C242" s="180" t="s">
        <v>1252</v>
      </c>
      <c r="D242" s="171" t="s">
        <v>1056</v>
      </c>
      <c r="E242" s="172">
        <v>382</v>
      </c>
      <c r="F242" s="173"/>
      <c r="G242" s="174">
        <f>ROUND(E242*F242,2)</f>
        <v>0</v>
      </c>
      <c r="H242" s="173"/>
      <c r="I242" s="174">
        <f>ROUND(E242*H242,2)</f>
        <v>0</v>
      </c>
      <c r="J242" s="173"/>
      <c r="K242" s="174">
        <f>ROUND(E242*J242,2)</f>
        <v>0</v>
      </c>
      <c r="L242" s="174">
        <v>21</v>
      </c>
      <c r="M242" s="174">
        <f>G242*(1+L242/100)</f>
        <v>0</v>
      </c>
      <c r="N242" s="172">
        <v>0</v>
      </c>
      <c r="O242" s="172">
        <f>ROUND(E242*N242,2)</f>
        <v>0</v>
      </c>
      <c r="P242" s="172">
        <v>0</v>
      </c>
      <c r="Q242" s="172">
        <f>ROUND(E242*P242,2)</f>
        <v>0</v>
      </c>
      <c r="R242" s="174"/>
      <c r="S242" s="174" t="s">
        <v>239</v>
      </c>
      <c r="T242" s="175" t="s">
        <v>206</v>
      </c>
      <c r="U242" s="158">
        <v>0</v>
      </c>
      <c r="V242" s="158">
        <f>ROUND(E242*U242,2)</f>
        <v>0</v>
      </c>
      <c r="W242" s="158"/>
      <c r="X242" s="158" t="s">
        <v>460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1149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52"/>
      <c r="D243" s="253"/>
      <c r="E243" s="253"/>
      <c r="F243" s="253"/>
      <c r="G243" s="253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211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9">
        <v>116</v>
      </c>
      <c r="B244" s="170" t="s">
        <v>1253</v>
      </c>
      <c r="C244" s="180" t="s">
        <v>1254</v>
      </c>
      <c r="D244" s="171" t="s">
        <v>1056</v>
      </c>
      <c r="E244" s="172">
        <v>6</v>
      </c>
      <c r="F244" s="173"/>
      <c r="G244" s="174">
        <f>ROUND(E244*F244,2)</f>
        <v>0</v>
      </c>
      <c r="H244" s="173"/>
      <c r="I244" s="174">
        <f>ROUND(E244*H244,2)</f>
        <v>0</v>
      </c>
      <c r="J244" s="173"/>
      <c r="K244" s="174">
        <f>ROUND(E244*J244,2)</f>
        <v>0</v>
      </c>
      <c r="L244" s="174">
        <v>21</v>
      </c>
      <c r="M244" s="174">
        <f>G244*(1+L244/100)</f>
        <v>0</v>
      </c>
      <c r="N244" s="172">
        <v>0</v>
      </c>
      <c r="O244" s="172">
        <f>ROUND(E244*N244,2)</f>
        <v>0</v>
      </c>
      <c r="P244" s="172">
        <v>0</v>
      </c>
      <c r="Q244" s="172">
        <f>ROUND(E244*P244,2)</f>
        <v>0</v>
      </c>
      <c r="R244" s="174"/>
      <c r="S244" s="174" t="s">
        <v>239</v>
      </c>
      <c r="T244" s="175" t="s">
        <v>206</v>
      </c>
      <c r="U244" s="158">
        <v>0</v>
      </c>
      <c r="V244" s="158">
        <f>ROUND(E244*U244,2)</f>
        <v>0</v>
      </c>
      <c r="W244" s="158"/>
      <c r="X244" s="158" t="s">
        <v>460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1149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52"/>
      <c r="D245" s="253"/>
      <c r="E245" s="253"/>
      <c r="F245" s="253"/>
      <c r="G245" s="253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211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69">
        <v>117</v>
      </c>
      <c r="B246" s="170" t="s">
        <v>1255</v>
      </c>
      <c r="C246" s="180" t="s">
        <v>1256</v>
      </c>
      <c r="D246" s="171" t="s">
        <v>283</v>
      </c>
      <c r="E246" s="172">
        <v>2</v>
      </c>
      <c r="F246" s="173"/>
      <c r="G246" s="174">
        <f>ROUND(E246*F246,2)</f>
        <v>0</v>
      </c>
      <c r="H246" s="173"/>
      <c r="I246" s="174">
        <f>ROUND(E246*H246,2)</f>
        <v>0</v>
      </c>
      <c r="J246" s="173"/>
      <c r="K246" s="174">
        <f>ROUND(E246*J246,2)</f>
        <v>0</v>
      </c>
      <c r="L246" s="174">
        <v>21</v>
      </c>
      <c r="M246" s="174">
        <f>G246*(1+L246/100)</f>
        <v>0</v>
      </c>
      <c r="N246" s="172">
        <v>0</v>
      </c>
      <c r="O246" s="172">
        <f>ROUND(E246*N246,2)</f>
        <v>0</v>
      </c>
      <c r="P246" s="172">
        <v>0</v>
      </c>
      <c r="Q246" s="172">
        <f>ROUND(E246*P246,2)</f>
        <v>0</v>
      </c>
      <c r="R246" s="174"/>
      <c r="S246" s="174" t="s">
        <v>239</v>
      </c>
      <c r="T246" s="175" t="s">
        <v>206</v>
      </c>
      <c r="U246" s="158">
        <v>0</v>
      </c>
      <c r="V246" s="158">
        <f>ROUND(E246*U246,2)</f>
        <v>0</v>
      </c>
      <c r="W246" s="158"/>
      <c r="X246" s="158" t="s">
        <v>460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1149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52"/>
      <c r="D247" s="253"/>
      <c r="E247" s="253"/>
      <c r="F247" s="253"/>
      <c r="G247" s="253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211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69">
        <v>118</v>
      </c>
      <c r="B248" s="170" t="s">
        <v>1257</v>
      </c>
      <c r="C248" s="180" t="s">
        <v>1258</v>
      </c>
      <c r="D248" s="171" t="s">
        <v>1056</v>
      </c>
      <c r="E248" s="172">
        <v>1</v>
      </c>
      <c r="F248" s="173"/>
      <c r="G248" s="174">
        <f>ROUND(E248*F248,2)</f>
        <v>0</v>
      </c>
      <c r="H248" s="173"/>
      <c r="I248" s="174">
        <f>ROUND(E248*H248,2)</f>
        <v>0</v>
      </c>
      <c r="J248" s="173"/>
      <c r="K248" s="174">
        <f>ROUND(E248*J248,2)</f>
        <v>0</v>
      </c>
      <c r="L248" s="174">
        <v>21</v>
      </c>
      <c r="M248" s="174">
        <f>G248*(1+L248/100)</f>
        <v>0</v>
      </c>
      <c r="N248" s="172">
        <v>0</v>
      </c>
      <c r="O248" s="172">
        <f>ROUND(E248*N248,2)</f>
        <v>0</v>
      </c>
      <c r="P248" s="172">
        <v>0</v>
      </c>
      <c r="Q248" s="172">
        <f>ROUND(E248*P248,2)</f>
        <v>0</v>
      </c>
      <c r="R248" s="174"/>
      <c r="S248" s="174" t="s">
        <v>239</v>
      </c>
      <c r="T248" s="175" t="s">
        <v>206</v>
      </c>
      <c r="U248" s="158">
        <v>0</v>
      </c>
      <c r="V248" s="158">
        <f>ROUND(E248*U248,2)</f>
        <v>0</v>
      </c>
      <c r="W248" s="158"/>
      <c r="X248" s="158" t="s">
        <v>460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1149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52"/>
      <c r="D249" s="253"/>
      <c r="E249" s="253"/>
      <c r="F249" s="253"/>
      <c r="G249" s="253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211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69">
        <v>119</v>
      </c>
      <c r="B250" s="170" t="s">
        <v>1259</v>
      </c>
      <c r="C250" s="180" t="s">
        <v>1260</v>
      </c>
      <c r="D250" s="171" t="s">
        <v>283</v>
      </c>
      <c r="E250" s="172">
        <v>1.8</v>
      </c>
      <c r="F250" s="173"/>
      <c r="G250" s="174">
        <f>ROUND(E250*F250,2)</f>
        <v>0</v>
      </c>
      <c r="H250" s="173"/>
      <c r="I250" s="174">
        <f>ROUND(E250*H250,2)</f>
        <v>0</v>
      </c>
      <c r="J250" s="173"/>
      <c r="K250" s="174">
        <f>ROUND(E250*J250,2)</f>
        <v>0</v>
      </c>
      <c r="L250" s="174">
        <v>21</v>
      </c>
      <c r="M250" s="174">
        <f>G250*(1+L250/100)</f>
        <v>0</v>
      </c>
      <c r="N250" s="172">
        <v>0</v>
      </c>
      <c r="O250" s="172">
        <f>ROUND(E250*N250,2)</f>
        <v>0</v>
      </c>
      <c r="P250" s="172">
        <v>0</v>
      </c>
      <c r="Q250" s="172">
        <f>ROUND(E250*P250,2)</f>
        <v>0</v>
      </c>
      <c r="R250" s="174"/>
      <c r="S250" s="174" t="s">
        <v>239</v>
      </c>
      <c r="T250" s="175" t="s">
        <v>206</v>
      </c>
      <c r="U250" s="158">
        <v>0</v>
      </c>
      <c r="V250" s="158">
        <f>ROUND(E250*U250,2)</f>
        <v>0</v>
      </c>
      <c r="W250" s="158"/>
      <c r="X250" s="158" t="s">
        <v>460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1149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52"/>
      <c r="D251" s="253"/>
      <c r="E251" s="253"/>
      <c r="F251" s="253"/>
      <c r="G251" s="253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211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69">
        <v>120</v>
      </c>
      <c r="B252" s="170" t="s">
        <v>1261</v>
      </c>
      <c r="C252" s="180" t="s">
        <v>1162</v>
      </c>
      <c r="D252" s="171" t="s">
        <v>1056</v>
      </c>
      <c r="E252" s="172">
        <v>13</v>
      </c>
      <c r="F252" s="173"/>
      <c r="G252" s="174">
        <f>ROUND(E252*F252,2)</f>
        <v>0</v>
      </c>
      <c r="H252" s="173"/>
      <c r="I252" s="174">
        <f>ROUND(E252*H252,2)</f>
        <v>0</v>
      </c>
      <c r="J252" s="173"/>
      <c r="K252" s="174">
        <f>ROUND(E252*J252,2)</f>
        <v>0</v>
      </c>
      <c r="L252" s="174">
        <v>21</v>
      </c>
      <c r="M252" s="174">
        <f>G252*(1+L252/100)</f>
        <v>0</v>
      </c>
      <c r="N252" s="172">
        <v>0</v>
      </c>
      <c r="O252" s="172">
        <f>ROUND(E252*N252,2)</f>
        <v>0</v>
      </c>
      <c r="P252" s="172">
        <v>0</v>
      </c>
      <c r="Q252" s="172">
        <f>ROUND(E252*P252,2)</f>
        <v>0</v>
      </c>
      <c r="R252" s="174"/>
      <c r="S252" s="174" t="s">
        <v>239</v>
      </c>
      <c r="T252" s="175" t="s">
        <v>206</v>
      </c>
      <c r="U252" s="158">
        <v>0</v>
      </c>
      <c r="V252" s="158">
        <f>ROUND(E252*U252,2)</f>
        <v>0</v>
      </c>
      <c r="W252" s="158"/>
      <c r="X252" s="158" t="s">
        <v>460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1149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52"/>
      <c r="D253" s="253"/>
      <c r="E253" s="253"/>
      <c r="F253" s="253"/>
      <c r="G253" s="253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211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69">
        <v>121</v>
      </c>
      <c r="B254" s="170" t="s">
        <v>1262</v>
      </c>
      <c r="C254" s="180" t="s">
        <v>1263</v>
      </c>
      <c r="D254" s="171" t="s">
        <v>1056</v>
      </c>
      <c r="E254" s="172">
        <v>176</v>
      </c>
      <c r="F254" s="173"/>
      <c r="G254" s="174">
        <f>ROUND(E254*F254,2)</f>
        <v>0</v>
      </c>
      <c r="H254" s="173"/>
      <c r="I254" s="174">
        <f>ROUND(E254*H254,2)</f>
        <v>0</v>
      </c>
      <c r="J254" s="173"/>
      <c r="K254" s="174">
        <f>ROUND(E254*J254,2)</f>
        <v>0</v>
      </c>
      <c r="L254" s="174">
        <v>21</v>
      </c>
      <c r="M254" s="174">
        <f>G254*(1+L254/100)</f>
        <v>0</v>
      </c>
      <c r="N254" s="172">
        <v>0</v>
      </c>
      <c r="O254" s="172">
        <f>ROUND(E254*N254,2)</f>
        <v>0</v>
      </c>
      <c r="P254" s="172">
        <v>0</v>
      </c>
      <c r="Q254" s="172">
        <f>ROUND(E254*P254,2)</f>
        <v>0</v>
      </c>
      <c r="R254" s="174"/>
      <c r="S254" s="174" t="s">
        <v>239</v>
      </c>
      <c r="T254" s="175" t="s">
        <v>206</v>
      </c>
      <c r="U254" s="158">
        <v>0</v>
      </c>
      <c r="V254" s="158">
        <f>ROUND(E254*U254,2)</f>
        <v>0</v>
      </c>
      <c r="W254" s="158"/>
      <c r="X254" s="158" t="s">
        <v>460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1149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52"/>
      <c r="D255" s="253"/>
      <c r="E255" s="253"/>
      <c r="F255" s="253"/>
      <c r="G255" s="253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211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69">
        <v>122</v>
      </c>
      <c r="B256" s="170" t="s">
        <v>1264</v>
      </c>
      <c r="C256" s="180" t="s">
        <v>1265</v>
      </c>
      <c r="D256" s="171" t="s">
        <v>1056</v>
      </c>
      <c r="E256" s="172">
        <v>308</v>
      </c>
      <c r="F256" s="173"/>
      <c r="G256" s="174">
        <f>ROUND(E256*F256,2)</f>
        <v>0</v>
      </c>
      <c r="H256" s="173"/>
      <c r="I256" s="174">
        <f>ROUND(E256*H256,2)</f>
        <v>0</v>
      </c>
      <c r="J256" s="173"/>
      <c r="K256" s="174">
        <f>ROUND(E256*J256,2)</f>
        <v>0</v>
      </c>
      <c r="L256" s="174">
        <v>21</v>
      </c>
      <c r="M256" s="174">
        <f>G256*(1+L256/100)</f>
        <v>0</v>
      </c>
      <c r="N256" s="172">
        <v>0</v>
      </c>
      <c r="O256" s="172">
        <f>ROUND(E256*N256,2)</f>
        <v>0</v>
      </c>
      <c r="P256" s="172">
        <v>0</v>
      </c>
      <c r="Q256" s="172">
        <f>ROUND(E256*P256,2)</f>
        <v>0</v>
      </c>
      <c r="R256" s="174"/>
      <c r="S256" s="174" t="s">
        <v>239</v>
      </c>
      <c r="T256" s="175" t="s">
        <v>206</v>
      </c>
      <c r="U256" s="158">
        <v>0</v>
      </c>
      <c r="V256" s="158">
        <f>ROUND(E256*U256,2)</f>
        <v>0</v>
      </c>
      <c r="W256" s="158"/>
      <c r="X256" s="158" t="s">
        <v>460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1149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52"/>
      <c r="D257" s="253"/>
      <c r="E257" s="253"/>
      <c r="F257" s="253"/>
      <c r="G257" s="253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211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69">
        <v>123</v>
      </c>
      <c r="B258" s="170" t="s">
        <v>1266</v>
      </c>
      <c r="C258" s="180" t="s">
        <v>1267</v>
      </c>
      <c r="D258" s="171" t="s">
        <v>1056</v>
      </c>
      <c r="E258" s="172">
        <v>41</v>
      </c>
      <c r="F258" s="173"/>
      <c r="G258" s="174">
        <f>ROUND(E258*F258,2)</f>
        <v>0</v>
      </c>
      <c r="H258" s="173"/>
      <c r="I258" s="174">
        <f>ROUND(E258*H258,2)</f>
        <v>0</v>
      </c>
      <c r="J258" s="173"/>
      <c r="K258" s="174">
        <f>ROUND(E258*J258,2)</f>
        <v>0</v>
      </c>
      <c r="L258" s="174">
        <v>21</v>
      </c>
      <c r="M258" s="174">
        <f>G258*(1+L258/100)</f>
        <v>0</v>
      </c>
      <c r="N258" s="172">
        <v>0</v>
      </c>
      <c r="O258" s="172">
        <f>ROUND(E258*N258,2)</f>
        <v>0</v>
      </c>
      <c r="P258" s="172">
        <v>0</v>
      </c>
      <c r="Q258" s="172">
        <f>ROUND(E258*P258,2)</f>
        <v>0</v>
      </c>
      <c r="R258" s="174"/>
      <c r="S258" s="174" t="s">
        <v>239</v>
      </c>
      <c r="T258" s="175" t="s">
        <v>206</v>
      </c>
      <c r="U258" s="158">
        <v>0</v>
      </c>
      <c r="V258" s="158">
        <f>ROUND(E258*U258,2)</f>
        <v>0</v>
      </c>
      <c r="W258" s="158"/>
      <c r="X258" s="158" t="s">
        <v>460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1149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252"/>
      <c r="D259" s="253"/>
      <c r="E259" s="253"/>
      <c r="F259" s="253"/>
      <c r="G259" s="253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211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69">
        <v>124</v>
      </c>
      <c r="B260" s="170" t="s">
        <v>1219</v>
      </c>
      <c r="C260" s="180" t="s">
        <v>1148</v>
      </c>
      <c r="D260" s="171" t="s">
        <v>1056</v>
      </c>
      <c r="E260" s="172">
        <v>20</v>
      </c>
      <c r="F260" s="173"/>
      <c r="G260" s="174">
        <f>ROUND(E260*F260,2)</f>
        <v>0</v>
      </c>
      <c r="H260" s="173"/>
      <c r="I260" s="174">
        <f>ROUND(E260*H260,2)</f>
        <v>0</v>
      </c>
      <c r="J260" s="173"/>
      <c r="K260" s="174">
        <f>ROUND(E260*J260,2)</f>
        <v>0</v>
      </c>
      <c r="L260" s="174">
        <v>21</v>
      </c>
      <c r="M260" s="174">
        <f>G260*(1+L260/100)</f>
        <v>0</v>
      </c>
      <c r="N260" s="172">
        <v>0</v>
      </c>
      <c r="O260" s="172">
        <f>ROUND(E260*N260,2)</f>
        <v>0</v>
      </c>
      <c r="P260" s="172">
        <v>0</v>
      </c>
      <c r="Q260" s="172">
        <f>ROUND(E260*P260,2)</f>
        <v>0</v>
      </c>
      <c r="R260" s="174"/>
      <c r="S260" s="174" t="s">
        <v>239</v>
      </c>
      <c r="T260" s="175" t="s">
        <v>206</v>
      </c>
      <c r="U260" s="158">
        <v>0</v>
      </c>
      <c r="V260" s="158">
        <f>ROUND(E260*U260,2)</f>
        <v>0</v>
      </c>
      <c r="W260" s="158"/>
      <c r="X260" s="158" t="s">
        <v>460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1149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52"/>
      <c r="D261" s="253"/>
      <c r="E261" s="253"/>
      <c r="F261" s="253"/>
      <c r="G261" s="253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211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69">
        <v>125</v>
      </c>
      <c r="B262" s="170" t="s">
        <v>1268</v>
      </c>
      <c r="C262" s="180" t="s">
        <v>1269</v>
      </c>
      <c r="D262" s="171" t="s">
        <v>283</v>
      </c>
      <c r="E262" s="172">
        <v>195</v>
      </c>
      <c r="F262" s="173"/>
      <c r="G262" s="174">
        <f>ROUND(E262*F262,2)</f>
        <v>0</v>
      </c>
      <c r="H262" s="173"/>
      <c r="I262" s="174">
        <f>ROUND(E262*H262,2)</f>
        <v>0</v>
      </c>
      <c r="J262" s="173"/>
      <c r="K262" s="174">
        <f>ROUND(E262*J262,2)</f>
        <v>0</v>
      </c>
      <c r="L262" s="174">
        <v>21</v>
      </c>
      <c r="M262" s="174">
        <f>G262*(1+L262/100)</f>
        <v>0</v>
      </c>
      <c r="N262" s="172">
        <v>0</v>
      </c>
      <c r="O262" s="172">
        <f>ROUND(E262*N262,2)</f>
        <v>0</v>
      </c>
      <c r="P262" s="172">
        <v>0</v>
      </c>
      <c r="Q262" s="172">
        <f>ROUND(E262*P262,2)</f>
        <v>0</v>
      </c>
      <c r="R262" s="174"/>
      <c r="S262" s="174" t="s">
        <v>239</v>
      </c>
      <c r="T262" s="175" t="s">
        <v>206</v>
      </c>
      <c r="U262" s="158">
        <v>0</v>
      </c>
      <c r="V262" s="158">
        <f>ROUND(E262*U262,2)</f>
        <v>0</v>
      </c>
      <c r="W262" s="158"/>
      <c r="X262" s="158" t="s">
        <v>460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1149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252"/>
      <c r="D263" s="253"/>
      <c r="E263" s="253"/>
      <c r="F263" s="253"/>
      <c r="G263" s="253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211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69">
        <v>126</v>
      </c>
      <c r="B264" s="170" t="s">
        <v>1270</v>
      </c>
      <c r="C264" s="180" t="s">
        <v>1271</v>
      </c>
      <c r="D264" s="171" t="s">
        <v>1056</v>
      </c>
      <c r="E264" s="172">
        <v>3</v>
      </c>
      <c r="F264" s="173"/>
      <c r="G264" s="174">
        <f>ROUND(E264*F264,2)</f>
        <v>0</v>
      </c>
      <c r="H264" s="173"/>
      <c r="I264" s="174">
        <f>ROUND(E264*H264,2)</f>
        <v>0</v>
      </c>
      <c r="J264" s="173"/>
      <c r="K264" s="174">
        <f>ROUND(E264*J264,2)</f>
        <v>0</v>
      </c>
      <c r="L264" s="174">
        <v>21</v>
      </c>
      <c r="M264" s="174">
        <f>G264*(1+L264/100)</f>
        <v>0</v>
      </c>
      <c r="N264" s="172">
        <v>0</v>
      </c>
      <c r="O264" s="172">
        <f>ROUND(E264*N264,2)</f>
        <v>0</v>
      </c>
      <c r="P264" s="172">
        <v>0</v>
      </c>
      <c r="Q264" s="172">
        <f>ROUND(E264*P264,2)</f>
        <v>0</v>
      </c>
      <c r="R264" s="174"/>
      <c r="S264" s="174" t="s">
        <v>239</v>
      </c>
      <c r="T264" s="175" t="s">
        <v>206</v>
      </c>
      <c r="U264" s="158">
        <v>0</v>
      </c>
      <c r="V264" s="158">
        <f>ROUND(E264*U264,2)</f>
        <v>0</v>
      </c>
      <c r="W264" s="158"/>
      <c r="X264" s="158" t="s">
        <v>460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1149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52"/>
      <c r="D265" s="253"/>
      <c r="E265" s="253"/>
      <c r="F265" s="253"/>
      <c r="G265" s="253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211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69">
        <v>127</v>
      </c>
      <c r="B266" s="170" t="s">
        <v>1272</v>
      </c>
      <c r="C266" s="180" t="s">
        <v>1273</v>
      </c>
      <c r="D266" s="171" t="s">
        <v>1056</v>
      </c>
      <c r="E266" s="172">
        <v>18</v>
      </c>
      <c r="F266" s="173"/>
      <c r="G266" s="174">
        <f>ROUND(E266*F266,2)</f>
        <v>0</v>
      </c>
      <c r="H266" s="173"/>
      <c r="I266" s="174">
        <f>ROUND(E266*H266,2)</f>
        <v>0</v>
      </c>
      <c r="J266" s="173"/>
      <c r="K266" s="174">
        <f>ROUND(E266*J266,2)</f>
        <v>0</v>
      </c>
      <c r="L266" s="174">
        <v>21</v>
      </c>
      <c r="M266" s="174">
        <f>G266*(1+L266/100)</f>
        <v>0</v>
      </c>
      <c r="N266" s="172">
        <v>0</v>
      </c>
      <c r="O266" s="172">
        <f>ROUND(E266*N266,2)</f>
        <v>0</v>
      </c>
      <c r="P266" s="172">
        <v>0</v>
      </c>
      <c r="Q266" s="172">
        <f>ROUND(E266*P266,2)</f>
        <v>0</v>
      </c>
      <c r="R266" s="174"/>
      <c r="S266" s="174" t="s">
        <v>239</v>
      </c>
      <c r="T266" s="175" t="s">
        <v>206</v>
      </c>
      <c r="U266" s="158">
        <v>0</v>
      </c>
      <c r="V266" s="158">
        <f>ROUND(E266*U266,2)</f>
        <v>0</v>
      </c>
      <c r="W266" s="158"/>
      <c r="X266" s="158" t="s">
        <v>460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1149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52"/>
      <c r="D267" s="253"/>
      <c r="E267" s="253"/>
      <c r="F267" s="253"/>
      <c r="G267" s="253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211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69">
        <v>128</v>
      </c>
      <c r="B268" s="170" t="s">
        <v>1274</v>
      </c>
      <c r="C268" s="180" t="s">
        <v>1275</v>
      </c>
      <c r="D268" s="171" t="s">
        <v>1056</v>
      </c>
      <c r="E268" s="172">
        <v>22</v>
      </c>
      <c r="F268" s="173"/>
      <c r="G268" s="174">
        <f>ROUND(E268*F268,2)</f>
        <v>0</v>
      </c>
      <c r="H268" s="173"/>
      <c r="I268" s="174">
        <f>ROUND(E268*H268,2)</f>
        <v>0</v>
      </c>
      <c r="J268" s="173"/>
      <c r="K268" s="174">
        <f>ROUND(E268*J268,2)</f>
        <v>0</v>
      </c>
      <c r="L268" s="174">
        <v>21</v>
      </c>
      <c r="M268" s="174">
        <f>G268*(1+L268/100)</f>
        <v>0</v>
      </c>
      <c r="N268" s="172">
        <v>0</v>
      </c>
      <c r="O268" s="172">
        <f>ROUND(E268*N268,2)</f>
        <v>0</v>
      </c>
      <c r="P268" s="172">
        <v>0</v>
      </c>
      <c r="Q268" s="172">
        <f>ROUND(E268*P268,2)</f>
        <v>0</v>
      </c>
      <c r="R268" s="174"/>
      <c r="S268" s="174" t="s">
        <v>239</v>
      </c>
      <c r="T268" s="175" t="s">
        <v>206</v>
      </c>
      <c r="U268" s="158">
        <v>0</v>
      </c>
      <c r="V268" s="158">
        <f>ROUND(E268*U268,2)</f>
        <v>0</v>
      </c>
      <c r="W268" s="158"/>
      <c r="X268" s="158" t="s">
        <v>460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1149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52"/>
      <c r="D269" s="253"/>
      <c r="E269" s="253"/>
      <c r="F269" s="253"/>
      <c r="G269" s="253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211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9">
        <v>129</v>
      </c>
      <c r="B270" s="170" t="s">
        <v>1276</v>
      </c>
      <c r="C270" s="180" t="s">
        <v>1277</v>
      </c>
      <c r="D270" s="171" t="s">
        <v>1278</v>
      </c>
      <c r="E270" s="172">
        <v>14</v>
      </c>
      <c r="F270" s="173"/>
      <c r="G270" s="174">
        <f>ROUND(E270*F270,2)</f>
        <v>0</v>
      </c>
      <c r="H270" s="173"/>
      <c r="I270" s="174">
        <f>ROUND(E270*H270,2)</f>
        <v>0</v>
      </c>
      <c r="J270" s="173"/>
      <c r="K270" s="174">
        <f>ROUND(E270*J270,2)</f>
        <v>0</v>
      </c>
      <c r="L270" s="174">
        <v>21</v>
      </c>
      <c r="M270" s="174">
        <f>G270*(1+L270/100)</f>
        <v>0</v>
      </c>
      <c r="N270" s="172">
        <v>0</v>
      </c>
      <c r="O270" s="172">
        <f>ROUND(E270*N270,2)</f>
        <v>0</v>
      </c>
      <c r="P270" s="172">
        <v>0</v>
      </c>
      <c r="Q270" s="172">
        <f>ROUND(E270*P270,2)</f>
        <v>0</v>
      </c>
      <c r="R270" s="174"/>
      <c r="S270" s="174" t="s">
        <v>239</v>
      </c>
      <c r="T270" s="175" t="s">
        <v>206</v>
      </c>
      <c r="U270" s="158">
        <v>0</v>
      </c>
      <c r="V270" s="158">
        <f>ROUND(E270*U270,2)</f>
        <v>0</v>
      </c>
      <c r="W270" s="158"/>
      <c r="X270" s="158" t="s">
        <v>460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1149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52"/>
      <c r="D271" s="253"/>
      <c r="E271" s="253"/>
      <c r="F271" s="253"/>
      <c r="G271" s="253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211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9">
        <v>130</v>
      </c>
      <c r="B272" s="170" t="s">
        <v>1279</v>
      </c>
      <c r="C272" s="180" t="s">
        <v>1280</v>
      </c>
      <c r="D272" s="171" t="s">
        <v>1056</v>
      </c>
      <c r="E272" s="172">
        <v>17</v>
      </c>
      <c r="F272" s="173"/>
      <c r="G272" s="174">
        <f>ROUND(E272*F272,2)</f>
        <v>0</v>
      </c>
      <c r="H272" s="173"/>
      <c r="I272" s="174">
        <f>ROUND(E272*H272,2)</f>
        <v>0</v>
      </c>
      <c r="J272" s="173"/>
      <c r="K272" s="174">
        <f>ROUND(E272*J272,2)</f>
        <v>0</v>
      </c>
      <c r="L272" s="174">
        <v>21</v>
      </c>
      <c r="M272" s="174">
        <f>G272*(1+L272/100)</f>
        <v>0</v>
      </c>
      <c r="N272" s="172">
        <v>0</v>
      </c>
      <c r="O272" s="172">
        <f>ROUND(E272*N272,2)</f>
        <v>0</v>
      </c>
      <c r="P272" s="172">
        <v>0</v>
      </c>
      <c r="Q272" s="172">
        <f>ROUND(E272*P272,2)</f>
        <v>0</v>
      </c>
      <c r="R272" s="174"/>
      <c r="S272" s="174" t="s">
        <v>239</v>
      </c>
      <c r="T272" s="175" t="s">
        <v>206</v>
      </c>
      <c r="U272" s="158">
        <v>0</v>
      </c>
      <c r="V272" s="158">
        <f>ROUND(E272*U272,2)</f>
        <v>0</v>
      </c>
      <c r="W272" s="158"/>
      <c r="X272" s="158" t="s">
        <v>460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1149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52"/>
      <c r="D273" s="253"/>
      <c r="E273" s="253"/>
      <c r="F273" s="253"/>
      <c r="G273" s="253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211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69">
        <v>131</v>
      </c>
      <c r="B274" s="170" t="s">
        <v>1281</v>
      </c>
      <c r="C274" s="180" t="s">
        <v>1282</v>
      </c>
      <c r="D274" s="171" t="s">
        <v>1056</v>
      </c>
      <c r="E274" s="172">
        <v>5</v>
      </c>
      <c r="F274" s="173"/>
      <c r="G274" s="174">
        <f>ROUND(E274*F274,2)</f>
        <v>0</v>
      </c>
      <c r="H274" s="173"/>
      <c r="I274" s="174">
        <f>ROUND(E274*H274,2)</f>
        <v>0</v>
      </c>
      <c r="J274" s="173"/>
      <c r="K274" s="174">
        <f>ROUND(E274*J274,2)</f>
        <v>0</v>
      </c>
      <c r="L274" s="174">
        <v>21</v>
      </c>
      <c r="M274" s="174">
        <f>G274*(1+L274/100)</f>
        <v>0</v>
      </c>
      <c r="N274" s="172">
        <v>0</v>
      </c>
      <c r="O274" s="172">
        <f>ROUND(E274*N274,2)</f>
        <v>0</v>
      </c>
      <c r="P274" s="172">
        <v>0</v>
      </c>
      <c r="Q274" s="172">
        <f>ROUND(E274*P274,2)</f>
        <v>0</v>
      </c>
      <c r="R274" s="174"/>
      <c r="S274" s="174" t="s">
        <v>239</v>
      </c>
      <c r="T274" s="175" t="s">
        <v>206</v>
      </c>
      <c r="U274" s="158">
        <v>0</v>
      </c>
      <c r="V274" s="158">
        <f>ROUND(E274*U274,2)</f>
        <v>0</v>
      </c>
      <c r="W274" s="158"/>
      <c r="X274" s="158" t="s">
        <v>460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1149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52"/>
      <c r="D275" s="253"/>
      <c r="E275" s="253"/>
      <c r="F275" s="253"/>
      <c r="G275" s="253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211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9">
        <v>132</v>
      </c>
      <c r="B276" s="170" t="s">
        <v>1283</v>
      </c>
      <c r="C276" s="180" t="s">
        <v>1284</v>
      </c>
      <c r="D276" s="171" t="s">
        <v>1056</v>
      </c>
      <c r="E276" s="172">
        <v>7</v>
      </c>
      <c r="F276" s="173"/>
      <c r="G276" s="174">
        <f>ROUND(E276*F276,2)</f>
        <v>0</v>
      </c>
      <c r="H276" s="173"/>
      <c r="I276" s="174">
        <f>ROUND(E276*H276,2)</f>
        <v>0</v>
      </c>
      <c r="J276" s="173"/>
      <c r="K276" s="174">
        <f>ROUND(E276*J276,2)</f>
        <v>0</v>
      </c>
      <c r="L276" s="174">
        <v>21</v>
      </c>
      <c r="M276" s="174">
        <f>G276*(1+L276/100)</f>
        <v>0</v>
      </c>
      <c r="N276" s="172">
        <v>0</v>
      </c>
      <c r="O276" s="172">
        <f>ROUND(E276*N276,2)</f>
        <v>0</v>
      </c>
      <c r="P276" s="172">
        <v>0</v>
      </c>
      <c r="Q276" s="172">
        <f>ROUND(E276*P276,2)</f>
        <v>0</v>
      </c>
      <c r="R276" s="174"/>
      <c r="S276" s="174" t="s">
        <v>239</v>
      </c>
      <c r="T276" s="175" t="s">
        <v>206</v>
      </c>
      <c r="U276" s="158">
        <v>0</v>
      </c>
      <c r="V276" s="158">
        <f>ROUND(E276*U276,2)</f>
        <v>0</v>
      </c>
      <c r="W276" s="158"/>
      <c r="X276" s="158" t="s">
        <v>460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1149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52"/>
      <c r="D277" s="253"/>
      <c r="E277" s="253"/>
      <c r="F277" s="253"/>
      <c r="G277" s="253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211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9">
        <v>133</v>
      </c>
      <c r="B278" s="170" t="s">
        <v>1285</v>
      </c>
      <c r="C278" s="180" t="s">
        <v>1286</v>
      </c>
      <c r="D278" s="171" t="s">
        <v>1056</v>
      </c>
      <c r="E278" s="172">
        <v>11</v>
      </c>
      <c r="F278" s="173"/>
      <c r="G278" s="174">
        <f>ROUND(E278*F278,2)</f>
        <v>0</v>
      </c>
      <c r="H278" s="173"/>
      <c r="I278" s="174">
        <f>ROUND(E278*H278,2)</f>
        <v>0</v>
      </c>
      <c r="J278" s="173"/>
      <c r="K278" s="174">
        <f>ROUND(E278*J278,2)</f>
        <v>0</v>
      </c>
      <c r="L278" s="174">
        <v>21</v>
      </c>
      <c r="M278" s="174">
        <f>G278*(1+L278/100)</f>
        <v>0</v>
      </c>
      <c r="N278" s="172">
        <v>0</v>
      </c>
      <c r="O278" s="172">
        <f>ROUND(E278*N278,2)</f>
        <v>0</v>
      </c>
      <c r="P278" s="172">
        <v>0</v>
      </c>
      <c r="Q278" s="172">
        <f>ROUND(E278*P278,2)</f>
        <v>0</v>
      </c>
      <c r="R278" s="174"/>
      <c r="S278" s="174" t="s">
        <v>239</v>
      </c>
      <c r="T278" s="175" t="s">
        <v>206</v>
      </c>
      <c r="U278" s="158">
        <v>0</v>
      </c>
      <c r="V278" s="158">
        <f>ROUND(E278*U278,2)</f>
        <v>0</v>
      </c>
      <c r="W278" s="158"/>
      <c r="X278" s="158" t="s">
        <v>460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1149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52"/>
      <c r="D279" s="253"/>
      <c r="E279" s="253"/>
      <c r="F279" s="253"/>
      <c r="G279" s="253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211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69">
        <v>134</v>
      </c>
      <c r="B280" s="170" t="s">
        <v>1287</v>
      </c>
      <c r="C280" s="180" t="s">
        <v>1288</v>
      </c>
      <c r="D280" s="171" t="s">
        <v>1056</v>
      </c>
      <c r="E280" s="172">
        <v>3</v>
      </c>
      <c r="F280" s="173"/>
      <c r="G280" s="174">
        <f>ROUND(E280*F280,2)</f>
        <v>0</v>
      </c>
      <c r="H280" s="173"/>
      <c r="I280" s="174">
        <f>ROUND(E280*H280,2)</f>
        <v>0</v>
      </c>
      <c r="J280" s="173"/>
      <c r="K280" s="174">
        <f>ROUND(E280*J280,2)</f>
        <v>0</v>
      </c>
      <c r="L280" s="174">
        <v>21</v>
      </c>
      <c r="M280" s="174">
        <f>G280*(1+L280/100)</f>
        <v>0</v>
      </c>
      <c r="N280" s="172">
        <v>0</v>
      </c>
      <c r="O280" s="172">
        <f>ROUND(E280*N280,2)</f>
        <v>0</v>
      </c>
      <c r="P280" s="172">
        <v>0</v>
      </c>
      <c r="Q280" s="172">
        <f>ROUND(E280*P280,2)</f>
        <v>0</v>
      </c>
      <c r="R280" s="174"/>
      <c r="S280" s="174" t="s">
        <v>239</v>
      </c>
      <c r="T280" s="175" t="s">
        <v>206</v>
      </c>
      <c r="U280" s="158">
        <v>0</v>
      </c>
      <c r="V280" s="158">
        <f>ROUND(E280*U280,2)</f>
        <v>0</v>
      </c>
      <c r="W280" s="158"/>
      <c r="X280" s="158" t="s">
        <v>460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1149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52"/>
      <c r="D281" s="253"/>
      <c r="E281" s="253"/>
      <c r="F281" s="253"/>
      <c r="G281" s="253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211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69">
        <v>135</v>
      </c>
      <c r="B282" s="170" t="s">
        <v>1289</v>
      </c>
      <c r="C282" s="180" t="s">
        <v>1290</v>
      </c>
      <c r="D282" s="171" t="s">
        <v>1056</v>
      </c>
      <c r="E282" s="172">
        <v>3</v>
      </c>
      <c r="F282" s="173"/>
      <c r="G282" s="174">
        <f>ROUND(E282*F282,2)</f>
        <v>0</v>
      </c>
      <c r="H282" s="173"/>
      <c r="I282" s="174">
        <f>ROUND(E282*H282,2)</f>
        <v>0</v>
      </c>
      <c r="J282" s="173"/>
      <c r="K282" s="174">
        <f>ROUND(E282*J282,2)</f>
        <v>0</v>
      </c>
      <c r="L282" s="174">
        <v>21</v>
      </c>
      <c r="M282" s="174">
        <f>G282*(1+L282/100)</f>
        <v>0</v>
      </c>
      <c r="N282" s="172">
        <v>0</v>
      </c>
      <c r="O282" s="172">
        <f>ROUND(E282*N282,2)</f>
        <v>0</v>
      </c>
      <c r="P282" s="172">
        <v>0</v>
      </c>
      <c r="Q282" s="172">
        <f>ROUND(E282*P282,2)</f>
        <v>0</v>
      </c>
      <c r="R282" s="174"/>
      <c r="S282" s="174" t="s">
        <v>239</v>
      </c>
      <c r="T282" s="175" t="s">
        <v>206</v>
      </c>
      <c r="U282" s="158">
        <v>0</v>
      </c>
      <c r="V282" s="158">
        <f>ROUND(E282*U282,2)</f>
        <v>0</v>
      </c>
      <c r="W282" s="158"/>
      <c r="X282" s="158" t="s">
        <v>460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1149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52"/>
      <c r="D283" s="253"/>
      <c r="E283" s="253"/>
      <c r="F283" s="253"/>
      <c r="G283" s="253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211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33.75" outlineLevel="1" x14ac:dyDescent="0.2">
      <c r="A284" s="169">
        <v>136</v>
      </c>
      <c r="B284" s="170" t="s">
        <v>1291</v>
      </c>
      <c r="C284" s="180" t="s">
        <v>1292</v>
      </c>
      <c r="D284" s="171" t="s">
        <v>1056</v>
      </c>
      <c r="E284" s="172">
        <v>22</v>
      </c>
      <c r="F284" s="173"/>
      <c r="G284" s="174">
        <f>ROUND(E284*F284,2)</f>
        <v>0</v>
      </c>
      <c r="H284" s="173"/>
      <c r="I284" s="174">
        <f>ROUND(E284*H284,2)</f>
        <v>0</v>
      </c>
      <c r="J284" s="173"/>
      <c r="K284" s="174">
        <f>ROUND(E284*J284,2)</f>
        <v>0</v>
      </c>
      <c r="L284" s="174">
        <v>21</v>
      </c>
      <c r="M284" s="174">
        <f>G284*(1+L284/100)</f>
        <v>0</v>
      </c>
      <c r="N284" s="172">
        <v>0</v>
      </c>
      <c r="O284" s="172">
        <f>ROUND(E284*N284,2)</f>
        <v>0</v>
      </c>
      <c r="P284" s="172">
        <v>0</v>
      </c>
      <c r="Q284" s="172">
        <f>ROUND(E284*P284,2)</f>
        <v>0</v>
      </c>
      <c r="R284" s="174"/>
      <c r="S284" s="174" t="s">
        <v>239</v>
      </c>
      <c r="T284" s="175" t="s">
        <v>206</v>
      </c>
      <c r="U284" s="158">
        <v>0</v>
      </c>
      <c r="V284" s="158">
        <f>ROUND(E284*U284,2)</f>
        <v>0</v>
      </c>
      <c r="W284" s="158"/>
      <c r="X284" s="158" t="s">
        <v>460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1149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52"/>
      <c r="D285" s="253"/>
      <c r="E285" s="253"/>
      <c r="F285" s="253"/>
      <c r="G285" s="253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211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9">
        <v>137</v>
      </c>
      <c r="B286" s="170" t="s">
        <v>1293</v>
      </c>
      <c r="C286" s="180" t="s">
        <v>1294</v>
      </c>
      <c r="D286" s="171" t="s">
        <v>283</v>
      </c>
      <c r="E286" s="172">
        <v>64</v>
      </c>
      <c r="F286" s="173"/>
      <c r="G286" s="174">
        <f>ROUND(E286*F286,2)</f>
        <v>0</v>
      </c>
      <c r="H286" s="173"/>
      <c r="I286" s="174">
        <f>ROUND(E286*H286,2)</f>
        <v>0</v>
      </c>
      <c r="J286" s="173"/>
      <c r="K286" s="174">
        <f>ROUND(E286*J286,2)</f>
        <v>0</v>
      </c>
      <c r="L286" s="174">
        <v>21</v>
      </c>
      <c r="M286" s="174">
        <f>G286*(1+L286/100)</f>
        <v>0</v>
      </c>
      <c r="N286" s="172">
        <v>0</v>
      </c>
      <c r="O286" s="172">
        <f>ROUND(E286*N286,2)</f>
        <v>0</v>
      </c>
      <c r="P286" s="172">
        <v>0</v>
      </c>
      <c r="Q286" s="172">
        <f>ROUND(E286*P286,2)</f>
        <v>0</v>
      </c>
      <c r="R286" s="174"/>
      <c r="S286" s="174" t="s">
        <v>239</v>
      </c>
      <c r="T286" s="175" t="s">
        <v>206</v>
      </c>
      <c r="U286" s="158">
        <v>0</v>
      </c>
      <c r="V286" s="158">
        <f>ROUND(E286*U286,2)</f>
        <v>0</v>
      </c>
      <c r="W286" s="158"/>
      <c r="X286" s="158" t="s">
        <v>460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1149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52"/>
      <c r="D287" s="253"/>
      <c r="E287" s="253"/>
      <c r="F287" s="253"/>
      <c r="G287" s="253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211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69">
        <v>138</v>
      </c>
      <c r="B288" s="170" t="s">
        <v>1295</v>
      </c>
      <c r="C288" s="180" t="s">
        <v>1296</v>
      </c>
      <c r="D288" s="171" t="s">
        <v>283</v>
      </c>
      <c r="E288" s="172">
        <v>55</v>
      </c>
      <c r="F288" s="173"/>
      <c r="G288" s="174">
        <f>ROUND(E288*F288,2)</f>
        <v>0</v>
      </c>
      <c r="H288" s="173"/>
      <c r="I288" s="174">
        <f>ROUND(E288*H288,2)</f>
        <v>0</v>
      </c>
      <c r="J288" s="173"/>
      <c r="K288" s="174">
        <f>ROUND(E288*J288,2)</f>
        <v>0</v>
      </c>
      <c r="L288" s="174">
        <v>21</v>
      </c>
      <c r="M288" s="174">
        <f>G288*(1+L288/100)</f>
        <v>0</v>
      </c>
      <c r="N288" s="172">
        <v>0</v>
      </c>
      <c r="O288" s="172">
        <f>ROUND(E288*N288,2)</f>
        <v>0</v>
      </c>
      <c r="P288" s="172">
        <v>0</v>
      </c>
      <c r="Q288" s="172">
        <f>ROUND(E288*P288,2)</f>
        <v>0</v>
      </c>
      <c r="R288" s="174"/>
      <c r="S288" s="174" t="s">
        <v>239</v>
      </c>
      <c r="T288" s="175" t="s">
        <v>206</v>
      </c>
      <c r="U288" s="158">
        <v>0</v>
      </c>
      <c r="V288" s="158">
        <f>ROUND(E288*U288,2)</f>
        <v>0</v>
      </c>
      <c r="W288" s="158"/>
      <c r="X288" s="158" t="s">
        <v>460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1149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52"/>
      <c r="D289" s="253"/>
      <c r="E289" s="253"/>
      <c r="F289" s="253"/>
      <c r="G289" s="253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211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9">
        <v>139</v>
      </c>
      <c r="B290" s="170" t="s">
        <v>1297</v>
      </c>
      <c r="C290" s="180" t="s">
        <v>1298</v>
      </c>
      <c r="D290" s="171" t="s">
        <v>283</v>
      </c>
      <c r="E290" s="172">
        <v>15</v>
      </c>
      <c r="F290" s="173"/>
      <c r="G290" s="174">
        <f>ROUND(E290*F290,2)</f>
        <v>0</v>
      </c>
      <c r="H290" s="173"/>
      <c r="I290" s="174">
        <f>ROUND(E290*H290,2)</f>
        <v>0</v>
      </c>
      <c r="J290" s="173"/>
      <c r="K290" s="174">
        <f>ROUND(E290*J290,2)</f>
        <v>0</v>
      </c>
      <c r="L290" s="174">
        <v>21</v>
      </c>
      <c r="M290" s="174">
        <f>G290*(1+L290/100)</f>
        <v>0</v>
      </c>
      <c r="N290" s="172">
        <v>0</v>
      </c>
      <c r="O290" s="172">
        <f>ROUND(E290*N290,2)</f>
        <v>0</v>
      </c>
      <c r="P290" s="172">
        <v>0</v>
      </c>
      <c r="Q290" s="172">
        <f>ROUND(E290*P290,2)</f>
        <v>0</v>
      </c>
      <c r="R290" s="174"/>
      <c r="S290" s="174" t="s">
        <v>239</v>
      </c>
      <c r="T290" s="175" t="s">
        <v>206</v>
      </c>
      <c r="U290" s="158">
        <v>0</v>
      </c>
      <c r="V290" s="158">
        <f>ROUND(E290*U290,2)</f>
        <v>0</v>
      </c>
      <c r="W290" s="158"/>
      <c r="X290" s="158" t="s">
        <v>460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1149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252"/>
      <c r="D291" s="253"/>
      <c r="E291" s="253"/>
      <c r="F291" s="253"/>
      <c r="G291" s="253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211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69">
        <v>140</v>
      </c>
      <c r="B292" s="170" t="s">
        <v>1299</v>
      </c>
      <c r="C292" s="180" t="s">
        <v>1300</v>
      </c>
      <c r="D292" s="171" t="s">
        <v>283</v>
      </c>
      <c r="E292" s="172">
        <v>1320</v>
      </c>
      <c r="F292" s="173"/>
      <c r="G292" s="174">
        <f>ROUND(E292*F292,2)</f>
        <v>0</v>
      </c>
      <c r="H292" s="173"/>
      <c r="I292" s="174">
        <f>ROUND(E292*H292,2)</f>
        <v>0</v>
      </c>
      <c r="J292" s="173"/>
      <c r="K292" s="174">
        <f>ROUND(E292*J292,2)</f>
        <v>0</v>
      </c>
      <c r="L292" s="174">
        <v>21</v>
      </c>
      <c r="M292" s="174">
        <f>G292*(1+L292/100)</f>
        <v>0</v>
      </c>
      <c r="N292" s="172">
        <v>0</v>
      </c>
      <c r="O292" s="172">
        <f>ROUND(E292*N292,2)</f>
        <v>0</v>
      </c>
      <c r="P292" s="172">
        <v>0</v>
      </c>
      <c r="Q292" s="172">
        <f>ROUND(E292*P292,2)</f>
        <v>0</v>
      </c>
      <c r="R292" s="174"/>
      <c r="S292" s="174" t="s">
        <v>239</v>
      </c>
      <c r="T292" s="175" t="s">
        <v>206</v>
      </c>
      <c r="U292" s="158">
        <v>0</v>
      </c>
      <c r="V292" s="158">
        <f>ROUND(E292*U292,2)</f>
        <v>0</v>
      </c>
      <c r="W292" s="158"/>
      <c r="X292" s="158" t="s">
        <v>460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1149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52"/>
      <c r="D293" s="253"/>
      <c r="E293" s="253"/>
      <c r="F293" s="253"/>
      <c r="G293" s="253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211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69">
        <v>141</v>
      </c>
      <c r="B294" s="170" t="s">
        <v>1301</v>
      </c>
      <c r="C294" s="180" t="s">
        <v>1302</v>
      </c>
      <c r="D294" s="171" t="s">
        <v>283</v>
      </c>
      <c r="E294" s="172">
        <v>920</v>
      </c>
      <c r="F294" s="173"/>
      <c r="G294" s="174">
        <f>ROUND(E294*F294,2)</f>
        <v>0</v>
      </c>
      <c r="H294" s="173"/>
      <c r="I294" s="174">
        <f>ROUND(E294*H294,2)</f>
        <v>0</v>
      </c>
      <c r="J294" s="173"/>
      <c r="K294" s="174">
        <f>ROUND(E294*J294,2)</f>
        <v>0</v>
      </c>
      <c r="L294" s="174">
        <v>21</v>
      </c>
      <c r="M294" s="174">
        <f>G294*(1+L294/100)</f>
        <v>0</v>
      </c>
      <c r="N294" s="172">
        <v>0</v>
      </c>
      <c r="O294" s="172">
        <f>ROUND(E294*N294,2)</f>
        <v>0</v>
      </c>
      <c r="P294" s="172">
        <v>0</v>
      </c>
      <c r="Q294" s="172">
        <f>ROUND(E294*P294,2)</f>
        <v>0</v>
      </c>
      <c r="R294" s="174"/>
      <c r="S294" s="174" t="s">
        <v>239</v>
      </c>
      <c r="T294" s="175" t="s">
        <v>206</v>
      </c>
      <c r="U294" s="158">
        <v>0</v>
      </c>
      <c r="V294" s="158">
        <f>ROUND(E294*U294,2)</f>
        <v>0</v>
      </c>
      <c r="W294" s="158"/>
      <c r="X294" s="158" t="s">
        <v>460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1149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252"/>
      <c r="D295" s="253"/>
      <c r="E295" s="253"/>
      <c r="F295" s="253"/>
      <c r="G295" s="253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211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1" x14ac:dyDescent="0.2">
      <c r="A296" s="169">
        <v>142</v>
      </c>
      <c r="B296" s="170" t="s">
        <v>1303</v>
      </c>
      <c r="C296" s="180" t="s">
        <v>1304</v>
      </c>
      <c r="D296" s="171" t="s">
        <v>1056</v>
      </c>
      <c r="E296" s="172">
        <v>8</v>
      </c>
      <c r="F296" s="173"/>
      <c r="G296" s="174">
        <f>ROUND(E296*F296,2)</f>
        <v>0</v>
      </c>
      <c r="H296" s="173"/>
      <c r="I296" s="174">
        <f>ROUND(E296*H296,2)</f>
        <v>0</v>
      </c>
      <c r="J296" s="173"/>
      <c r="K296" s="174">
        <f>ROUND(E296*J296,2)</f>
        <v>0</v>
      </c>
      <c r="L296" s="174">
        <v>21</v>
      </c>
      <c r="M296" s="174">
        <f>G296*(1+L296/100)</f>
        <v>0</v>
      </c>
      <c r="N296" s="172">
        <v>0</v>
      </c>
      <c r="O296" s="172">
        <f>ROUND(E296*N296,2)</f>
        <v>0</v>
      </c>
      <c r="P296" s="172">
        <v>0</v>
      </c>
      <c r="Q296" s="172">
        <f>ROUND(E296*P296,2)</f>
        <v>0</v>
      </c>
      <c r="R296" s="174"/>
      <c r="S296" s="174" t="s">
        <v>239</v>
      </c>
      <c r="T296" s="175" t="s">
        <v>206</v>
      </c>
      <c r="U296" s="158">
        <v>0</v>
      </c>
      <c r="V296" s="158">
        <f>ROUND(E296*U296,2)</f>
        <v>0</v>
      </c>
      <c r="W296" s="158"/>
      <c r="X296" s="158" t="s">
        <v>460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1149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252"/>
      <c r="D297" s="253"/>
      <c r="E297" s="253"/>
      <c r="F297" s="253"/>
      <c r="G297" s="253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211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1" x14ac:dyDescent="0.2">
      <c r="A298" s="169">
        <v>143</v>
      </c>
      <c r="B298" s="170" t="s">
        <v>1305</v>
      </c>
      <c r="C298" s="180" t="s">
        <v>1306</v>
      </c>
      <c r="D298" s="171" t="s">
        <v>1056</v>
      </c>
      <c r="E298" s="172">
        <v>4</v>
      </c>
      <c r="F298" s="173"/>
      <c r="G298" s="174">
        <f>ROUND(E298*F298,2)</f>
        <v>0</v>
      </c>
      <c r="H298" s="173"/>
      <c r="I298" s="174">
        <f>ROUND(E298*H298,2)</f>
        <v>0</v>
      </c>
      <c r="J298" s="173"/>
      <c r="K298" s="174">
        <f>ROUND(E298*J298,2)</f>
        <v>0</v>
      </c>
      <c r="L298" s="174">
        <v>21</v>
      </c>
      <c r="M298" s="174">
        <f>G298*(1+L298/100)</f>
        <v>0</v>
      </c>
      <c r="N298" s="172">
        <v>0</v>
      </c>
      <c r="O298" s="172">
        <f>ROUND(E298*N298,2)</f>
        <v>0</v>
      </c>
      <c r="P298" s="172">
        <v>0</v>
      </c>
      <c r="Q298" s="172">
        <f>ROUND(E298*P298,2)</f>
        <v>0</v>
      </c>
      <c r="R298" s="174"/>
      <c r="S298" s="174" t="s">
        <v>239</v>
      </c>
      <c r="T298" s="175" t="s">
        <v>206</v>
      </c>
      <c r="U298" s="158">
        <v>0</v>
      </c>
      <c r="V298" s="158">
        <f>ROUND(E298*U298,2)</f>
        <v>0</v>
      </c>
      <c r="W298" s="158"/>
      <c r="X298" s="158" t="s">
        <v>460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1149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252"/>
      <c r="D299" s="253"/>
      <c r="E299" s="253"/>
      <c r="F299" s="253"/>
      <c r="G299" s="253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211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33.75" outlineLevel="1" x14ac:dyDescent="0.2">
      <c r="A300" s="169">
        <v>144</v>
      </c>
      <c r="B300" s="170" t="s">
        <v>1307</v>
      </c>
      <c r="C300" s="180" t="s">
        <v>1308</v>
      </c>
      <c r="D300" s="171" t="s">
        <v>1056</v>
      </c>
      <c r="E300" s="172">
        <v>13</v>
      </c>
      <c r="F300" s="173"/>
      <c r="G300" s="174">
        <f>ROUND(E300*F300,2)</f>
        <v>0</v>
      </c>
      <c r="H300" s="173"/>
      <c r="I300" s="174">
        <f>ROUND(E300*H300,2)</f>
        <v>0</v>
      </c>
      <c r="J300" s="173"/>
      <c r="K300" s="174">
        <f>ROUND(E300*J300,2)</f>
        <v>0</v>
      </c>
      <c r="L300" s="174">
        <v>21</v>
      </c>
      <c r="M300" s="174">
        <f>G300*(1+L300/100)</f>
        <v>0</v>
      </c>
      <c r="N300" s="172">
        <v>0</v>
      </c>
      <c r="O300" s="172">
        <f>ROUND(E300*N300,2)</f>
        <v>0</v>
      </c>
      <c r="P300" s="172">
        <v>0</v>
      </c>
      <c r="Q300" s="172">
        <f>ROUND(E300*P300,2)</f>
        <v>0</v>
      </c>
      <c r="R300" s="174"/>
      <c r="S300" s="174" t="s">
        <v>239</v>
      </c>
      <c r="T300" s="175" t="s">
        <v>206</v>
      </c>
      <c r="U300" s="158">
        <v>0</v>
      </c>
      <c r="V300" s="158">
        <f>ROUND(E300*U300,2)</f>
        <v>0</v>
      </c>
      <c r="W300" s="158"/>
      <c r="X300" s="158" t="s">
        <v>460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1149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252"/>
      <c r="D301" s="253"/>
      <c r="E301" s="253"/>
      <c r="F301" s="253"/>
      <c r="G301" s="253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211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69">
        <v>145</v>
      </c>
      <c r="B302" s="170" t="s">
        <v>1309</v>
      </c>
      <c r="C302" s="180" t="s">
        <v>1155</v>
      </c>
      <c r="D302" s="171" t="s">
        <v>283</v>
      </c>
      <c r="E302" s="172">
        <v>1126</v>
      </c>
      <c r="F302" s="173"/>
      <c r="G302" s="174">
        <f>ROUND(E302*F302,2)</f>
        <v>0</v>
      </c>
      <c r="H302" s="173"/>
      <c r="I302" s="174">
        <f>ROUND(E302*H302,2)</f>
        <v>0</v>
      </c>
      <c r="J302" s="173"/>
      <c r="K302" s="174">
        <f>ROUND(E302*J302,2)</f>
        <v>0</v>
      </c>
      <c r="L302" s="174">
        <v>21</v>
      </c>
      <c r="M302" s="174">
        <f>G302*(1+L302/100)</f>
        <v>0</v>
      </c>
      <c r="N302" s="172">
        <v>0</v>
      </c>
      <c r="O302" s="172">
        <f>ROUND(E302*N302,2)</f>
        <v>0</v>
      </c>
      <c r="P302" s="172">
        <v>0</v>
      </c>
      <c r="Q302" s="172">
        <f>ROUND(E302*P302,2)</f>
        <v>0</v>
      </c>
      <c r="R302" s="174"/>
      <c r="S302" s="174" t="s">
        <v>239</v>
      </c>
      <c r="T302" s="175" t="s">
        <v>206</v>
      </c>
      <c r="U302" s="158">
        <v>0</v>
      </c>
      <c r="V302" s="158">
        <f>ROUND(E302*U302,2)</f>
        <v>0</v>
      </c>
      <c r="W302" s="158"/>
      <c r="X302" s="158" t="s">
        <v>460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1149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252"/>
      <c r="D303" s="253"/>
      <c r="E303" s="253"/>
      <c r="F303" s="253"/>
      <c r="G303" s="253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211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69">
        <v>146</v>
      </c>
      <c r="B304" s="170" t="s">
        <v>1310</v>
      </c>
      <c r="C304" s="180" t="s">
        <v>1153</v>
      </c>
      <c r="D304" s="171" t="s">
        <v>283</v>
      </c>
      <c r="E304" s="172">
        <v>182</v>
      </c>
      <c r="F304" s="173"/>
      <c r="G304" s="174">
        <f>ROUND(E304*F304,2)</f>
        <v>0</v>
      </c>
      <c r="H304" s="173"/>
      <c r="I304" s="174">
        <f>ROUND(E304*H304,2)</f>
        <v>0</v>
      </c>
      <c r="J304" s="173"/>
      <c r="K304" s="174">
        <f>ROUND(E304*J304,2)</f>
        <v>0</v>
      </c>
      <c r="L304" s="174">
        <v>21</v>
      </c>
      <c r="M304" s="174">
        <f>G304*(1+L304/100)</f>
        <v>0</v>
      </c>
      <c r="N304" s="172">
        <v>0</v>
      </c>
      <c r="O304" s="172">
        <f>ROUND(E304*N304,2)</f>
        <v>0</v>
      </c>
      <c r="P304" s="172">
        <v>0</v>
      </c>
      <c r="Q304" s="172">
        <f>ROUND(E304*P304,2)</f>
        <v>0</v>
      </c>
      <c r="R304" s="174"/>
      <c r="S304" s="174" t="s">
        <v>239</v>
      </c>
      <c r="T304" s="175" t="s">
        <v>206</v>
      </c>
      <c r="U304" s="158">
        <v>0</v>
      </c>
      <c r="V304" s="158">
        <f>ROUND(E304*U304,2)</f>
        <v>0</v>
      </c>
      <c r="W304" s="158"/>
      <c r="X304" s="158" t="s">
        <v>460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1149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252"/>
      <c r="D305" s="253"/>
      <c r="E305" s="253"/>
      <c r="F305" s="253"/>
      <c r="G305" s="253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211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x14ac:dyDescent="0.2">
      <c r="A306" s="163" t="s">
        <v>200</v>
      </c>
      <c r="B306" s="164" t="s">
        <v>165</v>
      </c>
      <c r="C306" s="179" t="s">
        <v>166</v>
      </c>
      <c r="D306" s="165"/>
      <c r="E306" s="166"/>
      <c r="F306" s="167"/>
      <c r="G306" s="167">
        <f>SUMIF(AG307:AG320,"&lt;&gt;NOR",G307:G320)</f>
        <v>0</v>
      </c>
      <c r="H306" s="167"/>
      <c r="I306" s="167">
        <f>SUM(I307:I320)</f>
        <v>0</v>
      </c>
      <c r="J306" s="167"/>
      <c r="K306" s="167">
        <f>SUM(K307:K320)</f>
        <v>0</v>
      </c>
      <c r="L306" s="167"/>
      <c r="M306" s="167">
        <f>SUM(M307:M320)</f>
        <v>0</v>
      </c>
      <c r="N306" s="166"/>
      <c r="O306" s="166">
        <f>SUM(O307:O320)</f>
        <v>0</v>
      </c>
      <c r="P306" s="166"/>
      <c r="Q306" s="166">
        <f>SUM(Q307:Q320)</f>
        <v>0</v>
      </c>
      <c r="R306" s="167"/>
      <c r="S306" s="167"/>
      <c r="T306" s="168"/>
      <c r="U306" s="162"/>
      <c r="V306" s="162">
        <f>SUM(V307:V320)</f>
        <v>0</v>
      </c>
      <c r="W306" s="162"/>
      <c r="X306" s="162"/>
      <c r="AG306" t="s">
        <v>201</v>
      </c>
    </row>
    <row r="307" spans="1:60" outlineLevel="1" x14ac:dyDescent="0.2">
      <c r="A307" s="169">
        <v>147</v>
      </c>
      <c r="B307" s="170" t="s">
        <v>1311</v>
      </c>
      <c r="C307" s="180" t="s">
        <v>1312</v>
      </c>
      <c r="D307" s="171" t="s">
        <v>1313</v>
      </c>
      <c r="E307" s="172">
        <v>1</v>
      </c>
      <c r="F307" s="173"/>
      <c r="G307" s="174">
        <f>ROUND(E307*F307,2)</f>
        <v>0</v>
      </c>
      <c r="H307" s="173"/>
      <c r="I307" s="174">
        <f>ROUND(E307*H307,2)</f>
        <v>0</v>
      </c>
      <c r="J307" s="173"/>
      <c r="K307" s="174">
        <f>ROUND(E307*J307,2)</f>
        <v>0</v>
      </c>
      <c r="L307" s="174">
        <v>21</v>
      </c>
      <c r="M307" s="174">
        <f>G307*(1+L307/100)</f>
        <v>0</v>
      </c>
      <c r="N307" s="172">
        <v>0</v>
      </c>
      <c r="O307" s="172">
        <f>ROUND(E307*N307,2)</f>
        <v>0</v>
      </c>
      <c r="P307" s="172">
        <v>0</v>
      </c>
      <c r="Q307" s="172">
        <f>ROUND(E307*P307,2)</f>
        <v>0</v>
      </c>
      <c r="R307" s="174"/>
      <c r="S307" s="174" t="s">
        <v>239</v>
      </c>
      <c r="T307" s="175" t="s">
        <v>206</v>
      </c>
      <c r="U307" s="158">
        <v>0</v>
      </c>
      <c r="V307" s="158">
        <f>ROUND(E307*U307,2)</f>
        <v>0</v>
      </c>
      <c r="W307" s="158"/>
      <c r="X307" s="158" t="s">
        <v>243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378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52"/>
      <c r="D308" s="253"/>
      <c r="E308" s="253"/>
      <c r="F308" s="253"/>
      <c r="G308" s="253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211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69">
        <v>148</v>
      </c>
      <c r="B309" s="170" t="s">
        <v>1314</v>
      </c>
      <c r="C309" s="180" t="s">
        <v>1315</v>
      </c>
      <c r="D309" s="171" t="s">
        <v>1313</v>
      </c>
      <c r="E309" s="172">
        <v>4</v>
      </c>
      <c r="F309" s="173"/>
      <c r="G309" s="174">
        <f>ROUND(E309*F309,2)</f>
        <v>0</v>
      </c>
      <c r="H309" s="173"/>
      <c r="I309" s="174">
        <f>ROUND(E309*H309,2)</f>
        <v>0</v>
      </c>
      <c r="J309" s="173"/>
      <c r="K309" s="174">
        <f>ROUND(E309*J309,2)</f>
        <v>0</v>
      </c>
      <c r="L309" s="174">
        <v>21</v>
      </c>
      <c r="M309" s="174">
        <f>G309*(1+L309/100)</f>
        <v>0</v>
      </c>
      <c r="N309" s="172">
        <v>0</v>
      </c>
      <c r="O309" s="172">
        <f>ROUND(E309*N309,2)</f>
        <v>0</v>
      </c>
      <c r="P309" s="172">
        <v>0</v>
      </c>
      <c r="Q309" s="172">
        <f>ROUND(E309*P309,2)</f>
        <v>0</v>
      </c>
      <c r="R309" s="174"/>
      <c r="S309" s="174" t="s">
        <v>239</v>
      </c>
      <c r="T309" s="175" t="s">
        <v>206</v>
      </c>
      <c r="U309" s="158">
        <v>0</v>
      </c>
      <c r="V309" s="158">
        <f>ROUND(E309*U309,2)</f>
        <v>0</v>
      </c>
      <c r="W309" s="158"/>
      <c r="X309" s="158" t="s">
        <v>243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378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252"/>
      <c r="D310" s="253"/>
      <c r="E310" s="253"/>
      <c r="F310" s="253"/>
      <c r="G310" s="253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211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69">
        <v>149</v>
      </c>
      <c r="B311" s="170" t="s">
        <v>1316</v>
      </c>
      <c r="C311" s="180" t="s">
        <v>1317</v>
      </c>
      <c r="D311" s="171" t="s">
        <v>1056</v>
      </c>
      <c r="E311" s="172">
        <v>3</v>
      </c>
      <c r="F311" s="173"/>
      <c r="G311" s="174">
        <f>ROUND(E311*F311,2)</f>
        <v>0</v>
      </c>
      <c r="H311" s="173"/>
      <c r="I311" s="174">
        <f>ROUND(E311*H311,2)</f>
        <v>0</v>
      </c>
      <c r="J311" s="173"/>
      <c r="K311" s="174">
        <f>ROUND(E311*J311,2)</f>
        <v>0</v>
      </c>
      <c r="L311" s="174">
        <v>21</v>
      </c>
      <c r="M311" s="174">
        <f>G311*(1+L311/100)</f>
        <v>0</v>
      </c>
      <c r="N311" s="172">
        <v>0</v>
      </c>
      <c r="O311" s="172">
        <f>ROUND(E311*N311,2)</f>
        <v>0</v>
      </c>
      <c r="P311" s="172">
        <v>0</v>
      </c>
      <c r="Q311" s="172">
        <f>ROUND(E311*P311,2)</f>
        <v>0</v>
      </c>
      <c r="R311" s="174"/>
      <c r="S311" s="174" t="s">
        <v>239</v>
      </c>
      <c r="T311" s="175" t="s">
        <v>206</v>
      </c>
      <c r="U311" s="158">
        <v>0</v>
      </c>
      <c r="V311" s="158">
        <f>ROUND(E311*U311,2)</f>
        <v>0</v>
      </c>
      <c r="W311" s="158"/>
      <c r="X311" s="158" t="s">
        <v>243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378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52"/>
      <c r="D312" s="253"/>
      <c r="E312" s="253"/>
      <c r="F312" s="253"/>
      <c r="G312" s="253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211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69">
        <v>150</v>
      </c>
      <c r="B313" s="170" t="s">
        <v>1318</v>
      </c>
      <c r="C313" s="180" t="s">
        <v>1319</v>
      </c>
      <c r="D313" s="171" t="s">
        <v>1320</v>
      </c>
      <c r="E313" s="172">
        <v>62</v>
      </c>
      <c r="F313" s="173"/>
      <c r="G313" s="174">
        <f>ROUND(E313*F313,2)</f>
        <v>0</v>
      </c>
      <c r="H313" s="173"/>
      <c r="I313" s="174">
        <f>ROUND(E313*H313,2)</f>
        <v>0</v>
      </c>
      <c r="J313" s="173"/>
      <c r="K313" s="174">
        <f>ROUND(E313*J313,2)</f>
        <v>0</v>
      </c>
      <c r="L313" s="174">
        <v>21</v>
      </c>
      <c r="M313" s="174">
        <f>G313*(1+L313/100)</f>
        <v>0</v>
      </c>
      <c r="N313" s="172">
        <v>0</v>
      </c>
      <c r="O313" s="172">
        <f>ROUND(E313*N313,2)</f>
        <v>0</v>
      </c>
      <c r="P313" s="172">
        <v>0</v>
      </c>
      <c r="Q313" s="172">
        <f>ROUND(E313*P313,2)</f>
        <v>0</v>
      </c>
      <c r="R313" s="174"/>
      <c r="S313" s="174" t="s">
        <v>239</v>
      </c>
      <c r="T313" s="175" t="s">
        <v>206</v>
      </c>
      <c r="U313" s="158">
        <v>0</v>
      </c>
      <c r="V313" s="158">
        <f>ROUND(E313*U313,2)</f>
        <v>0</v>
      </c>
      <c r="W313" s="158"/>
      <c r="X313" s="158" t="s">
        <v>243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378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52"/>
      <c r="D314" s="253"/>
      <c r="E314" s="253"/>
      <c r="F314" s="253"/>
      <c r="G314" s="253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211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69">
        <v>151</v>
      </c>
      <c r="B315" s="170" t="s">
        <v>1321</v>
      </c>
      <c r="C315" s="180" t="s">
        <v>1322</v>
      </c>
      <c r="D315" s="171" t="s">
        <v>1323</v>
      </c>
      <c r="E315" s="172">
        <v>62</v>
      </c>
      <c r="F315" s="173"/>
      <c r="G315" s="174">
        <f>ROUND(E315*F315,2)</f>
        <v>0</v>
      </c>
      <c r="H315" s="173"/>
      <c r="I315" s="174">
        <f>ROUND(E315*H315,2)</f>
        <v>0</v>
      </c>
      <c r="J315" s="173"/>
      <c r="K315" s="174">
        <f>ROUND(E315*J315,2)</f>
        <v>0</v>
      </c>
      <c r="L315" s="174">
        <v>21</v>
      </c>
      <c r="M315" s="174">
        <f>G315*(1+L315/100)</f>
        <v>0</v>
      </c>
      <c r="N315" s="172">
        <v>0</v>
      </c>
      <c r="O315" s="172">
        <f>ROUND(E315*N315,2)</f>
        <v>0</v>
      </c>
      <c r="P315" s="172">
        <v>0</v>
      </c>
      <c r="Q315" s="172">
        <f>ROUND(E315*P315,2)</f>
        <v>0</v>
      </c>
      <c r="R315" s="174"/>
      <c r="S315" s="174" t="s">
        <v>239</v>
      </c>
      <c r="T315" s="175" t="s">
        <v>206</v>
      </c>
      <c r="U315" s="158">
        <v>0</v>
      </c>
      <c r="V315" s="158">
        <f>ROUND(E315*U315,2)</f>
        <v>0</v>
      </c>
      <c r="W315" s="158"/>
      <c r="X315" s="158" t="s">
        <v>243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378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52"/>
      <c r="D316" s="253"/>
      <c r="E316" s="253"/>
      <c r="F316" s="253"/>
      <c r="G316" s="253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211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69">
        <v>152</v>
      </c>
      <c r="B317" s="170" t="s">
        <v>1324</v>
      </c>
      <c r="C317" s="180" t="s">
        <v>1325</v>
      </c>
      <c r="D317" s="171" t="s">
        <v>1326</v>
      </c>
      <c r="E317" s="172">
        <v>7</v>
      </c>
      <c r="F317" s="173"/>
      <c r="G317" s="174">
        <f>ROUND(E317*F317,2)</f>
        <v>0</v>
      </c>
      <c r="H317" s="173"/>
      <c r="I317" s="174">
        <f>ROUND(E317*H317,2)</f>
        <v>0</v>
      </c>
      <c r="J317" s="173"/>
      <c r="K317" s="174">
        <f>ROUND(E317*J317,2)</f>
        <v>0</v>
      </c>
      <c r="L317" s="174">
        <v>21</v>
      </c>
      <c r="M317" s="174">
        <f>G317*(1+L317/100)</f>
        <v>0</v>
      </c>
      <c r="N317" s="172">
        <v>0</v>
      </c>
      <c r="O317" s="172">
        <f>ROUND(E317*N317,2)</f>
        <v>0</v>
      </c>
      <c r="P317" s="172">
        <v>0</v>
      </c>
      <c r="Q317" s="172">
        <f>ROUND(E317*P317,2)</f>
        <v>0</v>
      </c>
      <c r="R317" s="174"/>
      <c r="S317" s="174" t="s">
        <v>239</v>
      </c>
      <c r="T317" s="175" t="s">
        <v>206</v>
      </c>
      <c r="U317" s="158">
        <v>0</v>
      </c>
      <c r="V317" s="158">
        <f>ROUND(E317*U317,2)</f>
        <v>0</v>
      </c>
      <c r="W317" s="158"/>
      <c r="X317" s="158" t="s">
        <v>243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378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252"/>
      <c r="D318" s="253"/>
      <c r="E318" s="253"/>
      <c r="F318" s="253"/>
      <c r="G318" s="253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211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69">
        <v>153</v>
      </c>
      <c r="B319" s="170" t="s">
        <v>1324</v>
      </c>
      <c r="C319" s="180" t="s">
        <v>1325</v>
      </c>
      <c r="D319" s="171" t="s">
        <v>1326</v>
      </c>
      <c r="E319" s="172">
        <v>1</v>
      </c>
      <c r="F319" s="173"/>
      <c r="G319" s="174">
        <f>ROUND(E319*F319,2)</f>
        <v>0</v>
      </c>
      <c r="H319" s="173"/>
      <c r="I319" s="174">
        <f>ROUND(E319*H319,2)</f>
        <v>0</v>
      </c>
      <c r="J319" s="173"/>
      <c r="K319" s="174">
        <f>ROUND(E319*J319,2)</f>
        <v>0</v>
      </c>
      <c r="L319" s="174">
        <v>21</v>
      </c>
      <c r="M319" s="174">
        <f>G319*(1+L319/100)</f>
        <v>0</v>
      </c>
      <c r="N319" s="172">
        <v>0</v>
      </c>
      <c r="O319" s="172">
        <f>ROUND(E319*N319,2)</f>
        <v>0</v>
      </c>
      <c r="P319" s="172">
        <v>0</v>
      </c>
      <c r="Q319" s="172">
        <f>ROUND(E319*P319,2)</f>
        <v>0</v>
      </c>
      <c r="R319" s="174"/>
      <c r="S319" s="174" t="s">
        <v>239</v>
      </c>
      <c r="T319" s="175" t="s">
        <v>206</v>
      </c>
      <c r="U319" s="158">
        <v>0</v>
      </c>
      <c r="V319" s="158">
        <f>ROUND(E319*U319,2)</f>
        <v>0</v>
      </c>
      <c r="W319" s="158"/>
      <c r="X319" s="158" t="s">
        <v>243</v>
      </c>
      <c r="Y319" s="147"/>
      <c r="Z319" s="147"/>
      <c r="AA319" s="147"/>
      <c r="AB319" s="147"/>
      <c r="AC319" s="147"/>
      <c r="AD319" s="147"/>
      <c r="AE319" s="147"/>
      <c r="AF319" s="147"/>
      <c r="AG319" s="147" t="s">
        <v>378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252"/>
      <c r="D320" s="253"/>
      <c r="E320" s="253"/>
      <c r="F320" s="253"/>
      <c r="G320" s="253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211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x14ac:dyDescent="0.2">
      <c r="A321" s="163" t="s">
        <v>200</v>
      </c>
      <c r="B321" s="164" t="s">
        <v>167</v>
      </c>
      <c r="C321" s="179" t="s">
        <v>168</v>
      </c>
      <c r="D321" s="165"/>
      <c r="E321" s="166"/>
      <c r="F321" s="167"/>
      <c r="G321" s="167">
        <f>SUMIF(AG322:AG329,"&lt;&gt;NOR",G322:G329)</f>
        <v>0</v>
      </c>
      <c r="H321" s="167"/>
      <c r="I321" s="167">
        <f>SUM(I322:I329)</f>
        <v>0</v>
      </c>
      <c r="J321" s="167"/>
      <c r="K321" s="167">
        <f>SUM(K322:K329)</f>
        <v>0</v>
      </c>
      <c r="L321" s="167"/>
      <c r="M321" s="167">
        <f>SUM(M322:M329)</f>
        <v>0</v>
      </c>
      <c r="N321" s="166"/>
      <c r="O321" s="166">
        <f>SUM(O322:O329)</f>
        <v>0</v>
      </c>
      <c r="P321" s="166"/>
      <c r="Q321" s="166">
        <f>SUM(Q322:Q329)</f>
        <v>0</v>
      </c>
      <c r="R321" s="167"/>
      <c r="S321" s="167"/>
      <c r="T321" s="168"/>
      <c r="U321" s="162"/>
      <c r="V321" s="162">
        <f>SUM(V322:V329)</f>
        <v>0</v>
      </c>
      <c r="W321" s="162"/>
      <c r="X321" s="162"/>
      <c r="AG321" t="s">
        <v>201</v>
      </c>
    </row>
    <row r="322" spans="1:60" outlineLevel="1" x14ac:dyDescent="0.2">
      <c r="A322" s="169">
        <v>154</v>
      </c>
      <c r="B322" s="170" t="s">
        <v>1327</v>
      </c>
      <c r="C322" s="180" t="s">
        <v>1328</v>
      </c>
      <c r="D322" s="171" t="s">
        <v>204</v>
      </c>
      <c r="E322" s="172">
        <v>1</v>
      </c>
      <c r="F322" s="173"/>
      <c r="G322" s="174">
        <f>ROUND(E322*F322,2)</f>
        <v>0</v>
      </c>
      <c r="H322" s="173"/>
      <c r="I322" s="174">
        <f>ROUND(E322*H322,2)</f>
        <v>0</v>
      </c>
      <c r="J322" s="173"/>
      <c r="K322" s="174">
        <f>ROUND(E322*J322,2)</f>
        <v>0</v>
      </c>
      <c r="L322" s="174">
        <v>21</v>
      </c>
      <c r="M322" s="174">
        <f>G322*(1+L322/100)</f>
        <v>0</v>
      </c>
      <c r="N322" s="172">
        <v>0</v>
      </c>
      <c r="O322" s="172">
        <f>ROUND(E322*N322,2)</f>
        <v>0</v>
      </c>
      <c r="P322" s="172">
        <v>0</v>
      </c>
      <c r="Q322" s="172">
        <f>ROUND(E322*P322,2)</f>
        <v>0</v>
      </c>
      <c r="R322" s="174"/>
      <c r="S322" s="174" t="s">
        <v>239</v>
      </c>
      <c r="T322" s="175" t="s">
        <v>206</v>
      </c>
      <c r="U322" s="158">
        <v>0</v>
      </c>
      <c r="V322" s="158">
        <f>ROUND(E322*U322,2)</f>
        <v>0</v>
      </c>
      <c r="W322" s="158"/>
      <c r="X322" s="158" t="s">
        <v>460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1149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52"/>
      <c r="D323" s="253"/>
      <c r="E323" s="253"/>
      <c r="F323" s="253"/>
      <c r="G323" s="253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211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69">
        <v>155</v>
      </c>
      <c r="B324" s="170" t="s">
        <v>1329</v>
      </c>
      <c r="C324" s="180" t="s">
        <v>1330</v>
      </c>
      <c r="D324" s="171" t="s">
        <v>204</v>
      </c>
      <c r="E324" s="172">
        <v>1</v>
      </c>
      <c r="F324" s="173"/>
      <c r="G324" s="174">
        <f>ROUND(E324*F324,2)</f>
        <v>0</v>
      </c>
      <c r="H324" s="173"/>
      <c r="I324" s="174">
        <f>ROUND(E324*H324,2)</f>
        <v>0</v>
      </c>
      <c r="J324" s="173"/>
      <c r="K324" s="174">
        <f>ROUND(E324*J324,2)</f>
        <v>0</v>
      </c>
      <c r="L324" s="174">
        <v>21</v>
      </c>
      <c r="M324" s="174">
        <f>G324*(1+L324/100)</f>
        <v>0</v>
      </c>
      <c r="N324" s="172">
        <v>0</v>
      </c>
      <c r="O324" s="172">
        <f>ROUND(E324*N324,2)</f>
        <v>0</v>
      </c>
      <c r="P324" s="172">
        <v>0</v>
      </c>
      <c r="Q324" s="172">
        <f>ROUND(E324*P324,2)</f>
        <v>0</v>
      </c>
      <c r="R324" s="174"/>
      <c r="S324" s="174" t="s">
        <v>239</v>
      </c>
      <c r="T324" s="175" t="s">
        <v>206</v>
      </c>
      <c r="U324" s="158">
        <v>0</v>
      </c>
      <c r="V324" s="158">
        <f>ROUND(E324*U324,2)</f>
        <v>0</v>
      </c>
      <c r="W324" s="158"/>
      <c r="X324" s="158" t="s">
        <v>460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1149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252"/>
      <c r="D325" s="253"/>
      <c r="E325" s="253"/>
      <c r="F325" s="253"/>
      <c r="G325" s="253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211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69">
        <v>156</v>
      </c>
      <c r="B326" s="170" t="s">
        <v>1331</v>
      </c>
      <c r="C326" s="180" t="s">
        <v>1332</v>
      </c>
      <c r="D326" s="171" t="s">
        <v>204</v>
      </c>
      <c r="E326" s="172">
        <v>1</v>
      </c>
      <c r="F326" s="173"/>
      <c r="G326" s="174">
        <f>ROUND(E326*F326,2)</f>
        <v>0</v>
      </c>
      <c r="H326" s="173"/>
      <c r="I326" s="174">
        <f>ROUND(E326*H326,2)</f>
        <v>0</v>
      </c>
      <c r="J326" s="173"/>
      <c r="K326" s="174">
        <f>ROUND(E326*J326,2)</f>
        <v>0</v>
      </c>
      <c r="L326" s="174">
        <v>21</v>
      </c>
      <c r="M326" s="174">
        <f>G326*(1+L326/100)</f>
        <v>0</v>
      </c>
      <c r="N326" s="172">
        <v>0</v>
      </c>
      <c r="O326" s="172">
        <f>ROUND(E326*N326,2)</f>
        <v>0</v>
      </c>
      <c r="P326" s="172">
        <v>0</v>
      </c>
      <c r="Q326" s="172">
        <f>ROUND(E326*P326,2)</f>
        <v>0</v>
      </c>
      <c r="R326" s="174"/>
      <c r="S326" s="174" t="s">
        <v>239</v>
      </c>
      <c r="T326" s="175" t="s">
        <v>206</v>
      </c>
      <c r="U326" s="158">
        <v>0</v>
      </c>
      <c r="V326" s="158">
        <f>ROUND(E326*U326,2)</f>
        <v>0</v>
      </c>
      <c r="W326" s="158"/>
      <c r="X326" s="158" t="s">
        <v>460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1149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252"/>
      <c r="D327" s="253"/>
      <c r="E327" s="253"/>
      <c r="F327" s="253"/>
      <c r="G327" s="253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211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69">
        <v>157</v>
      </c>
      <c r="B328" s="170" t="s">
        <v>1333</v>
      </c>
      <c r="C328" s="180" t="s">
        <v>1334</v>
      </c>
      <c r="D328" s="171" t="s">
        <v>204</v>
      </c>
      <c r="E328" s="172">
        <v>1</v>
      </c>
      <c r="F328" s="173"/>
      <c r="G328" s="174">
        <f>ROUND(E328*F328,2)</f>
        <v>0</v>
      </c>
      <c r="H328" s="173"/>
      <c r="I328" s="174">
        <f>ROUND(E328*H328,2)</f>
        <v>0</v>
      </c>
      <c r="J328" s="173"/>
      <c r="K328" s="174">
        <f>ROUND(E328*J328,2)</f>
        <v>0</v>
      </c>
      <c r="L328" s="174">
        <v>21</v>
      </c>
      <c r="M328" s="174">
        <f>G328*(1+L328/100)</f>
        <v>0</v>
      </c>
      <c r="N328" s="172">
        <v>0</v>
      </c>
      <c r="O328" s="172">
        <f>ROUND(E328*N328,2)</f>
        <v>0</v>
      </c>
      <c r="P328" s="172">
        <v>0</v>
      </c>
      <c r="Q328" s="172">
        <f>ROUND(E328*P328,2)</f>
        <v>0</v>
      </c>
      <c r="R328" s="174"/>
      <c r="S328" s="174" t="s">
        <v>239</v>
      </c>
      <c r="T328" s="175" t="s">
        <v>206</v>
      </c>
      <c r="U328" s="158">
        <v>0</v>
      </c>
      <c r="V328" s="158">
        <f>ROUND(E328*U328,2)</f>
        <v>0</v>
      </c>
      <c r="W328" s="158"/>
      <c r="X328" s="158" t="s">
        <v>460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1149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52"/>
      <c r="D329" s="253"/>
      <c r="E329" s="253"/>
      <c r="F329" s="253"/>
      <c r="G329" s="253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211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x14ac:dyDescent="0.2">
      <c r="A330" s="3"/>
      <c r="B330" s="4"/>
      <c r="C330" s="182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AE330">
        <v>15</v>
      </c>
      <c r="AF330">
        <v>21</v>
      </c>
      <c r="AG330" t="s">
        <v>187</v>
      </c>
    </row>
    <row r="331" spans="1:60" x14ac:dyDescent="0.2">
      <c r="A331" s="150"/>
      <c r="B331" s="151" t="s">
        <v>29</v>
      </c>
      <c r="C331" s="183"/>
      <c r="D331" s="152"/>
      <c r="E331" s="153"/>
      <c r="F331" s="153"/>
      <c r="G331" s="178">
        <f>G8+G151+G177+G202+G306+G321</f>
        <v>0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AE331">
        <f>SUMIF(L7:L329,AE330,G7:G329)</f>
        <v>0</v>
      </c>
      <c r="AF331">
        <f>SUMIF(L7:L329,AF330,G7:G329)</f>
        <v>0</v>
      </c>
      <c r="AG331" t="s">
        <v>240</v>
      </c>
    </row>
    <row r="332" spans="1:60" x14ac:dyDescent="0.2">
      <c r="C332" s="184"/>
      <c r="D332" s="10"/>
      <c r="AG332" t="s">
        <v>241</v>
      </c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FA1" sheet="1"/>
  <mergeCells count="163">
    <mergeCell ref="C329:G329"/>
    <mergeCell ref="C316:G316"/>
    <mergeCell ref="C318:G318"/>
    <mergeCell ref="C320:G320"/>
    <mergeCell ref="C323:G323"/>
    <mergeCell ref="C325:G325"/>
    <mergeCell ref="C327:G327"/>
    <mergeCell ref="C303:G303"/>
    <mergeCell ref="C305:G305"/>
    <mergeCell ref="C308:G308"/>
    <mergeCell ref="C310:G310"/>
    <mergeCell ref="C312:G312"/>
    <mergeCell ref="C314:G314"/>
    <mergeCell ref="C291:G291"/>
    <mergeCell ref="C293:G293"/>
    <mergeCell ref="C295:G295"/>
    <mergeCell ref="C297:G297"/>
    <mergeCell ref="C299:G299"/>
    <mergeCell ref="C301:G301"/>
    <mergeCell ref="C279:G279"/>
    <mergeCell ref="C281:G281"/>
    <mergeCell ref="C283:G283"/>
    <mergeCell ref="C285:G285"/>
    <mergeCell ref="C287:G287"/>
    <mergeCell ref="C289:G289"/>
    <mergeCell ref="C267:G267"/>
    <mergeCell ref="C269:G269"/>
    <mergeCell ref="C271:G271"/>
    <mergeCell ref="C273:G273"/>
    <mergeCell ref="C275:G275"/>
    <mergeCell ref="C277:G277"/>
    <mergeCell ref="C255:G255"/>
    <mergeCell ref="C257:G257"/>
    <mergeCell ref="C259:G259"/>
    <mergeCell ref="C261:G261"/>
    <mergeCell ref="C263:G263"/>
    <mergeCell ref="C265:G265"/>
    <mergeCell ref="C243:G243"/>
    <mergeCell ref="C245:G245"/>
    <mergeCell ref="C247:G247"/>
    <mergeCell ref="C249:G249"/>
    <mergeCell ref="C251:G251"/>
    <mergeCell ref="C253:G253"/>
    <mergeCell ref="C231:G231"/>
    <mergeCell ref="C233:G233"/>
    <mergeCell ref="C235:G235"/>
    <mergeCell ref="C237:G237"/>
    <mergeCell ref="C239:G239"/>
    <mergeCell ref="C241:G241"/>
    <mergeCell ref="C220:G220"/>
    <mergeCell ref="C222:G222"/>
    <mergeCell ref="C224:G224"/>
    <mergeCell ref="C225:G225"/>
    <mergeCell ref="C227:G227"/>
    <mergeCell ref="C229:G229"/>
    <mergeCell ref="C208:G208"/>
    <mergeCell ref="C210:G210"/>
    <mergeCell ref="C212:G212"/>
    <mergeCell ref="C214:G214"/>
    <mergeCell ref="C216:G216"/>
    <mergeCell ref="C218:G218"/>
    <mergeCell ref="C195:G195"/>
    <mergeCell ref="C197:G197"/>
    <mergeCell ref="C199:G199"/>
    <mergeCell ref="C201:G201"/>
    <mergeCell ref="C204:G204"/>
    <mergeCell ref="C206:G206"/>
    <mergeCell ref="C183:G183"/>
    <mergeCell ref="C185:G185"/>
    <mergeCell ref="C187:G187"/>
    <mergeCell ref="C189:G189"/>
    <mergeCell ref="C191:G191"/>
    <mergeCell ref="C193:G193"/>
    <mergeCell ref="C170:G170"/>
    <mergeCell ref="C172:G172"/>
    <mergeCell ref="C174:G174"/>
    <mergeCell ref="C176:G176"/>
    <mergeCell ref="C179:G179"/>
    <mergeCell ref="C181:G181"/>
    <mergeCell ref="C159:G159"/>
    <mergeCell ref="C161:G161"/>
    <mergeCell ref="C163:G163"/>
    <mergeCell ref="C165:G165"/>
    <mergeCell ref="C167:G167"/>
    <mergeCell ref="C169:G169"/>
    <mergeCell ref="C146:G146"/>
    <mergeCell ref="C148:G148"/>
    <mergeCell ref="C150:G150"/>
    <mergeCell ref="C153:G153"/>
    <mergeCell ref="C155:G155"/>
    <mergeCell ref="C157:G157"/>
    <mergeCell ref="C134:G134"/>
    <mergeCell ref="C136:G136"/>
    <mergeCell ref="C138:G138"/>
    <mergeCell ref="C140:G140"/>
    <mergeCell ref="C142:G142"/>
    <mergeCell ref="C144:G144"/>
    <mergeCell ref="C122:G122"/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6:G116"/>
    <mergeCell ref="C118:G118"/>
    <mergeCell ref="C120:G120"/>
    <mergeCell ref="C98:G98"/>
    <mergeCell ref="C100:G100"/>
    <mergeCell ref="C102:G102"/>
    <mergeCell ref="C104:G104"/>
    <mergeCell ref="C106:G106"/>
    <mergeCell ref="C108:G108"/>
    <mergeCell ref="C86:G86"/>
    <mergeCell ref="C88:G88"/>
    <mergeCell ref="C90:G90"/>
    <mergeCell ref="C92:G92"/>
    <mergeCell ref="C94:G94"/>
    <mergeCell ref="C96:G96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  <mergeCell ref="C26:G26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174</v>
      </c>
      <c r="B1" s="243"/>
      <c r="C1" s="243"/>
      <c r="D1" s="243"/>
      <c r="E1" s="243"/>
      <c r="F1" s="243"/>
      <c r="G1" s="243"/>
      <c r="AG1" t="s">
        <v>175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176</v>
      </c>
    </row>
    <row r="3" spans="1:60" ht="24.95" customHeight="1" x14ac:dyDescent="0.2">
      <c r="A3" s="139" t="s">
        <v>8</v>
      </c>
      <c r="B3" s="49" t="s">
        <v>45</v>
      </c>
      <c r="C3" s="244" t="s">
        <v>46</v>
      </c>
      <c r="D3" s="245"/>
      <c r="E3" s="245"/>
      <c r="F3" s="245"/>
      <c r="G3" s="246"/>
      <c r="AC3" s="121" t="s">
        <v>176</v>
      </c>
      <c r="AG3" t="s">
        <v>177</v>
      </c>
    </row>
    <row r="4" spans="1:60" ht="24.95" customHeight="1" x14ac:dyDescent="0.2">
      <c r="A4" s="140" t="s">
        <v>9</v>
      </c>
      <c r="B4" s="141" t="s">
        <v>53</v>
      </c>
      <c r="C4" s="247" t="s">
        <v>54</v>
      </c>
      <c r="D4" s="248"/>
      <c r="E4" s="248"/>
      <c r="F4" s="248"/>
      <c r="G4" s="249"/>
      <c r="AG4" t="s">
        <v>178</v>
      </c>
    </row>
    <row r="5" spans="1:60" x14ac:dyDescent="0.2">
      <c r="D5" s="10"/>
    </row>
    <row r="6" spans="1:60" ht="38.25" x14ac:dyDescent="0.2">
      <c r="A6" s="143" t="s">
        <v>179</v>
      </c>
      <c r="B6" s="145" t="s">
        <v>180</v>
      </c>
      <c r="C6" s="145" t="s">
        <v>181</v>
      </c>
      <c r="D6" s="144" t="s">
        <v>182</v>
      </c>
      <c r="E6" s="143" t="s">
        <v>183</v>
      </c>
      <c r="F6" s="142" t="s">
        <v>184</v>
      </c>
      <c r="G6" s="143" t="s">
        <v>29</v>
      </c>
      <c r="H6" s="146" t="s">
        <v>30</v>
      </c>
      <c r="I6" s="146" t="s">
        <v>185</v>
      </c>
      <c r="J6" s="146" t="s">
        <v>31</v>
      </c>
      <c r="K6" s="146" t="s">
        <v>186</v>
      </c>
      <c r="L6" s="146" t="s">
        <v>187</v>
      </c>
      <c r="M6" s="146" t="s">
        <v>188</v>
      </c>
      <c r="N6" s="146" t="s">
        <v>189</v>
      </c>
      <c r="O6" s="146" t="s">
        <v>190</v>
      </c>
      <c r="P6" s="146" t="s">
        <v>191</v>
      </c>
      <c r="Q6" s="146" t="s">
        <v>192</v>
      </c>
      <c r="R6" s="146" t="s">
        <v>193</v>
      </c>
      <c r="S6" s="146" t="s">
        <v>194</v>
      </c>
      <c r="T6" s="146" t="s">
        <v>195</v>
      </c>
      <c r="U6" s="146" t="s">
        <v>196</v>
      </c>
      <c r="V6" s="146" t="s">
        <v>197</v>
      </c>
      <c r="W6" s="146" t="s">
        <v>198</v>
      </c>
      <c r="X6" s="146" t="s">
        <v>199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200</v>
      </c>
      <c r="B8" s="164" t="s">
        <v>74</v>
      </c>
      <c r="C8" s="179" t="s">
        <v>75</v>
      </c>
      <c r="D8" s="165"/>
      <c r="E8" s="166"/>
      <c r="F8" s="167"/>
      <c r="G8" s="167">
        <f>SUMIF(AG9:AG26,"&lt;&gt;NOR",G9:G26)</f>
        <v>0</v>
      </c>
      <c r="H8" s="167"/>
      <c r="I8" s="167">
        <f>SUM(I9:I26)</f>
        <v>0</v>
      </c>
      <c r="J8" s="167"/>
      <c r="K8" s="167">
        <f>SUM(K9:K26)</f>
        <v>0</v>
      </c>
      <c r="L8" s="167"/>
      <c r="M8" s="167">
        <f>SUM(M9:M26)</f>
        <v>0</v>
      </c>
      <c r="N8" s="166"/>
      <c r="O8" s="166">
        <f>SUM(O9:O26)</f>
        <v>0</v>
      </c>
      <c r="P8" s="166"/>
      <c r="Q8" s="166">
        <f>SUM(Q9:Q26)</f>
        <v>0</v>
      </c>
      <c r="R8" s="167"/>
      <c r="S8" s="167"/>
      <c r="T8" s="168"/>
      <c r="U8" s="162"/>
      <c r="V8" s="162">
        <f>SUM(V9:V26)</f>
        <v>0</v>
      </c>
      <c r="W8" s="162"/>
      <c r="X8" s="162"/>
      <c r="AG8" t="s">
        <v>201</v>
      </c>
    </row>
    <row r="9" spans="1:60" outlineLevel="1" x14ac:dyDescent="0.2">
      <c r="A9" s="169">
        <v>1</v>
      </c>
      <c r="B9" s="170" t="s">
        <v>1335</v>
      </c>
      <c r="C9" s="180" t="s">
        <v>1336</v>
      </c>
      <c r="D9" s="171" t="s">
        <v>1056</v>
      </c>
      <c r="E9" s="172">
        <v>3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239</v>
      </c>
      <c r="T9" s="175" t="s">
        <v>206</v>
      </c>
      <c r="U9" s="158">
        <v>0</v>
      </c>
      <c r="V9" s="158">
        <f>ROUND(E9*U9,2)</f>
        <v>0</v>
      </c>
      <c r="W9" s="158"/>
      <c r="X9" s="158" t="s">
        <v>243</v>
      </c>
      <c r="Y9" s="147"/>
      <c r="Z9" s="147"/>
      <c r="AA9" s="147"/>
      <c r="AB9" s="147"/>
      <c r="AC9" s="147"/>
      <c r="AD9" s="147"/>
      <c r="AE9" s="147"/>
      <c r="AF9" s="147"/>
      <c r="AG9" s="147" t="s">
        <v>378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2"/>
      <c r="D10" s="253"/>
      <c r="E10" s="253"/>
      <c r="F10" s="253"/>
      <c r="G10" s="25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1337</v>
      </c>
      <c r="C11" s="180" t="s">
        <v>1338</v>
      </c>
      <c r="D11" s="171" t="s">
        <v>1056</v>
      </c>
      <c r="E11" s="172">
        <v>5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239</v>
      </c>
      <c r="T11" s="175" t="s">
        <v>206</v>
      </c>
      <c r="U11" s="158">
        <v>0</v>
      </c>
      <c r="V11" s="158">
        <f>ROUND(E11*U11,2)</f>
        <v>0</v>
      </c>
      <c r="W11" s="158"/>
      <c r="X11" s="158" t="s">
        <v>243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378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2"/>
      <c r="D12" s="253"/>
      <c r="E12" s="253"/>
      <c r="F12" s="253"/>
      <c r="G12" s="253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1339</v>
      </c>
      <c r="C13" s="180" t="s">
        <v>1340</v>
      </c>
      <c r="D13" s="171" t="s">
        <v>1056</v>
      </c>
      <c r="E13" s="172">
        <v>8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239</v>
      </c>
      <c r="T13" s="175" t="s">
        <v>206</v>
      </c>
      <c r="U13" s="158">
        <v>0</v>
      </c>
      <c r="V13" s="158">
        <f>ROUND(E13*U13,2)</f>
        <v>0</v>
      </c>
      <c r="W13" s="158"/>
      <c r="X13" s="158" t="s">
        <v>243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378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/>
      <c r="D14" s="253"/>
      <c r="E14" s="253"/>
      <c r="F14" s="253"/>
      <c r="G14" s="253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4</v>
      </c>
      <c r="B15" s="170" t="s">
        <v>1341</v>
      </c>
      <c r="C15" s="180" t="s">
        <v>1342</v>
      </c>
      <c r="D15" s="171" t="s">
        <v>1056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239</v>
      </c>
      <c r="T15" s="175" t="s">
        <v>206</v>
      </c>
      <c r="U15" s="158">
        <v>0</v>
      </c>
      <c r="V15" s="158">
        <f>ROUND(E15*U15,2)</f>
        <v>0</v>
      </c>
      <c r="W15" s="158"/>
      <c r="X15" s="158" t="s">
        <v>243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378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2"/>
      <c r="D16" s="253"/>
      <c r="E16" s="253"/>
      <c r="F16" s="253"/>
      <c r="G16" s="253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5</v>
      </c>
      <c r="B17" s="170" t="s">
        <v>1343</v>
      </c>
      <c r="C17" s="180" t="s">
        <v>1344</v>
      </c>
      <c r="D17" s="171" t="s">
        <v>1056</v>
      </c>
      <c r="E17" s="172">
        <v>2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239</v>
      </c>
      <c r="T17" s="175" t="s">
        <v>206</v>
      </c>
      <c r="U17" s="158">
        <v>0</v>
      </c>
      <c r="V17" s="158">
        <f>ROUND(E17*U17,2)</f>
        <v>0</v>
      </c>
      <c r="W17" s="158"/>
      <c r="X17" s="158" t="s">
        <v>243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378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2"/>
      <c r="D18" s="253"/>
      <c r="E18" s="253"/>
      <c r="F18" s="253"/>
      <c r="G18" s="253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6</v>
      </c>
      <c r="B19" s="170" t="s">
        <v>1345</v>
      </c>
      <c r="C19" s="180" t="s">
        <v>1346</v>
      </c>
      <c r="D19" s="171" t="s">
        <v>1056</v>
      </c>
      <c r="E19" s="172">
        <v>1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239</v>
      </c>
      <c r="T19" s="175" t="s">
        <v>206</v>
      </c>
      <c r="U19" s="158">
        <v>0</v>
      </c>
      <c r="V19" s="158">
        <f>ROUND(E19*U19,2)</f>
        <v>0</v>
      </c>
      <c r="W19" s="158"/>
      <c r="X19" s="158" t="s">
        <v>243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378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2"/>
      <c r="D20" s="253"/>
      <c r="E20" s="253"/>
      <c r="F20" s="253"/>
      <c r="G20" s="253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9">
        <v>7</v>
      </c>
      <c r="B21" s="170" t="s">
        <v>1347</v>
      </c>
      <c r="C21" s="180" t="s">
        <v>1348</v>
      </c>
      <c r="D21" s="171" t="s">
        <v>1056</v>
      </c>
      <c r="E21" s="172">
        <v>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/>
      <c r="S21" s="174" t="s">
        <v>239</v>
      </c>
      <c r="T21" s="175" t="s">
        <v>206</v>
      </c>
      <c r="U21" s="158">
        <v>0</v>
      </c>
      <c r="V21" s="158">
        <f>ROUND(E21*U21,2)</f>
        <v>0</v>
      </c>
      <c r="W21" s="158"/>
      <c r="X21" s="158" t="s">
        <v>243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378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2"/>
      <c r="D22" s="253"/>
      <c r="E22" s="253"/>
      <c r="F22" s="253"/>
      <c r="G22" s="253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8</v>
      </c>
      <c r="B23" s="170" t="s">
        <v>1349</v>
      </c>
      <c r="C23" s="180" t="s">
        <v>1350</v>
      </c>
      <c r="D23" s="171" t="s">
        <v>1056</v>
      </c>
      <c r="E23" s="172">
        <v>1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4"/>
      <c r="S23" s="174" t="s">
        <v>239</v>
      </c>
      <c r="T23" s="175" t="s">
        <v>206</v>
      </c>
      <c r="U23" s="158">
        <v>0</v>
      </c>
      <c r="V23" s="158">
        <f>ROUND(E23*U23,2)</f>
        <v>0</v>
      </c>
      <c r="W23" s="158"/>
      <c r="X23" s="158" t="s">
        <v>243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378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2"/>
      <c r="D24" s="253"/>
      <c r="E24" s="253"/>
      <c r="F24" s="253"/>
      <c r="G24" s="253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9">
        <v>9</v>
      </c>
      <c r="B25" s="170" t="s">
        <v>1351</v>
      </c>
      <c r="C25" s="180" t="s">
        <v>1352</v>
      </c>
      <c r="D25" s="171" t="s">
        <v>1353</v>
      </c>
      <c r="E25" s="172">
        <v>22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4"/>
      <c r="S25" s="174" t="s">
        <v>239</v>
      </c>
      <c r="T25" s="175" t="s">
        <v>206</v>
      </c>
      <c r="U25" s="158">
        <v>0</v>
      </c>
      <c r="V25" s="158">
        <f>ROUND(E25*U25,2)</f>
        <v>0</v>
      </c>
      <c r="W25" s="158"/>
      <c r="X25" s="158" t="s">
        <v>243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378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2"/>
      <c r="D26" s="253"/>
      <c r="E26" s="253"/>
      <c r="F26" s="253"/>
      <c r="G26" s="253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3" t="s">
        <v>200</v>
      </c>
      <c r="B27" s="164" t="s">
        <v>133</v>
      </c>
      <c r="C27" s="179" t="s">
        <v>134</v>
      </c>
      <c r="D27" s="165"/>
      <c r="E27" s="166"/>
      <c r="F27" s="167"/>
      <c r="G27" s="167">
        <f>SUMIF(AG28:AG39,"&lt;&gt;NOR",G28:G39)</f>
        <v>0</v>
      </c>
      <c r="H27" s="167"/>
      <c r="I27" s="167">
        <f>SUM(I28:I39)</f>
        <v>0</v>
      </c>
      <c r="J27" s="167"/>
      <c r="K27" s="167">
        <f>SUM(K28:K39)</f>
        <v>0</v>
      </c>
      <c r="L27" s="167"/>
      <c r="M27" s="167">
        <f>SUM(M28:M39)</f>
        <v>0</v>
      </c>
      <c r="N27" s="166"/>
      <c r="O27" s="166">
        <f>SUM(O28:O39)</f>
        <v>0</v>
      </c>
      <c r="P27" s="166"/>
      <c r="Q27" s="166">
        <f>SUM(Q28:Q39)</f>
        <v>0</v>
      </c>
      <c r="R27" s="167"/>
      <c r="S27" s="167"/>
      <c r="T27" s="168"/>
      <c r="U27" s="162"/>
      <c r="V27" s="162">
        <f>SUM(V28:V39)</f>
        <v>0</v>
      </c>
      <c r="W27" s="162"/>
      <c r="X27" s="162"/>
      <c r="AG27" t="s">
        <v>201</v>
      </c>
    </row>
    <row r="28" spans="1:60" outlineLevel="1" x14ac:dyDescent="0.2">
      <c r="A28" s="169">
        <v>10</v>
      </c>
      <c r="B28" s="170" t="s">
        <v>1354</v>
      </c>
      <c r="C28" s="180" t="s">
        <v>1355</v>
      </c>
      <c r="D28" s="171" t="s">
        <v>1056</v>
      </c>
      <c r="E28" s="172">
        <v>20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4"/>
      <c r="S28" s="174" t="s">
        <v>239</v>
      </c>
      <c r="T28" s="175" t="s">
        <v>206</v>
      </c>
      <c r="U28" s="158">
        <v>0</v>
      </c>
      <c r="V28" s="158">
        <f>ROUND(E28*U28,2)</f>
        <v>0</v>
      </c>
      <c r="W28" s="158"/>
      <c r="X28" s="158" t="s">
        <v>243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400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2"/>
      <c r="D29" s="253"/>
      <c r="E29" s="253"/>
      <c r="F29" s="253"/>
      <c r="G29" s="253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9">
        <v>11</v>
      </c>
      <c r="B30" s="170" t="s">
        <v>1356</v>
      </c>
      <c r="C30" s="180" t="s">
        <v>1357</v>
      </c>
      <c r="D30" s="171" t="s">
        <v>1056</v>
      </c>
      <c r="E30" s="172">
        <v>2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/>
      <c r="S30" s="174" t="s">
        <v>239</v>
      </c>
      <c r="T30" s="175" t="s">
        <v>206</v>
      </c>
      <c r="U30" s="158">
        <v>0</v>
      </c>
      <c r="V30" s="158">
        <f>ROUND(E30*U30,2)</f>
        <v>0</v>
      </c>
      <c r="W30" s="158"/>
      <c r="X30" s="158" t="s">
        <v>243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400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2"/>
      <c r="D31" s="253"/>
      <c r="E31" s="253"/>
      <c r="F31" s="253"/>
      <c r="G31" s="253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9">
        <v>12</v>
      </c>
      <c r="B32" s="170" t="s">
        <v>1358</v>
      </c>
      <c r="C32" s="180" t="s">
        <v>1359</v>
      </c>
      <c r="D32" s="171" t="s">
        <v>1056</v>
      </c>
      <c r="E32" s="172">
        <v>44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4"/>
      <c r="S32" s="174" t="s">
        <v>239</v>
      </c>
      <c r="T32" s="175" t="s">
        <v>206</v>
      </c>
      <c r="U32" s="158">
        <v>0</v>
      </c>
      <c r="V32" s="158">
        <f>ROUND(E32*U32,2)</f>
        <v>0</v>
      </c>
      <c r="W32" s="158"/>
      <c r="X32" s="158" t="s">
        <v>243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400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2"/>
      <c r="D33" s="253"/>
      <c r="E33" s="253"/>
      <c r="F33" s="253"/>
      <c r="G33" s="253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9">
        <v>13</v>
      </c>
      <c r="B34" s="170" t="s">
        <v>1360</v>
      </c>
      <c r="C34" s="180" t="s">
        <v>1361</v>
      </c>
      <c r="D34" s="171" t="s">
        <v>1056</v>
      </c>
      <c r="E34" s="172">
        <v>22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4"/>
      <c r="S34" s="174" t="s">
        <v>239</v>
      </c>
      <c r="T34" s="175" t="s">
        <v>206</v>
      </c>
      <c r="U34" s="158">
        <v>0</v>
      </c>
      <c r="V34" s="158">
        <f>ROUND(E34*U34,2)</f>
        <v>0</v>
      </c>
      <c r="W34" s="158"/>
      <c r="X34" s="158" t="s">
        <v>243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400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2"/>
      <c r="D35" s="253"/>
      <c r="E35" s="253"/>
      <c r="F35" s="253"/>
      <c r="G35" s="253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9">
        <v>14</v>
      </c>
      <c r="B36" s="170" t="s">
        <v>1362</v>
      </c>
      <c r="C36" s="180" t="s">
        <v>1363</v>
      </c>
      <c r="D36" s="171" t="s">
        <v>1056</v>
      </c>
      <c r="E36" s="172">
        <v>44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4"/>
      <c r="S36" s="174" t="s">
        <v>239</v>
      </c>
      <c r="T36" s="175" t="s">
        <v>206</v>
      </c>
      <c r="U36" s="158">
        <v>0</v>
      </c>
      <c r="V36" s="158">
        <f>ROUND(E36*U36,2)</f>
        <v>0</v>
      </c>
      <c r="W36" s="158"/>
      <c r="X36" s="158" t="s">
        <v>243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400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2"/>
      <c r="D37" s="253"/>
      <c r="E37" s="253"/>
      <c r="F37" s="253"/>
      <c r="G37" s="253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9">
        <v>15</v>
      </c>
      <c r="B38" s="170" t="s">
        <v>1364</v>
      </c>
      <c r="C38" s="180" t="s">
        <v>1365</v>
      </c>
      <c r="D38" s="171" t="s">
        <v>1366</v>
      </c>
      <c r="E38" s="172">
        <v>22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4"/>
      <c r="S38" s="174" t="s">
        <v>239</v>
      </c>
      <c r="T38" s="175" t="s">
        <v>206</v>
      </c>
      <c r="U38" s="158">
        <v>0</v>
      </c>
      <c r="V38" s="158">
        <f>ROUND(E38*U38,2)</f>
        <v>0</v>
      </c>
      <c r="W38" s="158"/>
      <c r="X38" s="158" t="s">
        <v>243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2"/>
      <c r="D39" s="253"/>
      <c r="E39" s="253"/>
      <c r="F39" s="253"/>
      <c r="G39" s="253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3" t="s">
        <v>200</v>
      </c>
      <c r="B40" s="164" t="s">
        <v>76</v>
      </c>
      <c r="C40" s="179" t="s">
        <v>77</v>
      </c>
      <c r="D40" s="165"/>
      <c r="E40" s="166"/>
      <c r="F40" s="167"/>
      <c r="G40" s="167">
        <f>SUMIF(AG41:AG52,"&lt;&gt;NOR",G41:G52)</f>
        <v>0</v>
      </c>
      <c r="H40" s="167"/>
      <c r="I40" s="167">
        <f>SUM(I41:I52)</f>
        <v>0</v>
      </c>
      <c r="J40" s="167"/>
      <c r="K40" s="167">
        <f>SUM(K41:K52)</f>
        <v>0</v>
      </c>
      <c r="L40" s="167"/>
      <c r="M40" s="167">
        <f>SUM(M41:M52)</f>
        <v>0</v>
      </c>
      <c r="N40" s="166"/>
      <c r="O40" s="166">
        <f>SUM(O41:O52)</f>
        <v>0</v>
      </c>
      <c r="P40" s="166"/>
      <c r="Q40" s="166">
        <f>SUM(Q41:Q52)</f>
        <v>0</v>
      </c>
      <c r="R40" s="167"/>
      <c r="S40" s="167"/>
      <c r="T40" s="168"/>
      <c r="U40" s="162"/>
      <c r="V40" s="162">
        <f>SUM(V41:V52)</f>
        <v>0</v>
      </c>
      <c r="W40" s="162"/>
      <c r="X40" s="162"/>
      <c r="AG40" t="s">
        <v>201</v>
      </c>
    </row>
    <row r="41" spans="1:60" outlineLevel="1" x14ac:dyDescent="0.2">
      <c r="A41" s="169">
        <v>16</v>
      </c>
      <c r="B41" s="170" t="s">
        <v>1367</v>
      </c>
      <c r="C41" s="180" t="s">
        <v>1368</v>
      </c>
      <c r="D41" s="171" t="s">
        <v>283</v>
      </c>
      <c r="E41" s="172">
        <v>100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/>
      <c r="S41" s="174" t="s">
        <v>239</v>
      </c>
      <c r="T41" s="175" t="s">
        <v>206</v>
      </c>
      <c r="U41" s="158">
        <v>0</v>
      </c>
      <c r="V41" s="158">
        <f>ROUND(E41*U41,2)</f>
        <v>0</v>
      </c>
      <c r="W41" s="158"/>
      <c r="X41" s="158" t="s">
        <v>460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1149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2"/>
      <c r="D42" s="253"/>
      <c r="E42" s="253"/>
      <c r="F42" s="253"/>
      <c r="G42" s="253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9">
        <v>17</v>
      </c>
      <c r="B43" s="170" t="s">
        <v>1369</v>
      </c>
      <c r="C43" s="180" t="s">
        <v>1370</v>
      </c>
      <c r="D43" s="171" t="s">
        <v>283</v>
      </c>
      <c r="E43" s="172">
        <v>120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4"/>
      <c r="S43" s="174" t="s">
        <v>239</v>
      </c>
      <c r="T43" s="175" t="s">
        <v>206</v>
      </c>
      <c r="U43" s="158">
        <v>0</v>
      </c>
      <c r="V43" s="158">
        <f>ROUND(E43*U43,2)</f>
        <v>0</v>
      </c>
      <c r="W43" s="158"/>
      <c r="X43" s="158" t="s">
        <v>243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378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2"/>
      <c r="D44" s="253"/>
      <c r="E44" s="253"/>
      <c r="F44" s="253"/>
      <c r="G44" s="253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9">
        <v>18</v>
      </c>
      <c r="B45" s="170" t="s">
        <v>1371</v>
      </c>
      <c r="C45" s="180" t="s">
        <v>1372</v>
      </c>
      <c r="D45" s="171" t="s">
        <v>283</v>
      </c>
      <c r="E45" s="172">
        <v>70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/>
      <c r="S45" s="174" t="s">
        <v>239</v>
      </c>
      <c r="T45" s="175" t="s">
        <v>206</v>
      </c>
      <c r="U45" s="158">
        <v>0</v>
      </c>
      <c r="V45" s="158">
        <f>ROUND(E45*U45,2)</f>
        <v>0</v>
      </c>
      <c r="W45" s="158"/>
      <c r="X45" s="158" t="s">
        <v>243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378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2"/>
      <c r="D46" s="253"/>
      <c r="E46" s="253"/>
      <c r="F46" s="253"/>
      <c r="G46" s="25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9">
        <v>19</v>
      </c>
      <c r="B47" s="170" t="s">
        <v>1373</v>
      </c>
      <c r="C47" s="180" t="s">
        <v>1374</v>
      </c>
      <c r="D47" s="171" t="s">
        <v>283</v>
      </c>
      <c r="E47" s="172">
        <v>26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4"/>
      <c r="S47" s="174" t="s">
        <v>239</v>
      </c>
      <c r="T47" s="175" t="s">
        <v>206</v>
      </c>
      <c r="U47" s="158">
        <v>0</v>
      </c>
      <c r="V47" s="158">
        <f>ROUND(E47*U47,2)</f>
        <v>0</v>
      </c>
      <c r="W47" s="158"/>
      <c r="X47" s="158" t="s">
        <v>243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378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2"/>
      <c r="D48" s="253"/>
      <c r="E48" s="253"/>
      <c r="F48" s="253"/>
      <c r="G48" s="25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9">
        <v>20</v>
      </c>
      <c r="B49" s="170" t="s">
        <v>1375</v>
      </c>
      <c r="C49" s="180" t="s">
        <v>1376</v>
      </c>
      <c r="D49" s="171" t="s">
        <v>1056</v>
      </c>
      <c r="E49" s="172">
        <v>44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4"/>
      <c r="S49" s="174" t="s">
        <v>239</v>
      </c>
      <c r="T49" s="175" t="s">
        <v>206</v>
      </c>
      <c r="U49" s="158">
        <v>0</v>
      </c>
      <c r="V49" s="158">
        <f>ROUND(E49*U49,2)</f>
        <v>0</v>
      </c>
      <c r="W49" s="158"/>
      <c r="X49" s="158" t="s">
        <v>243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378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2"/>
      <c r="D50" s="253"/>
      <c r="E50" s="253"/>
      <c r="F50" s="253"/>
      <c r="G50" s="253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9">
        <v>21</v>
      </c>
      <c r="B51" s="170" t="s">
        <v>1377</v>
      </c>
      <c r="C51" s="180" t="s">
        <v>1378</v>
      </c>
      <c r="D51" s="171" t="s">
        <v>1366</v>
      </c>
      <c r="E51" s="172">
        <v>1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4"/>
      <c r="S51" s="174" t="s">
        <v>239</v>
      </c>
      <c r="T51" s="175" t="s">
        <v>206</v>
      </c>
      <c r="U51" s="158">
        <v>0</v>
      </c>
      <c r="V51" s="158">
        <f>ROUND(E51*U51,2)</f>
        <v>0</v>
      </c>
      <c r="W51" s="158"/>
      <c r="X51" s="158" t="s">
        <v>243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378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2"/>
      <c r="D52" s="253"/>
      <c r="E52" s="253"/>
      <c r="F52" s="253"/>
      <c r="G52" s="253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3" t="s">
        <v>200</v>
      </c>
      <c r="B53" s="164" t="s">
        <v>78</v>
      </c>
      <c r="C53" s="179" t="s">
        <v>79</v>
      </c>
      <c r="D53" s="165"/>
      <c r="E53" s="166"/>
      <c r="F53" s="167"/>
      <c r="G53" s="167">
        <f>SUMIF(AG54:AG61,"&lt;&gt;NOR",G54:G61)</f>
        <v>0</v>
      </c>
      <c r="H53" s="167"/>
      <c r="I53" s="167">
        <f>SUM(I54:I61)</f>
        <v>0</v>
      </c>
      <c r="J53" s="167"/>
      <c r="K53" s="167">
        <f>SUM(K54:K61)</f>
        <v>0</v>
      </c>
      <c r="L53" s="167"/>
      <c r="M53" s="167">
        <f>SUM(M54:M61)</f>
        <v>0</v>
      </c>
      <c r="N53" s="166"/>
      <c r="O53" s="166">
        <f>SUM(O54:O61)</f>
        <v>0</v>
      </c>
      <c r="P53" s="166"/>
      <c r="Q53" s="166">
        <f>SUM(Q54:Q61)</f>
        <v>0</v>
      </c>
      <c r="R53" s="167"/>
      <c r="S53" s="167"/>
      <c r="T53" s="168"/>
      <c r="U53" s="162"/>
      <c r="V53" s="162">
        <f>SUM(V54:V61)</f>
        <v>0</v>
      </c>
      <c r="W53" s="162"/>
      <c r="X53" s="162"/>
      <c r="AG53" t="s">
        <v>201</v>
      </c>
    </row>
    <row r="54" spans="1:60" outlineLevel="1" x14ac:dyDescent="0.2">
      <c r="A54" s="169">
        <v>22</v>
      </c>
      <c r="B54" s="170" t="s">
        <v>1379</v>
      </c>
      <c r="C54" s="180" t="s">
        <v>1380</v>
      </c>
      <c r="D54" s="171" t="s">
        <v>283</v>
      </c>
      <c r="E54" s="172">
        <v>100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4"/>
      <c r="S54" s="174" t="s">
        <v>239</v>
      </c>
      <c r="T54" s="175" t="s">
        <v>206</v>
      </c>
      <c r="U54" s="158">
        <v>0</v>
      </c>
      <c r="V54" s="158">
        <f>ROUND(E54*U54,2)</f>
        <v>0</v>
      </c>
      <c r="W54" s="158"/>
      <c r="X54" s="158" t="s">
        <v>243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378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2"/>
      <c r="D55" s="253"/>
      <c r="E55" s="253"/>
      <c r="F55" s="253"/>
      <c r="G55" s="253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9">
        <v>23</v>
      </c>
      <c r="B56" s="170" t="s">
        <v>1381</v>
      </c>
      <c r="C56" s="180" t="s">
        <v>1382</v>
      </c>
      <c r="D56" s="171" t="s">
        <v>283</v>
      </c>
      <c r="E56" s="172">
        <v>120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4"/>
      <c r="S56" s="174" t="s">
        <v>239</v>
      </c>
      <c r="T56" s="175" t="s">
        <v>206</v>
      </c>
      <c r="U56" s="158">
        <v>0</v>
      </c>
      <c r="V56" s="158">
        <f>ROUND(E56*U56,2)</f>
        <v>0</v>
      </c>
      <c r="W56" s="158"/>
      <c r="X56" s="158" t="s">
        <v>243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378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2"/>
      <c r="D57" s="253"/>
      <c r="E57" s="253"/>
      <c r="F57" s="253"/>
      <c r="G57" s="253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9">
        <v>24</v>
      </c>
      <c r="B58" s="170" t="s">
        <v>1383</v>
      </c>
      <c r="C58" s="180" t="s">
        <v>1384</v>
      </c>
      <c r="D58" s="171" t="s">
        <v>283</v>
      </c>
      <c r="E58" s="172">
        <v>70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4"/>
      <c r="S58" s="174" t="s">
        <v>239</v>
      </c>
      <c r="T58" s="175" t="s">
        <v>206</v>
      </c>
      <c r="U58" s="158">
        <v>0</v>
      </c>
      <c r="V58" s="158">
        <f>ROUND(E58*U58,2)</f>
        <v>0</v>
      </c>
      <c r="W58" s="158"/>
      <c r="X58" s="158" t="s">
        <v>243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378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2"/>
      <c r="D59" s="253"/>
      <c r="E59" s="253"/>
      <c r="F59" s="253"/>
      <c r="G59" s="253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9">
        <v>25</v>
      </c>
      <c r="B60" s="170" t="s">
        <v>1385</v>
      </c>
      <c r="C60" s="180" t="s">
        <v>1386</v>
      </c>
      <c r="D60" s="171" t="s">
        <v>283</v>
      </c>
      <c r="E60" s="172">
        <v>26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4"/>
      <c r="S60" s="174" t="s">
        <v>239</v>
      </c>
      <c r="T60" s="175" t="s">
        <v>206</v>
      </c>
      <c r="U60" s="158">
        <v>0</v>
      </c>
      <c r="V60" s="158">
        <f>ROUND(E60*U60,2)</f>
        <v>0</v>
      </c>
      <c r="W60" s="158"/>
      <c r="X60" s="158" t="s">
        <v>243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378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2"/>
      <c r="D61" s="253"/>
      <c r="E61" s="253"/>
      <c r="F61" s="253"/>
      <c r="G61" s="253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3" t="s">
        <v>200</v>
      </c>
      <c r="B62" s="164" t="s">
        <v>80</v>
      </c>
      <c r="C62" s="179" t="s">
        <v>81</v>
      </c>
      <c r="D62" s="165"/>
      <c r="E62" s="166"/>
      <c r="F62" s="167"/>
      <c r="G62" s="167">
        <f>SUMIF(AG63:AG66,"&lt;&gt;NOR",G63:G66)</f>
        <v>0</v>
      </c>
      <c r="H62" s="167"/>
      <c r="I62" s="167">
        <f>SUM(I63:I66)</f>
        <v>0</v>
      </c>
      <c r="J62" s="167"/>
      <c r="K62" s="167">
        <f>SUM(K63:K66)</f>
        <v>0</v>
      </c>
      <c r="L62" s="167"/>
      <c r="M62" s="167">
        <f>SUM(M63:M66)</f>
        <v>0</v>
      </c>
      <c r="N62" s="166"/>
      <c r="O62" s="166">
        <f>SUM(O63:O66)</f>
        <v>0</v>
      </c>
      <c r="P62" s="166"/>
      <c r="Q62" s="166">
        <f>SUM(Q63:Q66)</f>
        <v>0</v>
      </c>
      <c r="R62" s="167"/>
      <c r="S62" s="167"/>
      <c r="T62" s="168"/>
      <c r="U62" s="162"/>
      <c r="V62" s="162">
        <f>SUM(V63:V66)</f>
        <v>0</v>
      </c>
      <c r="W62" s="162"/>
      <c r="X62" s="162"/>
      <c r="AG62" t="s">
        <v>201</v>
      </c>
    </row>
    <row r="63" spans="1:60" outlineLevel="1" x14ac:dyDescent="0.2">
      <c r="A63" s="169">
        <v>26</v>
      </c>
      <c r="B63" s="170" t="s">
        <v>1387</v>
      </c>
      <c r="C63" s="180" t="s">
        <v>1388</v>
      </c>
      <c r="D63" s="171" t="s">
        <v>1056</v>
      </c>
      <c r="E63" s="172">
        <v>22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4"/>
      <c r="S63" s="174" t="s">
        <v>239</v>
      </c>
      <c r="T63" s="175" t="s">
        <v>206</v>
      </c>
      <c r="U63" s="158">
        <v>0</v>
      </c>
      <c r="V63" s="158">
        <f>ROUND(E63*U63,2)</f>
        <v>0</v>
      </c>
      <c r="W63" s="158"/>
      <c r="X63" s="158" t="s">
        <v>460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1149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2"/>
      <c r="D64" s="253"/>
      <c r="E64" s="253"/>
      <c r="F64" s="253"/>
      <c r="G64" s="253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9">
        <v>27</v>
      </c>
      <c r="B65" s="170" t="s">
        <v>1389</v>
      </c>
      <c r="C65" s="180" t="s">
        <v>1390</v>
      </c>
      <c r="D65" s="171" t="s">
        <v>472</v>
      </c>
      <c r="E65" s="172">
        <v>250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4"/>
      <c r="S65" s="174" t="s">
        <v>239</v>
      </c>
      <c r="T65" s="175" t="s">
        <v>206</v>
      </c>
      <c r="U65" s="158">
        <v>0</v>
      </c>
      <c r="V65" s="158">
        <f>ROUND(E65*U65,2)</f>
        <v>0</v>
      </c>
      <c r="W65" s="158"/>
      <c r="X65" s="158" t="s">
        <v>243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378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2"/>
      <c r="D66" s="253"/>
      <c r="E66" s="253"/>
      <c r="F66" s="253"/>
      <c r="G66" s="253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3" t="s">
        <v>200</v>
      </c>
      <c r="B67" s="164" t="s">
        <v>173</v>
      </c>
      <c r="C67" s="179" t="s">
        <v>28</v>
      </c>
      <c r="D67" s="165"/>
      <c r="E67" s="166"/>
      <c r="F67" s="167"/>
      <c r="G67" s="167">
        <f>SUMIF(AG68:AG81,"&lt;&gt;NOR",G68:G81)</f>
        <v>0</v>
      </c>
      <c r="H67" s="167"/>
      <c r="I67" s="167">
        <f>SUM(I68:I81)</f>
        <v>0</v>
      </c>
      <c r="J67" s="167"/>
      <c r="K67" s="167">
        <f>SUM(K68:K81)</f>
        <v>0</v>
      </c>
      <c r="L67" s="167"/>
      <c r="M67" s="167">
        <f>SUM(M68:M81)</f>
        <v>0</v>
      </c>
      <c r="N67" s="166"/>
      <c r="O67" s="166">
        <f>SUM(O68:O81)</f>
        <v>0</v>
      </c>
      <c r="P67" s="166"/>
      <c r="Q67" s="166">
        <f>SUM(Q68:Q81)</f>
        <v>0</v>
      </c>
      <c r="R67" s="167"/>
      <c r="S67" s="167"/>
      <c r="T67" s="168"/>
      <c r="U67" s="162"/>
      <c r="V67" s="162">
        <f>SUM(V68:V81)</f>
        <v>0</v>
      </c>
      <c r="W67" s="162"/>
      <c r="X67" s="162"/>
      <c r="AG67" t="s">
        <v>201</v>
      </c>
    </row>
    <row r="68" spans="1:60" outlineLevel="1" x14ac:dyDescent="0.2">
      <c r="A68" s="169">
        <v>28</v>
      </c>
      <c r="B68" s="170" t="s">
        <v>1391</v>
      </c>
      <c r="C68" s="180" t="s">
        <v>1392</v>
      </c>
      <c r="D68" s="171" t="s">
        <v>1366</v>
      </c>
      <c r="E68" s="172">
        <v>1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4"/>
      <c r="S68" s="174" t="s">
        <v>239</v>
      </c>
      <c r="T68" s="175" t="s">
        <v>206</v>
      </c>
      <c r="U68" s="158">
        <v>0</v>
      </c>
      <c r="V68" s="158">
        <f>ROUND(E68*U68,2)</f>
        <v>0</v>
      </c>
      <c r="W68" s="158"/>
      <c r="X68" s="158" t="s">
        <v>243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1393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2"/>
      <c r="D69" s="253"/>
      <c r="E69" s="253"/>
      <c r="F69" s="253"/>
      <c r="G69" s="253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9">
        <v>29</v>
      </c>
      <c r="B70" s="170" t="s">
        <v>1394</v>
      </c>
      <c r="C70" s="180" t="s">
        <v>1395</v>
      </c>
      <c r="D70" s="171" t="s">
        <v>1366</v>
      </c>
      <c r="E70" s="172">
        <v>1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4"/>
      <c r="S70" s="174" t="s">
        <v>239</v>
      </c>
      <c r="T70" s="175" t="s">
        <v>206</v>
      </c>
      <c r="U70" s="158">
        <v>0</v>
      </c>
      <c r="V70" s="158">
        <f>ROUND(E70*U70,2)</f>
        <v>0</v>
      </c>
      <c r="W70" s="158"/>
      <c r="X70" s="158" t="s">
        <v>243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1393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2"/>
      <c r="D71" s="253"/>
      <c r="E71" s="253"/>
      <c r="F71" s="253"/>
      <c r="G71" s="253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9">
        <v>30</v>
      </c>
      <c r="B72" s="170" t="s">
        <v>1396</v>
      </c>
      <c r="C72" s="180" t="s">
        <v>1397</v>
      </c>
      <c r="D72" s="171" t="s">
        <v>1366</v>
      </c>
      <c r="E72" s="172">
        <v>1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4"/>
      <c r="S72" s="174" t="s">
        <v>239</v>
      </c>
      <c r="T72" s="175" t="s">
        <v>206</v>
      </c>
      <c r="U72" s="158">
        <v>0</v>
      </c>
      <c r="V72" s="158">
        <f>ROUND(E72*U72,2)</f>
        <v>0</v>
      </c>
      <c r="W72" s="158"/>
      <c r="X72" s="158" t="s">
        <v>243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1393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2"/>
      <c r="D73" s="253"/>
      <c r="E73" s="253"/>
      <c r="F73" s="253"/>
      <c r="G73" s="253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9">
        <v>31</v>
      </c>
      <c r="B74" s="170" t="s">
        <v>1398</v>
      </c>
      <c r="C74" s="180" t="s">
        <v>1399</v>
      </c>
      <c r="D74" s="171" t="s">
        <v>1400</v>
      </c>
      <c r="E74" s="172">
        <v>36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4"/>
      <c r="S74" s="174" t="s">
        <v>239</v>
      </c>
      <c r="T74" s="175" t="s">
        <v>206</v>
      </c>
      <c r="U74" s="158">
        <v>0</v>
      </c>
      <c r="V74" s="158">
        <f>ROUND(E74*U74,2)</f>
        <v>0</v>
      </c>
      <c r="W74" s="158"/>
      <c r="X74" s="158" t="s">
        <v>243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1393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2"/>
      <c r="D75" s="253"/>
      <c r="E75" s="253"/>
      <c r="F75" s="253"/>
      <c r="G75" s="253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9">
        <v>32</v>
      </c>
      <c r="B76" s="170" t="s">
        <v>1401</v>
      </c>
      <c r="C76" s="180" t="s">
        <v>1402</v>
      </c>
      <c r="D76" s="171" t="s">
        <v>1366</v>
      </c>
      <c r="E76" s="172">
        <v>1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4"/>
      <c r="S76" s="174" t="s">
        <v>239</v>
      </c>
      <c r="T76" s="175" t="s">
        <v>206</v>
      </c>
      <c r="U76" s="158">
        <v>0</v>
      </c>
      <c r="V76" s="158">
        <f>ROUND(E76*U76,2)</f>
        <v>0</v>
      </c>
      <c r="W76" s="158"/>
      <c r="X76" s="158" t="s">
        <v>243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1393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2"/>
      <c r="D77" s="253"/>
      <c r="E77" s="253"/>
      <c r="F77" s="253"/>
      <c r="G77" s="253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9">
        <v>33</v>
      </c>
      <c r="B78" s="170" t="s">
        <v>1403</v>
      </c>
      <c r="C78" s="180" t="s">
        <v>1404</v>
      </c>
      <c r="D78" s="171" t="s">
        <v>1366</v>
      </c>
      <c r="E78" s="172">
        <v>16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4"/>
      <c r="S78" s="174" t="s">
        <v>239</v>
      </c>
      <c r="T78" s="175" t="s">
        <v>206</v>
      </c>
      <c r="U78" s="158">
        <v>0</v>
      </c>
      <c r="V78" s="158">
        <f>ROUND(E78*U78,2)</f>
        <v>0</v>
      </c>
      <c r="W78" s="158"/>
      <c r="X78" s="158" t="s">
        <v>243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1393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2"/>
      <c r="D79" s="253"/>
      <c r="E79" s="253"/>
      <c r="F79" s="253"/>
      <c r="G79" s="253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211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9">
        <v>34</v>
      </c>
      <c r="B80" s="170" t="s">
        <v>1405</v>
      </c>
      <c r="C80" s="180" t="s">
        <v>1406</v>
      </c>
      <c r="D80" s="171" t="s">
        <v>1366</v>
      </c>
      <c r="E80" s="172">
        <v>1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2">
        <v>0</v>
      </c>
      <c r="O80" s="172">
        <f>ROUND(E80*N80,2)</f>
        <v>0</v>
      </c>
      <c r="P80" s="172">
        <v>0</v>
      </c>
      <c r="Q80" s="172">
        <f>ROUND(E80*P80,2)</f>
        <v>0</v>
      </c>
      <c r="R80" s="174"/>
      <c r="S80" s="174" t="s">
        <v>239</v>
      </c>
      <c r="T80" s="175" t="s">
        <v>206</v>
      </c>
      <c r="U80" s="158">
        <v>0</v>
      </c>
      <c r="V80" s="158">
        <f>ROUND(E80*U80,2)</f>
        <v>0</v>
      </c>
      <c r="W80" s="158"/>
      <c r="X80" s="158" t="s">
        <v>243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1393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2"/>
      <c r="D81" s="253"/>
      <c r="E81" s="253"/>
      <c r="F81" s="253"/>
      <c r="G81" s="253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211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3"/>
      <c r="B82" s="4"/>
      <c r="C82" s="182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187</v>
      </c>
    </row>
    <row r="83" spans="1:60" x14ac:dyDescent="0.2">
      <c r="A83" s="150"/>
      <c r="B83" s="151" t="s">
        <v>29</v>
      </c>
      <c r="C83" s="183"/>
      <c r="D83" s="152"/>
      <c r="E83" s="153"/>
      <c r="F83" s="153"/>
      <c r="G83" s="178">
        <f>G8+G27+G40+G53+G62+G67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240</v>
      </c>
    </row>
    <row r="84" spans="1:60" x14ac:dyDescent="0.2">
      <c r="C84" s="184"/>
      <c r="D84" s="10"/>
      <c r="AG84" t="s">
        <v>241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FA1" sheet="1"/>
  <mergeCells count="38">
    <mergeCell ref="C79:G79"/>
    <mergeCell ref="C81:G81"/>
    <mergeCell ref="C66:G66"/>
    <mergeCell ref="C69:G69"/>
    <mergeCell ref="C71:G71"/>
    <mergeCell ref="C73:G73"/>
    <mergeCell ref="C75:G75"/>
    <mergeCell ref="C77:G77"/>
    <mergeCell ref="C64:G64"/>
    <mergeCell ref="C39:G39"/>
    <mergeCell ref="C42:G42"/>
    <mergeCell ref="C44:G44"/>
    <mergeCell ref="C46:G46"/>
    <mergeCell ref="C48:G48"/>
    <mergeCell ref="C50:G50"/>
    <mergeCell ref="C52:G52"/>
    <mergeCell ref="C55:G55"/>
    <mergeCell ref="C57:G57"/>
    <mergeCell ref="C59:G59"/>
    <mergeCell ref="C61:G61"/>
    <mergeCell ref="C37:G37"/>
    <mergeCell ref="C14:G14"/>
    <mergeCell ref="C16:G16"/>
    <mergeCell ref="C18:G18"/>
    <mergeCell ref="C20:G20"/>
    <mergeCell ref="C22:G22"/>
    <mergeCell ref="C24:G24"/>
    <mergeCell ref="C26:G26"/>
    <mergeCell ref="C29:G29"/>
    <mergeCell ref="C31:G31"/>
    <mergeCell ref="C33:G33"/>
    <mergeCell ref="C35:G3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174</v>
      </c>
      <c r="B1" s="243"/>
      <c r="C1" s="243"/>
      <c r="D1" s="243"/>
      <c r="E1" s="243"/>
      <c r="F1" s="243"/>
      <c r="G1" s="243"/>
      <c r="AG1" t="s">
        <v>175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176</v>
      </c>
    </row>
    <row r="3" spans="1:60" ht="24.95" customHeight="1" x14ac:dyDescent="0.2">
      <c r="A3" s="139" t="s">
        <v>8</v>
      </c>
      <c r="B3" s="49" t="s">
        <v>45</v>
      </c>
      <c r="C3" s="244" t="s">
        <v>46</v>
      </c>
      <c r="D3" s="245"/>
      <c r="E3" s="245"/>
      <c r="F3" s="245"/>
      <c r="G3" s="246"/>
      <c r="AC3" s="121" t="s">
        <v>176</v>
      </c>
      <c r="AG3" t="s">
        <v>177</v>
      </c>
    </row>
    <row r="4" spans="1:60" ht="24.95" customHeight="1" x14ac:dyDescent="0.2">
      <c r="A4" s="140" t="s">
        <v>9</v>
      </c>
      <c r="B4" s="141" t="s">
        <v>55</v>
      </c>
      <c r="C4" s="247" t="s">
        <v>56</v>
      </c>
      <c r="D4" s="248"/>
      <c r="E4" s="248"/>
      <c r="F4" s="248"/>
      <c r="G4" s="249"/>
      <c r="AG4" t="s">
        <v>178</v>
      </c>
    </row>
    <row r="5" spans="1:60" x14ac:dyDescent="0.2">
      <c r="D5" s="10"/>
    </row>
    <row r="6" spans="1:60" ht="38.25" x14ac:dyDescent="0.2">
      <c r="A6" s="143" t="s">
        <v>179</v>
      </c>
      <c r="B6" s="145" t="s">
        <v>180</v>
      </c>
      <c r="C6" s="145" t="s">
        <v>181</v>
      </c>
      <c r="D6" s="144" t="s">
        <v>182</v>
      </c>
      <c r="E6" s="143" t="s">
        <v>183</v>
      </c>
      <c r="F6" s="142" t="s">
        <v>184</v>
      </c>
      <c r="G6" s="143" t="s">
        <v>29</v>
      </c>
      <c r="H6" s="146" t="s">
        <v>30</v>
      </c>
      <c r="I6" s="146" t="s">
        <v>185</v>
      </c>
      <c r="J6" s="146" t="s">
        <v>31</v>
      </c>
      <c r="K6" s="146" t="s">
        <v>186</v>
      </c>
      <c r="L6" s="146" t="s">
        <v>187</v>
      </c>
      <c r="M6" s="146" t="s">
        <v>188</v>
      </c>
      <c r="N6" s="146" t="s">
        <v>189</v>
      </c>
      <c r="O6" s="146" t="s">
        <v>190</v>
      </c>
      <c r="P6" s="146" t="s">
        <v>191</v>
      </c>
      <c r="Q6" s="146" t="s">
        <v>192</v>
      </c>
      <c r="R6" s="146" t="s">
        <v>193</v>
      </c>
      <c r="S6" s="146" t="s">
        <v>194</v>
      </c>
      <c r="T6" s="146" t="s">
        <v>195</v>
      </c>
      <c r="U6" s="146" t="s">
        <v>196</v>
      </c>
      <c r="V6" s="146" t="s">
        <v>197</v>
      </c>
      <c r="W6" s="146" t="s">
        <v>198</v>
      </c>
      <c r="X6" s="146" t="s">
        <v>199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200</v>
      </c>
      <c r="B8" s="164" t="s">
        <v>117</v>
      </c>
      <c r="C8" s="179" t="s">
        <v>119</v>
      </c>
      <c r="D8" s="165"/>
      <c r="E8" s="166"/>
      <c r="F8" s="167"/>
      <c r="G8" s="167">
        <f>SUMIF(AG9:AG48,"&lt;&gt;NOR",G9:G48)</f>
        <v>0</v>
      </c>
      <c r="H8" s="167"/>
      <c r="I8" s="167">
        <f>SUM(I9:I48)</f>
        <v>0</v>
      </c>
      <c r="J8" s="167"/>
      <c r="K8" s="167">
        <f>SUM(K9:K48)</f>
        <v>0</v>
      </c>
      <c r="L8" s="167"/>
      <c r="M8" s="167">
        <f>SUM(M9:M48)</f>
        <v>0</v>
      </c>
      <c r="N8" s="166"/>
      <c r="O8" s="166">
        <f>SUM(O9:O48)</f>
        <v>0</v>
      </c>
      <c r="P8" s="166"/>
      <c r="Q8" s="166">
        <f>SUM(Q9:Q48)</f>
        <v>0</v>
      </c>
      <c r="R8" s="167"/>
      <c r="S8" s="167"/>
      <c r="T8" s="168"/>
      <c r="U8" s="162"/>
      <c r="V8" s="162">
        <f>SUM(V9:V48)</f>
        <v>0</v>
      </c>
      <c r="W8" s="162"/>
      <c r="X8" s="162"/>
      <c r="AG8" t="s">
        <v>201</v>
      </c>
    </row>
    <row r="9" spans="1:60" outlineLevel="1" x14ac:dyDescent="0.2">
      <c r="A9" s="169">
        <v>1</v>
      </c>
      <c r="B9" s="170" t="s">
        <v>1407</v>
      </c>
      <c r="C9" s="180" t="s">
        <v>1408</v>
      </c>
      <c r="D9" s="171" t="s">
        <v>1409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239</v>
      </c>
      <c r="T9" s="175" t="s">
        <v>206</v>
      </c>
      <c r="U9" s="158">
        <v>0</v>
      </c>
      <c r="V9" s="158">
        <f>ROUND(E9*U9,2)</f>
        <v>0</v>
      </c>
      <c r="W9" s="158"/>
      <c r="X9" s="158" t="s">
        <v>460</v>
      </c>
      <c r="Y9" s="147"/>
      <c r="Z9" s="147"/>
      <c r="AA9" s="147"/>
      <c r="AB9" s="147"/>
      <c r="AC9" s="147"/>
      <c r="AD9" s="147"/>
      <c r="AE9" s="147"/>
      <c r="AF9" s="147"/>
      <c r="AG9" s="147" t="s">
        <v>1149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2"/>
      <c r="D10" s="253"/>
      <c r="E10" s="253"/>
      <c r="F10" s="253"/>
      <c r="G10" s="25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1410</v>
      </c>
      <c r="C11" s="180" t="s">
        <v>31</v>
      </c>
      <c r="D11" s="171" t="s">
        <v>1409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239</v>
      </c>
      <c r="T11" s="175" t="s">
        <v>206</v>
      </c>
      <c r="U11" s="158">
        <v>0</v>
      </c>
      <c r="V11" s="158">
        <f>ROUND(E11*U11,2)</f>
        <v>0</v>
      </c>
      <c r="W11" s="158"/>
      <c r="X11" s="158" t="s">
        <v>243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378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2"/>
      <c r="D12" s="253"/>
      <c r="E12" s="253"/>
      <c r="F12" s="253"/>
      <c r="G12" s="253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1411</v>
      </c>
      <c r="C13" s="180" t="s">
        <v>1408</v>
      </c>
      <c r="D13" s="171" t="s">
        <v>1409</v>
      </c>
      <c r="E13" s="172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239</v>
      </c>
      <c r="T13" s="175" t="s">
        <v>206</v>
      </c>
      <c r="U13" s="158">
        <v>0</v>
      </c>
      <c r="V13" s="158">
        <f>ROUND(E13*U13,2)</f>
        <v>0</v>
      </c>
      <c r="W13" s="158"/>
      <c r="X13" s="158" t="s">
        <v>460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/>
      <c r="D14" s="253"/>
      <c r="E14" s="253"/>
      <c r="F14" s="253"/>
      <c r="G14" s="253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4</v>
      </c>
      <c r="B15" s="170" t="s">
        <v>1412</v>
      </c>
      <c r="C15" s="180" t="s">
        <v>31</v>
      </c>
      <c r="D15" s="171" t="s">
        <v>1409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239</v>
      </c>
      <c r="T15" s="175" t="s">
        <v>206</v>
      </c>
      <c r="U15" s="158">
        <v>0</v>
      </c>
      <c r="V15" s="158">
        <f>ROUND(E15*U15,2)</f>
        <v>0</v>
      </c>
      <c r="W15" s="158"/>
      <c r="X15" s="158" t="s">
        <v>243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378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2"/>
      <c r="D16" s="253"/>
      <c r="E16" s="253"/>
      <c r="F16" s="253"/>
      <c r="G16" s="253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5</v>
      </c>
      <c r="B17" s="170" t="s">
        <v>1413</v>
      </c>
      <c r="C17" s="180" t="s">
        <v>1414</v>
      </c>
      <c r="D17" s="171" t="s">
        <v>1056</v>
      </c>
      <c r="E17" s="172">
        <v>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239</v>
      </c>
      <c r="T17" s="175" t="s">
        <v>206</v>
      </c>
      <c r="U17" s="158">
        <v>0</v>
      </c>
      <c r="V17" s="158">
        <f>ROUND(E17*U17,2)</f>
        <v>0</v>
      </c>
      <c r="W17" s="158"/>
      <c r="X17" s="158" t="s">
        <v>460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1149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2"/>
      <c r="D18" s="253"/>
      <c r="E18" s="253"/>
      <c r="F18" s="253"/>
      <c r="G18" s="253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6</v>
      </c>
      <c r="B19" s="170" t="s">
        <v>1415</v>
      </c>
      <c r="C19" s="180" t="s">
        <v>31</v>
      </c>
      <c r="D19" s="171" t="s">
        <v>1056</v>
      </c>
      <c r="E19" s="172">
        <v>1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239</v>
      </c>
      <c r="T19" s="175" t="s">
        <v>206</v>
      </c>
      <c r="U19" s="158">
        <v>0</v>
      </c>
      <c r="V19" s="158">
        <f>ROUND(E19*U19,2)</f>
        <v>0</v>
      </c>
      <c r="W19" s="158"/>
      <c r="X19" s="158" t="s">
        <v>243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378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2"/>
      <c r="D20" s="253"/>
      <c r="E20" s="253"/>
      <c r="F20" s="253"/>
      <c r="G20" s="253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9">
        <v>7</v>
      </c>
      <c r="B21" s="170" t="s">
        <v>1416</v>
      </c>
      <c r="C21" s="180" t="s">
        <v>1417</v>
      </c>
      <c r="D21" s="171" t="s">
        <v>1056</v>
      </c>
      <c r="E21" s="172">
        <v>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/>
      <c r="S21" s="174" t="s">
        <v>239</v>
      </c>
      <c r="T21" s="175" t="s">
        <v>206</v>
      </c>
      <c r="U21" s="158">
        <v>0</v>
      </c>
      <c r="V21" s="158">
        <f>ROUND(E21*U21,2)</f>
        <v>0</v>
      </c>
      <c r="W21" s="158"/>
      <c r="X21" s="158" t="s">
        <v>460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1149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2"/>
      <c r="D22" s="253"/>
      <c r="E22" s="253"/>
      <c r="F22" s="253"/>
      <c r="G22" s="253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8</v>
      </c>
      <c r="B23" s="170" t="s">
        <v>1418</v>
      </c>
      <c r="C23" s="180" t="s">
        <v>31</v>
      </c>
      <c r="D23" s="171" t="s">
        <v>1056</v>
      </c>
      <c r="E23" s="172">
        <v>1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4"/>
      <c r="S23" s="174" t="s">
        <v>239</v>
      </c>
      <c r="T23" s="175" t="s">
        <v>206</v>
      </c>
      <c r="U23" s="158">
        <v>0</v>
      </c>
      <c r="V23" s="158">
        <f>ROUND(E23*U23,2)</f>
        <v>0</v>
      </c>
      <c r="W23" s="158"/>
      <c r="X23" s="158" t="s">
        <v>243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378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2"/>
      <c r="D24" s="253"/>
      <c r="E24" s="253"/>
      <c r="F24" s="253"/>
      <c r="G24" s="253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9">
        <v>9</v>
      </c>
      <c r="B25" s="170" t="s">
        <v>1419</v>
      </c>
      <c r="C25" s="180" t="s">
        <v>1420</v>
      </c>
      <c r="D25" s="171" t="s">
        <v>1056</v>
      </c>
      <c r="E25" s="172">
        <v>2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4"/>
      <c r="S25" s="174" t="s">
        <v>239</v>
      </c>
      <c r="T25" s="175" t="s">
        <v>206</v>
      </c>
      <c r="U25" s="158">
        <v>0</v>
      </c>
      <c r="V25" s="158">
        <f>ROUND(E25*U25,2)</f>
        <v>0</v>
      </c>
      <c r="W25" s="158"/>
      <c r="X25" s="158" t="s">
        <v>460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2"/>
      <c r="D26" s="253"/>
      <c r="E26" s="253"/>
      <c r="F26" s="253"/>
      <c r="G26" s="253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9">
        <v>10</v>
      </c>
      <c r="B27" s="170" t="s">
        <v>1421</v>
      </c>
      <c r="C27" s="180" t="s">
        <v>31</v>
      </c>
      <c r="D27" s="171" t="s">
        <v>1056</v>
      </c>
      <c r="E27" s="172">
        <v>2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4"/>
      <c r="S27" s="174" t="s">
        <v>239</v>
      </c>
      <c r="T27" s="175" t="s">
        <v>206</v>
      </c>
      <c r="U27" s="158">
        <v>0</v>
      </c>
      <c r="V27" s="158">
        <f>ROUND(E27*U27,2)</f>
        <v>0</v>
      </c>
      <c r="W27" s="158"/>
      <c r="X27" s="158" t="s">
        <v>243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378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2"/>
      <c r="D28" s="253"/>
      <c r="E28" s="253"/>
      <c r="F28" s="253"/>
      <c r="G28" s="253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9">
        <v>11</v>
      </c>
      <c r="B29" s="170" t="s">
        <v>1422</v>
      </c>
      <c r="C29" s="180" t="s">
        <v>1423</v>
      </c>
      <c r="D29" s="171" t="s">
        <v>1056</v>
      </c>
      <c r="E29" s="172">
        <v>4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4"/>
      <c r="S29" s="174" t="s">
        <v>239</v>
      </c>
      <c r="T29" s="175" t="s">
        <v>206</v>
      </c>
      <c r="U29" s="158">
        <v>0</v>
      </c>
      <c r="V29" s="158">
        <f>ROUND(E29*U29,2)</f>
        <v>0</v>
      </c>
      <c r="W29" s="158"/>
      <c r="X29" s="158" t="s">
        <v>460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1149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2"/>
      <c r="D30" s="253"/>
      <c r="E30" s="253"/>
      <c r="F30" s="253"/>
      <c r="G30" s="253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9">
        <v>12</v>
      </c>
      <c r="B31" s="170" t="s">
        <v>1424</v>
      </c>
      <c r="C31" s="180" t="s">
        <v>31</v>
      </c>
      <c r="D31" s="171" t="s">
        <v>1056</v>
      </c>
      <c r="E31" s="172">
        <v>4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4"/>
      <c r="S31" s="174" t="s">
        <v>239</v>
      </c>
      <c r="T31" s="175" t="s">
        <v>206</v>
      </c>
      <c r="U31" s="158">
        <v>0</v>
      </c>
      <c r="V31" s="158">
        <f>ROUND(E31*U31,2)</f>
        <v>0</v>
      </c>
      <c r="W31" s="158"/>
      <c r="X31" s="158" t="s">
        <v>243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378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2"/>
      <c r="D32" s="253"/>
      <c r="E32" s="253"/>
      <c r="F32" s="253"/>
      <c r="G32" s="253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13</v>
      </c>
      <c r="B33" s="170" t="s">
        <v>1425</v>
      </c>
      <c r="C33" s="180" t="s">
        <v>1426</v>
      </c>
      <c r="D33" s="171" t="s">
        <v>1056</v>
      </c>
      <c r="E33" s="172">
        <v>2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4"/>
      <c r="S33" s="174" t="s">
        <v>239</v>
      </c>
      <c r="T33" s="175" t="s">
        <v>206</v>
      </c>
      <c r="U33" s="158">
        <v>0</v>
      </c>
      <c r="V33" s="158">
        <f>ROUND(E33*U33,2)</f>
        <v>0</v>
      </c>
      <c r="W33" s="158"/>
      <c r="X33" s="158" t="s">
        <v>460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1149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2"/>
      <c r="D34" s="253"/>
      <c r="E34" s="253"/>
      <c r="F34" s="253"/>
      <c r="G34" s="253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>
        <v>14</v>
      </c>
      <c r="B35" s="170" t="s">
        <v>1427</v>
      </c>
      <c r="C35" s="180" t="s">
        <v>31</v>
      </c>
      <c r="D35" s="171" t="s">
        <v>1056</v>
      </c>
      <c r="E35" s="172">
        <v>2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4"/>
      <c r="S35" s="174" t="s">
        <v>239</v>
      </c>
      <c r="T35" s="175" t="s">
        <v>206</v>
      </c>
      <c r="U35" s="158">
        <v>0</v>
      </c>
      <c r="V35" s="158">
        <f>ROUND(E35*U35,2)</f>
        <v>0</v>
      </c>
      <c r="W35" s="158"/>
      <c r="X35" s="158" t="s">
        <v>243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378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2"/>
      <c r="D36" s="253"/>
      <c r="E36" s="253"/>
      <c r="F36" s="253"/>
      <c r="G36" s="253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9">
        <v>15</v>
      </c>
      <c r="B37" s="170" t="s">
        <v>1428</v>
      </c>
      <c r="C37" s="180" t="s">
        <v>1429</v>
      </c>
      <c r="D37" s="171" t="s">
        <v>1056</v>
      </c>
      <c r="E37" s="172">
        <v>1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4"/>
      <c r="S37" s="174" t="s">
        <v>239</v>
      </c>
      <c r="T37" s="175" t="s">
        <v>206</v>
      </c>
      <c r="U37" s="158">
        <v>0</v>
      </c>
      <c r="V37" s="158">
        <f>ROUND(E37*U37,2)</f>
        <v>0</v>
      </c>
      <c r="W37" s="158"/>
      <c r="X37" s="158" t="s">
        <v>460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1149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2"/>
      <c r="D38" s="253"/>
      <c r="E38" s="253"/>
      <c r="F38" s="253"/>
      <c r="G38" s="253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16</v>
      </c>
      <c r="B39" s="170" t="s">
        <v>1430</v>
      </c>
      <c r="C39" s="180" t="s">
        <v>31</v>
      </c>
      <c r="D39" s="171" t="s">
        <v>1056</v>
      </c>
      <c r="E39" s="172">
        <v>1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4"/>
      <c r="S39" s="174" t="s">
        <v>239</v>
      </c>
      <c r="T39" s="175" t="s">
        <v>206</v>
      </c>
      <c r="U39" s="158">
        <v>0</v>
      </c>
      <c r="V39" s="158">
        <f>ROUND(E39*U39,2)</f>
        <v>0</v>
      </c>
      <c r="W39" s="158"/>
      <c r="X39" s="158" t="s">
        <v>243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378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2"/>
      <c r="D40" s="253"/>
      <c r="E40" s="253"/>
      <c r="F40" s="253"/>
      <c r="G40" s="253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9">
        <v>17</v>
      </c>
      <c r="B41" s="170" t="s">
        <v>1431</v>
      </c>
      <c r="C41" s="180" t="s">
        <v>1432</v>
      </c>
      <c r="D41" s="171" t="s">
        <v>472</v>
      </c>
      <c r="E41" s="172">
        <v>4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/>
      <c r="S41" s="174" t="s">
        <v>239</v>
      </c>
      <c r="T41" s="175" t="s">
        <v>206</v>
      </c>
      <c r="U41" s="158">
        <v>0</v>
      </c>
      <c r="V41" s="158">
        <f>ROUND(E41*U41,2)</f>
        <v>0</v>
      </c>
      <c r="W41" s="158"/>
      <c r="X41" s="158" t="s">
        <v>460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1149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2"/>
      <c r="D42" s="253"/>
      <c r="E42" s="253"/>
      <c r="F42" s="253"/>
      <c r="G42" s="253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9">
        <v>18</v>
      </c>
      <c r="B43" s="170" t="s">
        <v>1433</v>
      </c>
      <c r="C43" s="180" t="s">
        <v>1434</v>
      </c>
      <c r="D43" s="171" t="s">
        <v>472</v>
      </c>
      <c r="E43" s="172">
        <v>7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4"/>
      <c r="S43" s="174" t="s">
        <v>239</v>
      </c>
      <c r="T43" s="175" t="s">
        <v>206</v>
      </c>
      <c r="U43" s="158">
        <v>0</v>
      </c>
      <c r="V43" s="158">
        <f>ROUND(E43*U43,2)</f>
        <v>0</v>
      </c>
      <c r="W43" s="158"/>
      <c r="X43" s="158" t="s">
        <v>460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1149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2"/>
      <c r="D44" s="253"/>
      <c r="E44" s="253"/>
      <c r="F44" s="253"/>
      <c r="G44" s="253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9">
        <v>19</v>
      </c>
      <c r="B45" s="170" t="s">
        <v>1435</v>
      </c>
      <c r="C45" s="180" t="s">
        <v>1436</v>
      </c>
      <c r="D45" s="171" t="s">
        <v>472</v>
      </c>
      <c r="E45" s="172">
        <v>1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/>
      <c r="S45" s="174" t="s">
        <v>239</v>
      </c>
      <c r="T45" s="175" t="s">
        <v>206</v>
      </c>
      <c r="U45" s="158">
        <v>0</v>
      </c>
      <c r="V45" s="158">
        <f>ROUND(E45*U45,2)</f>
        <v>0</v>
      </c>
      <c r="W45" s="158"/>
      <c r="X45" s="158" t="s">
        <v>460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1149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2"/>
      <c r="D46" s="253"/>
      <c r="E46" s="253"/>
      <c r="F46" s="253"/>
      <c r="G46" s="25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9">
        <v>20</v>
      </c>
      <c r="B47" s="170" t="s">
        <v>1437</v>
      </c>
      <c r="C47" s="180" t="s">
        <v>31</v>
      </c>
      <c r="D47" s="171" t="s">
        <v>1409</v>
      </c>
      <c r="E47" s="172">
        <v>1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4"/>
      <c r="S47" s="174" t="s">
        <v>239</v>
      </c>
      <c r="T47" s="175" t="s">
        <v>206</v>
      </c>
      <c r="U47" s="158">
        <v>0</v>
      </c>
      <c r="V47" s="158">
        <f>ROUND(E47*U47,2)</f>
        <v>0</v>
      </c>
      <c r="W47" s="158"/>
      <c r="X47" s="158" t="s">
        <v>243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378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2"/>
      <c r="D48" s="253"/>
      <c r="E48" s="253"/>
      <c r="F48" s="253"/>
      <c r="G48" s="25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3" t="s">
        <v>200</v>
      </c>
      <c r="B49" s="164" t="s">
        <v>120</v>
      </c>
      <c r="C49" s="179" t="s">
        <v>118</v>
      </c>
      <c r="D49" s="165"/>
      <c r="E49" s="166"/>
      <c r="F49" s="167"/>
      <c r="G49" s="167">
        <f>SUMIF(AG50:AG59,"&lt;&gt;NOR",G50:G59)</f>
        <v>0</v>
      </c>
      <c r="H49" s="167"/>
      <c r="I49" s="167">
        <f>SUM(I50:I59)</f>
        <v>0</v>
      </c>
      <c r="J49" s="167"/>
      <c r="K49" s="167">
        <f>SUM(K50:K59)</f>
        <v>0</v>
      </c>
      <c r="L49" s="167"/>
      <c r="M49" s="167">
        <f>SUM(M50:M59)</f>
        <v>0</v>
      </c>
      <c r="N49" s="166"/>
      <c r="O49" s="166">
        <f>SUM(O50:O59)</f>
        <v>0</v>
      </c>
      <c r="P49" s="166"/>
      <c r="Q49" s="166">
        <f>SUM(Q50:Q59)</f>
        <v>0</v>
      </c>
      <c r="R49" s="167"/>
      <c r="S49" s="167"/>
      <c r="T49" s="168"/>
      <c r="U49" s="162"/>
      <c r="V49" s="162">
        <f>SUM(V50:V59)</f>
        <v>0</v>
      </c>
      <c r="W49" s="162"/>
      <c r="X49" s="162"/>
      <c r="AG49" t="s">
        <v>201</v>
      </c>
    </row>
    <row r="50" spans="1:60" outlineLevel="1" x14ac:dyDescent="0.2">
      <c r="A50" s="169">
        <v>21</v>
      </c>
      <c r="B50" s="170" t="s">
        <v>1438</v>
      </c>
      <c r="C50" s="180" t="s">
        <v>1439</v>
      </c>
      <c r="D50" s="171" t="s">
        <v>1440</v>
      </c>
      <c r="E50" s="172">
        <v>5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4"/>
      <c r="S50" s="174" t="s">
        <v>239</v>
      </c>
      <c r="T50" s="175" t="s">
        <v>206</v>
      </c>
      <c r="U50" s="158">
        <v>0</v>
      </c>
      <c r="V50" s="158">
        <f>ROUND(E50*U50,2)</f>
        <v>0</v>
      </c>
      <c r="W50" s="158"/>
      <c r="X50" s="158" t="s">
        <v>460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1149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2"/>
      <c r="D51" s="253"/>
      <c r="E51" s="253"/>
      <c r="F51" s="253"/>
      <c r="G51" s="253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9">
        <v>22</v>
      </c>
      <c r="B52" s="170" t="s">
        <v>1441</v>
      </c>
      <c r="C52" s="180" t="s">
        <v>1442</v>
      </c>
      <c r="D52" s="171" t="s">
        <v>1440</v>
      </c>
      <c r="E52" s="172">
        <v>5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4"/>
      <c r="S52" s="174" t="s">
        <v>239</v>
      </c>
      <c r="T52" s="175" t="s">
        <v>206</v>
      </c>
      <c r="U52" s="158">
        <v>0</v>
      </c>
      <c r="V52" s="158">
        <f>ROUND(E52*U52,2)</f>
        <v>0</v>
      </c>
      <c r="W52" s="158"/>
      <c r="X52" s="158" t="s">
        <v>243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378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2"/>
      <c r="D53" s="253"/>
      <c r="E53" s="253"/>
      <c r="F53" s="253"/>
      <c r="G53" s="253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23</v>
      </c>
      <c r="B54" s="170" t="s">
        <v>1443</v>
      </c>
      <c r="C54" s="180" t="s">
        <v>1444</v>
      </c>
      <c r="D54" s="171" t="s">
        <v>1440</v>
      </c>
      <c r="E54" s="172">
        <v>5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4"/>
      <c r="S54" s="174" t="s">
        <v>239</v>
      </c>
      <c r="T54" s="175" t="s">
        <v>206</v>
      </c>
      <c r="U54" s="158">
        <v>0</v>
      </c>
      <c r="V54" s="158">
        <f>ROUND(E54*U54,2)</f>
        <v>0</v>
      </c>
      <c r="W54" s="158"/>
      <c r="X54" s="158" t="s">
        <v>243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378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2"/>
      <c r="D55" s="253"/>
      <c r="E55" s="253"/>
      <c r="F55" s="253"/>
      <c r="G55" s="253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9">
        <v>24</v>
      </c>
      <c r="B56" s="170" t="s">
        <v>1445</v>
      </c>
      <c r="C56" s="180" t="s">
        <v>1446</v>
      </c>
      <c r="D56" s="171" t="s">
        <v>1440</v>
      </c>
      <c r="E56" s="172">
        <v>3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4"/>
      <c r="S56" s="174" t="s">
        <v>239</v>
      </c>
      <c r="T56" s="175" t="s">
        <v>206</v>
      </c>
      <c r="U56" s="158">
        <v>0</v>
      </c>
      <c r="V56" s="158">
        <f>ROUND(E56*U56,2)</f>
        <v>0</v>
      </c>
      <c r="W56" s="158"/>
      <c r="X56" s="158" t="s">
        <v>460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1149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2"/>
      <c r="D57" s="253"/>
      <c r="E57" s="253"/>
      <c r="F57" s="253"/>
      <c r="G57" s="253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9">
        <v>25</v>
      </c>
      <c r="B58" s="170" t="s">
        <v>1447</v>
      </c>
      <c r="C58" s="180" t="s">
        <v>1448</v>
      </c>
      <c r="D58" s="171" t="s">
        <v>1440</v>
      </c>
      <c r="E58" s="172">
        <v>2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4"/>
      <c r="S58" s="174" t="s">
        <v>239</v>
      </c>
      <c r="T58" s="175" t="s">
        <v>206</v>
      </c>
      <c r="U58" s="158">
        <v>0</v>
      </c>
      <c r="V58" s="158">
        <f>ROUND(E58*U58,2)</f>
        <v>0</v>
      </c>
      <c r="W58" s="158"/>
      <c r="X58" s="158" t="s">
        <v>460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1149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2"/>
      <c r="D59" s="253"/>
      <c r="E59" s="253"/>
      <c r="F59" s="253"/>
      <c r="G59" s="253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3" t="s">
        <v>200</v>
      </c>
      <c r="B60" s="164" t="s">
        <v>122</v>
      </c>
      <c r="C60" s="179" t="s">
        <v>121</v>
      </c>
      <c r="D60" s="165"/>
      <c r="E60" s="166"/>
      <c r="F60" s="167"/>
      <c r="G60" s="167">
        <f>SUMIF(AG61:AG68,"&lt;&gt;NOR",G61:G68)</f>
        <v>0</v>
      </c>
      <c r="H60" s="167"/>
      <c r="I60" s="167">
        <f>SUM(I61:I68)</f>
        <v>0</v>
      </c>
      <c r="J60" s="167"/>
      <c r="K60" s="167">
        <f>SUM(K61:K68)</f>
        <v>0</v>
      </c>
      <c r="L60" s="167"/>
      <c r="M60" s="167">
        <f>SUM(M61:M68)</f>
        <v>0</v>
      </c>
      <c r="N60" s="166"/>
      <c r="O60" s="166">
        <f>SUM(O61:O68)</f>
        <v>0</v>
      </c>
      <c r="P60" s="166"/>
      <c r="Q60" s="166">
        <f>SUM(Q61:Q68)</f>
        <v>0</v>
      </c>
      <c r="R60" s="167"/>
      <c r="S60" s="167"/>
      <c r="T60" s="168"/>
      <c r="U60" s="162"/>
      <c r="V60" s="162">
        <f>SUM(V61:V68)</f>
        <v>0</v>
      </c>
      <c r="W60" s="162"/>
      <c r="X60" s="162"/>
      <c r="AG60" t="s">
        <v>201</v>
      </c>
    </row>
    <row r="61" spans="1:60" outlineLevel="1" x14ac:dyDescent="0.2">
      <c r="A61" s="169">
        <v>26</v>
      </c>
      <c r="B61" s="170" t="s">
        <v>1449</v>
      </c>
      <c r="C61" s="180" t="s">
        <v>1450</v>
      </c>
      <c r="D61" s="171" t="s">
        <v>1400</v>
      </c>
      <c r="E61" s="172">
        <v>4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4"/>
      <c r="S61" s="174" t="s">
        <v>239</v>
      </c>
      <c r="T61" s="175" t="s">
        <v>206</v>
      </c>
      <c r="U61" s="158">
        <v>0</v>
      </c>
      <c r="V61" s="158">
        <f>ROUND(E61*U61,2)</f>
        <v>0</v>
      </c>
      <c r="W61" s="158"/>
      <c r="X61" s="158" t="s">
        <v>243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378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2"/>
      <c r="D62" s="253"/>
      <c r="E62" s="253"/>
      <c r="F62" s="253"/>
      <c r="G62" s="253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9">
        <v>27</v>
      </c>
      <c r="B63" s="170" t="s">
        <v>1451</v>
      </c>
      <c r="C63" s="180" t="s">
        <v>1452</v>
      </c>
      <c r="D63" s="171" t="s">
        <v>1409</v>
      </c>
      <c r="E63" s="172">
        <v>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4"/>
      <c r="S63" s="174" t="s">
        <v>239</v>
      </c>
      <c r="T63" s="175" t="s">
        <v>206</v>
      </c>
      <c r="U63" s="158">
        <v>0</v>
      </c>
      <c r="V63" s="158">
        <f>ROUND(E63*U63,2)</f>
        <v>0</v>
      </c>
      <c r="W63" s="158"/>
      <c r="X63" s="158" t="s">
        <v>460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1149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2"/>
      <c r="D64" s="253"/>
      <c r="E64" s="253"/>
      <c r="F64" s="253"/>
      <c r="G64" s="253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9">
        <v>28</v>
      </c>
      <c r="B65" s="170" t="s">
        <v>1453</v>
      </c>
      <c r="C65" s="180" t="s">
        <v>1454</v>
      </c>
      <c r="D65" s="171" t="s">
        <v>1409</v>
      </c>
      <c r="E65" s="172">
        <v>1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4"/>
      <c r="S65" s="174" t="s">
        <v>239</v>
      </c>
      <c r="T65" s="175" t="s">
        <v>206</v>
      </c>
      <c r="U65" s="158">
        <v>0</v>
      </c>
      <c r="V65" s="158">
        <f>ROUND(E65*U65,2)</f>
        <v>0</v>
      </c>
      <c r="W65" s="158"/>
      <c r="X65" s="158" t="s">
        <v>243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378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2"/>
      <c r="D66" s="253"/>
      <c r="E66" s="253"/>
      <c r="F66" s="253"/>
      <c r="G66" s="253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9">
        <v>29</v>
      </c>
      <c r="B67" s="170" t="s">
        <v>1455</v>
      </c>
      <c r="C67" s="180" t="s">
        <v>1456</v>
      </c>
      <c r="D67" s="171" t="s">
        <v>1409</v>
      </c>
      <c r="E67" s="172">
        <v>1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4"/>
      <c r="S67" s="174" t="s">
        <v>239</v>
      </c>
      <c r="T67" s="175" t="s">
        <v>206</v>
      </c>
      <c r="U67" s="158">
        <v>0</v>
      </c>
      <c r="V67" s="158">
        <f>ROUND(E67*U67,2)</f>
        <v>0</v>
      </c>
      <c r="W67" s="158"/>
      <c r="X67" s="158" t="s">
        <v>243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378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2"/>
      <c r="D68" s="253"/>
      <c r="E68" s="253"/>
      <c r="F68" s="253"/>
      <c r="G68" s="253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8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187</v>
      </c>
    </row>
    <row r="70" spans="1:60" x14ac:dyDescent="0.2">
      <c r="A70" s="150"/>
      <c r="B70" s="151" t="s">
        <v>29</v>
      </c>
      <c r="C70" s="183"/>
      <c r="D70" s="152"/>
      <c r="E70" s="153"/>
      <c r="F70" s="153"/>
      <c r="G70" s="178">
        <f>G8+G49+G60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240</v>
      </c>
    </row>
    <row r="71" spans="1:60" x14ac:dyDescent="0.2">
      <c r="C71" s="184"/>
      <c r="D71" s="10"/>
      <c r="AG71" t="s">
        <v>241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FA1" sheet="1"/>
  <mergeCells count="33">
    <mergeCell ref="C64:G64"/>
    <mergeCell ref="C66:G66"/>
    <mergeCell ref="C68:G68"/>
    <mergeCell ref="C51:G51"/>
    <mergeCell ref="C53:G53"/>
    <mergeCell ref="C55:G55"/>
    <mergeCell ref="C57:G57"/>
    <mergeCell ref="C59:G59"/>
    <mergeCell ref="C62:G62"/>
    <mergeCell ref="C48:G48"/>
    <mergeCell ref="C26:G26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174</v>
      </c>
      <c r="B1" s="243"/>
      <c r="C1" s="243"/>
      <c r="D1" s="243"/>
      <c r="E1" s="243"/>
      <c r="F1" s="243"/>
      <c r="G1" s="243"/>
      <c r="AG1" t="s">
        <v>175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176</v>
      </c>
    </row>
    <row r="3" spans="1:60" ht="24.95" customHeight="1" x14ac:dyDescent="0.2">
      <c r="A3" s="139" t="s">
        <v>8</v>
      </c>
      <c r="B3" s="49" t="s">
        <v>57</v>
      </c>
      <c r="C3" s="244" t="s">
        <v>58</v>
      </c>
      <c r="D3" s="245"/>
      <c r="E3" s="245"/>
      <c r="F3" s="245"/>
      <c r="G3" s="246"/>
      <c r="AC3" s="121" t="s">
        <v>176</v>
      </c>
      <c r="AG3" t="s">
        <v>177</v>
      </c>
    </row>
    <row r="4" spans="1:60" ht="24.95" customHeight="1" x14ac:dyDescent="0.2">
      <c r="A4" s="140" t="s">
        <v>9</v>
      </c>
      <c r="B4" s="141" t="s">
        <v>47</v>
      </c>
      <c r="C4" s="247" t="s">
        <v>48</v>
      </c>
      <c r="D4" s="248"/>
      <c r="E4" s="248"/>
      <c r="F4" s="248"/>
      <c r="G4" s="249"/>
      <c r="AG4" t="s">
        <v>178</v>
      </c>
    </row>
    <row r="5" spans="1:60" x14ac:dyDescent="0.2">
      <c r="D5" s="10"/>
    </row>
    <row r="6" spans="1:60" ht="38.25" x14ac:dyDescent="0.2">
      <c r="A6" s="143" t="s">
        <v>179</v>
      </c>
      <c r="B6" s="145" t="s">
        <v>180</v>
      </c>
      <c r="C6" s="145" t="s">
        <v>181</v>
      </c>
      <c r="D6" s="144" t="s">
        <v>182</v>
      </c>
      <c r="E6" s="143" t="s">
        <v>183</v>
      </c>
      <c r="F6" s="142" t="s">
        <v>184</v>
      </c>
      <c r="G6" s="143" t="s">
        <v>29</v>
      </c>
      <c r="H6" s="146" t="s">
        <v>30</v>
      </c>
      <c r="I6" s="146" t="s">
        <v>185</v>
      </c>
      <c r="J6" s="146" t="s">
        <v>31</v>
      </c>
      <c r="K6" s="146" t="s">
        <v>186</v>
      </c>
      <c r="L6" s="146" t="s">
        <v>187</v>
      </c>
      <c r="M6" s="146" t="s">
        <v>188</v>
      </c>
      <c r="N6" s="146" t="s">
        <v>189</v>
      </c>
      <c r="O6" s="146" t="s">
        <v>190</v>
      </c>
      <c r="P6" s="146" t="s">
        <v>191</v>
      </c>
      <c r="Q6" s="146" t="s">
        <v>192</v>
      </c>
      <c r="R6" s="146" t="s">
        <v>193</v>
      </c>
      <c r="S6" s="146" t="s">
        <v>194</v>
      </c>
      <c r="T6" s="146" t="s">
        <v>195</v>
      </c>
      <c r="U6" s="146" t="s">
        <v>196</v>
      </c>
      <c r="V6" s="146" t="s">
        <v>197</v>
      </c>
      <c r="W6" s="146" t="s">
        <v>198</v>
      </c>
      <c r="X6" s="146" t="s">
        <v>199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200</v>
      </c>
      <c r="B8" s="164" t="s">
        <v>172</v>
      </c>
      <c r="C8" s="179" t="s">
        <v>27</v>
      </c>
      <c r="D8" s="165"/>
      <c r="E8" s="166"/>
      <c r="F8" s="167"/>
      <c r="G8" s="167">
        <f>SUMIF(AG9:AG17,"&lt;&gt;NOR",G9:G17)</f>
        <v>0</v>
      </c>
      <c r="H8" s="167"/>
      <c r="I8" s="167">
        <f>SUM(I9:I17)</f>
        <v>0</v>
      </c>
      <c r="J8" s="167"/>
      <c r="K8" s="167">
        <f>SUM(K9:K17)</f>
        <v>0</v>
      </c>
      <c r="L8" s="167"/>
      <c r="M8" s="167">
        <f>SUM(M9:M17)</f>
        <v>0</v>
      </c>
      <c r="N8" s="166"/>
      <c r="O8" s="166">
        <f>SUM(O9:O17)</f>
        <v>0</v>
      </c>
      <c r="P8" s="166"/>
      <c r="Q8" s="166">
        <f>SUM(Q9:Q17)</f>
        <v>0</v>
      </c>
      <c r="R8" s="167"/>
      <c r="S8" s="167"/>
      <c r="T8" s="168"/>
      <c r="U8" s="162"/>
      <c r="V8" s="162">
        <f>SUM(V9:V17)</f>
        <v>0</v>
      </c>
      <c r="W8" s="162"/>
      <c r="X8" s="162"/>
      <c r="AG8" t="s">
        <v>201</v>
      </c>
    </row>
    <row r="9" spans="1:60" outlineLevel="1" x14ac:dyDescent="0.2">
      <c r="A9" s="169">
        <v>1</v>
      </c>
      <c r="B9" s="170" t="s">
        <v>202</v>
      </c>
      <c r="C9" s="180" t="s">
        <v>203</v>
      </c>
      <c r="D9" s="171" t="s">
        <v>204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205</v>
      </c>
      <c r="T9" s="175" t="s">
        <v>206</v>
      </c>
      <c r="U9" s="158">
        <v>0</v>
      </c>
      <c r="V9" s="158">
        <f>ROUND(E9*U9,2)</f>
        <v>0</v>
      </c>
      <c r="W9" s="158"/>
      <c r="X9" s="158" t="s">
        <v>207</v>
      </c>
      <c r="Y9" s="147"/>
      <c r="Z9" s="147"/>
      <c r="AA9" s="147"/>
      <c r="AB9" s="147"/>
      <c r="AC9" s="147"/>
      <c r="AD9" s="147"/>
      <c r="AE9" s="147"/>
      <c r="AF9" s="147"/>
      <c r="AG9" s="147" t="s">
        <v>208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50" t="s">
        <v>209</v>
      </c>
      <c r="D10" s="251"/>
      <c r="E10" s="251"/>
      <c r="F10" s="251"/>
      <c r="G10" s="251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210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6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1"/>
      <c r="D11" s="242"/>
      <c r="E11" s="242"/>
      <c r="F11" s="242"/>
      <c r="G11" s="242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9">
        <v>2</v>
      </c>
      <c r="B12" s="170" t="s">
        <v>212</v>
      </c>
      <c r="C12" s="180" t="s">
        <v>213</v>
      </c>
      <c r="D12" s="171" t="s">
        <v>204</v>
      </c>
      <c r="E12" s="172">
        <v>1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/>
      <c r="S12" s="174" t="s">
        <v>205</v>
      </c>
      <c r="T12" s="175" t="s">
        <v>206</v>
      </c>
      <c r="U12" s="158">
        <v>0</v>
      </c>
      <c r="V12" s="158">
        <f>ROUND(E12*U12,2)</f>
        <v>0</v>
      </c>
      <c r="W12" s="158"/>
      <c r="X12" s="158" t="s">
        <v>207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208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250" t="s">
        <v>214</v>
      </c>
      <c r="D13" s="251"/>
      <c r="E13" s="251"/>
      <c r="F13" s="251"/>
      <c r="G13" s="251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210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6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1"/>
      <c r="D14" s="242"/>
      <c r="E14" s="242"/>
      <c r="F14" s="242"/>
      <c r="G14" s="24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3</v>
      </c>
      <c r="B15" s="170" t="s">
        <v>215</v>
      </c>
      <c r="C15" s="180" t="s">
        <v>216</v>
      </c>
      <c r="D15" s="171" t="s">
        <v>204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205</v>
      </c>
      <c r="T15" s="175" t="s">
        <v>206</v>
      </c>
      <c r="U15" s="158">
        <v>0</v>
      </c>
      <c r="V15" s="158">
        <f>ROUND(E15*U15,2)</f>
        <v>0</v>
      </c>
      <c r="W15" s="158"/>
      <c r="X15" s="158" t="s">
        <v>207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50" t="s">
        <v>217</v>
      </c>
      <c r="D16" s="251"/>
      <c r="E16" s="251"/>
      <c r="F16" s="251"/>
      <c r="G16" s="251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210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6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1"/>
      <c r="D17" s="242"/>
      <c r="E17" s="242"/>
      <c r="F17" s="242"/>
      <c r="G17" s="242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3" t="s">
        <v>200</v>
      </c>
      <c r="B18" s="164" t="s">
        <v>173</v>
      </c>
      <c r="C18" s="179" t="s">
        <v>28</v>
      </c>
      <c r="D18" s="165"/>
      <c r="E18" s="166"/>
      <c r="F18" s="167"/>
      <c r="G18" s="167">
        <f>SUMIF(AG19:AG37,"&lt;&gt;NOR",G19:G37)</f>
        <v>0</v>
      </c>
      <c r="H18" s="167"/>
      <c r="I18" s="167">
        <f>SUM(I19:I37)</f>
        <v>0</v>
      </c>
      <c r="J18" s="167"/>
      <c r="K18" s="167">
        <f>SUM(K19:K37)</f>
        <v>0</v>
      </c>
      <c r="L18" s="167"/>
      <c r="M18" s="167">
        <f>SUM(M19:M37)</f>
        <v>0</v>
      </c>
      <c r="N18" s="166"/>
      <c r="O18" s="166">
        <f>SUM(O19:O37)</f>
        <v>0</v>
      </c>
      <c r="P18" s="166"/>
      <c r="Q18" s="166">
        <f>SUM(Q19:Q37)</f>
        <v>0</v>
      </c>
      <c r="R18" s="167"/>
      <c r="S18" s="167"/>
      <c r="T18" s="168"/>
      <c r="U18" s="162"/>
      <c r="V18" s="162">
        <f>SUM(V19:V37)</f>
        <v>0</v>
      </c>
      <c r="W18" s="162"/>
      <c r="X18" s="162"/>
      <c r="AG18" t="s">
        <v>201</v>
      </c>
    </row>
    <row r="19" spans="1:60" outlineLevel="1" x14ac:dyDescent="0.2">
      <c r="A19" s="169">
        <v>4</v>
      </c>
      <c r="B19" s="170" t="s">
        <v>218</v>
      </c>
      <c r="C19" s="180" t="s">
        <v>219</v>
      </c>
      <c r="D19" s="171" t="s">
        <v>220</v>
      </c>
      <c r="E19" s="172">
        <v>1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205</v>
      </c>
      <c r="T19" s="175" t="s">
        <v>206</v>
      </c>
      <c r="U19" s="158">
        <v>0</v>
      </c>
      <c r="V19" s="158">
        <f>ROUND(E19*U19,2)</f>
        <v>0</v>
      </c>
      <c r="W19" s="158"/>
      <c r="X19" s="158" t="s">
        <v>207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54"/>
      <c r="B20" s="155"/>
      <c r="C20" s="250" t="s">
        <v>221</v>
      </c>
      <c r="D20" s="251"/>
      <c r="E20" s="251"/>
      <c r="F20" s="251"/>
      <c r="G20" s="251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210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6" t="str">
        <f>C20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1"/>
      <c r="D21" s="242"/>
      <c r="E21" s="242"/>
      <c r="F21" s="242"/>
      <c r="G21" s="242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9">
        <v>5</v>
      </c>
      <c r="B22" s="170" t="s">
        <v>222</v>
      </c>
      <c r="C22" s="180" t="s">
        <v>223</v>
      </c>
      <c r="D22" s="171" t="s">
        <v>204</v>
      </c>
      <c r="E22" s="172">
        <v>1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4"/>
      <c r="S22" s="174" t="s">
        <v>205</v>
      </c>
      <c r="T22" s="175" t="s">
        <v>206</v>
      </c>
      <c r="U22" s="158">
        <v>0</v>
      </c>
      <c r="V22" s="158">
        <f>ROUND(E22*U22,2)</f>
        <v>0</v>
      </c>
      <c r="W22" s="158"/>
      <c r="X22" s="158" t="s">
        <v>207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208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250" t="s">
        <v>224</v>
      </c>
      <c r="D23" s="251"/>
      <c r="E23" s="251"/>
      <c r="F23" s="251"/>
      <c r="G23" s="251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210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6" t="str">
        <f>C23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1" t="s">
        <v>225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226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1" t="s">
        <v>227</v>
      </c>
      <c r="D25" s="160"/>
      <c r="E25" s="161">
        <v>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226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1"/>
      <c r="D26" s="242"/>
      <c r="E26" s="242"/>
      <c r="F26" s="242"/>
      <c r="G26" s="24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9">
        <v>6</v>
      </c>
      <c r="B27" s="170" t="s">
        <v>228</v>
      </c>
      <c r="C27" s="180" t="s">
        <v>229</v>
      </c>
      <c r="D27" s="171" t="s">
        <v>204</v>
      </c>
      <c r="E27" s="172">
        <v>1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4"/>
      <c r="S27" s="174" t="s">
        <v>205</v>
      </c>
      <c r="T27" s="175" t="s">
        <v>206</v>
      </c>
      <c r="U27" s="158">
        <v>0</v>
      </c>
      <c r="V27" s="158">
        <f>ROUND(E27*U27,2)</f>
        <v>0</v>
      </c>
      <c r="W27" s="158"/>
      <c r="X27" s="158" t="s">
        <v>207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208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250" t="s">
        <v>230</v>
      </c>
      <c r="D28" s="251"/>
      <c r="E28" s="251"/>
      <c r="F28" s="251"/>
      <c r="G28" s="251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210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6" t="str">
        <f>C28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1"/>
      <c r="D29" s="242"/>
      <c r="E29" s="242"/>
      <c r="F29" s="242"/>
      <c r="G29" s="242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7</v>
      </c>
      <c r="B30" s="170" t="s">
        <v>231</v>
      </c>
      <c r="C30" s="180" t="s">
        <v>232</v>
      </c>
      <c r="D30" s="171" t="s">
        <v>204</v>
      </c>
      <c r="E30" s="172">
        <v>1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/>
      <c r="S30" s="174" t="s">
        <v>205</v>
      </c>
      <c r="T30" s="175" t="s">
        <v>206</v>
      </c>
      <c r="U30" s="158">
        <v>0</v>
      </c>
      <c r="V30" s="158">
        <f>ROUND(E30*U30,2)</f>
        <v>0</v>
      </c>
      <c r="W30" s="158"/>
      <c r="X30" s="158" t="s">
        <v>207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208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45" outlineLevel="1" x14ac:dyDescent="0.2">
      <c r="A31" s="154"/>
      <c r="B31" s="155"/>
      <c r="C31" s="250" t="s">
        <v>233</v>
      </c>
      <c r="D31" s="251"/>
      <c r="E31" s="251"/>
      <c r="F31" s="251"/>
      <c r="G31" s="251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210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6" t="str">
        <f>C31</f>
        <v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1"/>
      <c r="D32" s="242"/>
      <c r="E32" s="242"/>
      <c r="F32" s="242"/>
      <c r="G32" s="242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8</v>
      </c>
      <c r="B33" s="170" t="s">
        <v>234</v>
      </c>
      <c r="C33" s="180" t="s">
        <v>235</v>
      </c>
      <c r="D33" s="171" t="s">
        <v>204</v>
      </c>
      <c r="E33" s="172">
        <v>1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4"/>
      <c r="S33" s="174" t="s">
        <v>205</v>
      </c>
      <c r="T33" s="175" t="s">
        <v>206</v>
      </c>
      <c r="U33" s="158">
        <v>0</v>
      </c>
      <c r="V33" s="158">
        <f>ROUND(E33*U33,2)</f>
        <v>0</v>
      </c>
      <c r="W33" s="158"/>
      <c r="X33" s="158" t="s">
        <v>207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208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0" t="s">
        <v>236</v>
      </c>
      <c r="D34" s="251"/>
      <c r="E34" s="251"/>
      <c r="F34" s="251"/>
      <c r="G34" s="251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210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6" t="str">
        <f>C34</f>
        <v>Náklady na vyhotovení dokumentace skutečného provedení stavby a její předání objednateli v požadované formě a požadovaném počtu.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1"/>
      <c r="D35" s="242"/>
      <c r="E35" s="242"/>
      <c r="F35" s="242"/>
      <c r="G35" s="242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69">
        <v>9</v>
      </c>
      <c r="B36" s="170" t="s">
        <v>237</v>
      </c>
      <c r="C36" s="180" t="s">
        <v>238</v>
      </c>
      <c r="D36" s="171" t="s">
        <v>204</v>
      </c>
      <c r="E36" s="172">
        <v>1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4"/>
      <c r="S36" s="174" t="s">
        <v>239</v>
      </c>
      <c r="T36" s="175" t="s">
        <v>206</v>
      </c>
      <c r="U36" s="158">
        <v>0</v>
      </c>
      <c r="V36" s="158">
        <f>ROUND(E36*U36,2)</f>
        <v>0</v>
      </c>
      <c r="W36" s="158"/>
      <c r="X36" s="158" t="s">
        <v>207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208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2"/>
      <c r="D37" s="253"/>
      <c r="E37" s="253"/>
      <c r="F37" s="253"/>
      <c r="G37" s="253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3"/>
      <c r="B38" s="4"/>
      <c r="C38" s="182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187</v>
      </c>
    </row>
    <row r="39" spans="1:60" x14ac:dyDescent="0.2">
      <c r="A39" s="150"/>
      <c r="B39" s="151" t="s">
        <v>29</v>
      </c>
      <c r="C39" s="183"/>
      <c r="D39" s="152"/>
      <c r="E39" s="153"/>
      <c r="F39" s="153"/>
      <c r="G39" s="178">
        <f>G8+G18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240</v>
      </c>
    </row>
    <row r="40" spans="1:60" x14ac:dyDescent="0.2">
      <c r="C40" s="184"/>
      <c r="D40" s="10"/>
      <c r="AG40" t="s">
        <v>241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FA1" sheet="1"/>
  <mergeCells count="21">
    <mergeCell ref="C34:G34"/>
    <mergeCell ref="C35:G35"/>
    <mergeCell ref="C37:G37"/>
    <mergeCell ref="C23:G23"/>
    <mergeCell ref="C26:G26"/>
    <mergeCell ref="C28:G28"/>
    <mergeCell ref="C29:G29"/>
    <mergeCell ref="C31:G31"/>
    <mergeCell ref="C32:G32"/>
    <mergeCell ref="C21:G21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174</v>
      </c>
      <c r="B1" s="243"/>
      <c r="C1" s="243"/>
      <c r="D1" s="243"/>
      <c r="E1" s="243"/>
      <c r="F1" s="243"/>
      <c r="G1" s="243"/>
      <c r="AG1" t="s">
        <v>175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176</v>
      </c>
    </row>
    <row r="3" spans="1:60" ht="24.95" customHeight="1" x14ac:dyDescent="0.2">
      <c r="A3" s="139" t="s">
        <v>8</v>
      </c>
      <c r="B3" s="49" t="s">
        <v>57</v>
      </c>
      <c r="C3" s="244" t="s">
        <v>58</v>
      </c>
      <c r="D3" s="245"/>
      <c r="E3" s="245"/>
      <c r="F3" s="245"/>
      <c r="G3" s="246"/>
      <c r="AC3" s="121" t="s">
        <v>176</v>
      </c>
      <c r="AG3" t="s">
        <v>177</v>
      </c>
    </row>
    <row r="4" spans="1:60" ht="24.95" customHeight="1" x14ac:dyDescent="0.2">
      <c r="A4" s="140" t="s">
        <v>9</v>
      </c>
      <c r="B4" s="141" t="s">
        <v>49</v>
      </c>
      <c r="C4" s="247" t="s">
        <v>50</v>
      </c>
      <c r="D4" s="248"/>
      <c r="E4" s="248"/>
      <c r="F4" s="248"/>
      <c r="G4" s="249"/>
      <c r="AG4" t="s">
        <v>178</v>
      </c>
    </row>
    <row r="5" spans="1:60" x14ac:dyDescent="0.2">
      <c r="D5" s="10"/>
    </row>
    <row r="6" spans="1:60" ht="38.25" x14ac:dyDescent="0.2">
      <c r="A6" s="143" t="s">
        <v>179</v>
      </c>
      <c r="B6" s="145" t="s">
        <v>180</v>
      </c>
      <c r="C6" s="145" t="s">
        <v>181</v>
      </c>
      <c r="D6" s="144" t="s">
        <v>182</v>
      </c>
      <c r="E6" s="143" t="s">
        <v>183</v>
      </c>
      <c r="F6" s="142" t="s">
        <v>184</v>
      </c>
      <c r="G6" s="143" t="s">
        <v>29</v>
      </c>
      <c r="H6" s="146" t="s">
        <v>30</v>
      </c>
      <c r="I6" s="146" t="s">
        <v>185</v>
      </c>
      <c r="J6" s="146" t="s">
        <v>31</v>
      </c>
      <c r="K6" s="146" t="s">
        <v>186</v>
      </c>
      <c r="L6" s="146" t="s">
        <v>187</v>
      </c>
      <c r="M6" s="146" t="s">
        <v>188</v>
      </c>
      <c r="N6" s="146" t="s">
        <v>189</v>
      </c>
      <c r="O6" s="146" t="s">
        <v>190</v>
      </c>
      <c r="P6" s="146" t="s">
        <v>191</v>
      </c>
      <c r="Q6" s="146" t="s">
        <v>192</v>
      </c>
      <c r="R6" s="146" t="s">
        <v>193</v>
      </c>
      <c r="S6" s="146" t="s">
        <v>194</v>
      </c>
      <c r="T6" s="146" t="s">
        <v>195</v>
      </c>
      <c r="U6" s="146" t="s">
        <v>196</v>
      </c>
      <c r="V6" s="146" t="s">
        <v>197</v>
      </c>
      <c r="W6" s="146" t="s">
        <v>198</v>
      </c>
      <c r="X6" s="146" t="s">
        <v>199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200</v>
      </c>
      <c r="B8" s="164" t="s">
        <v>47</v>
      </c>
      <c r="C8" s="179" t="s">
        <v>86</v>
      </c>
      <c r="D8" s="165"/>
      <c r="E8" s="166"/>
      <c r="F8" s="167"/>
      <c r="G8" s="167">
        <f>SUMIF(AG9:AG26,"&lt;&gt;NOR",G9:G26)</f>
        <v>0</v>
      </c>
      <c r="H8" s="167"/>
      <c r="I8" s="167">
        <f>SUM(I9:I26)</f>
        <v>0</v>
      </c>
      <c r="J8" s="167"/>
      <c r="K8" s="167">
        <f>SUM(K9:K26)</f>
        <v>0</v>
      </c>
      <c r="L8" s="167"/>
      <c r="M8" s="167">
        <f>SUM(M9:M26)</f>
        <v>0</v>
      </c>
      <c r="N8" s="166"/>
      <c r="O8" s="166">
        <f>SUM(O9:O26)</f>
        <v>0</v>
      </c>
      <c r="P8" s="166"/>
      <c r="Q8" s="166">
        <f>SUM(Q9:Q26)</f>
        <v>0</v>
      </c>
      <c r="R8" s="167"/>
      <c r="S8" s="167"/>
      <c r="T8" s="168"/>
      <c r="U8" s="162"/>
      <c r="V8" s="162">
        <f>SUM(V9:V26)</f>
        <v>0</v>
      </c>
      <c r="W8" s="162"/>
      <c r="X8" s="162"/>
      <c r="AG8" t="s">
        <v>201</v>
      </c>
    </row>
    <row r="9" spans="1:60" outlineLevel="1" x14ac:dyDescent="0.2">
      <c r="A9" s="169">
        <v>1</v>
      </c>
      <c r="B9" s="170" t="s">
        <v>47</v>
      </c>
      <c r="C9" s="180" t="s">
        <v>242</v>
      </c>
      <c r="D9" s="171"/>
      <c r="E9" s="172">
        <v>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239</v>
      </c>
      <c r="T9" s="175" t="s">
        <v>206</v>
      </c>
      <c r="U9" s="158">
        <v>0</v>
      </c>
      <c r="V9" s="158">
        <f>ROUND(E9*U9,2)</f>
        <v>0</v>
      </c>
      <c r="W9" s="158"/>
      <c r="X9" s="158" t="s">
        <v>243</v>
      </c>
      <c r="Y9" s="147"/>
      <c r="Z9" s="147"/>
      <c r="AA9" s="147"/>
      <c r="AB9" s="147"/>
      <c r="AC9" s="147"/>
      <c r="AD9" s="147"/>
      <c r="AE9" s="147"/>
      <c r="AF9" s="147"/>
      <c r="AG9" s="147" t="s">
        <v>244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 x14ac:dyDescent="0.2">
      <c r="A10" s="154"/>
      <c r="B10" s="155"/>
      <c r="C10" s="181" t="s">
        <v>245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226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1" t="s">
        <v>246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226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181" t="s">
        <v>247</v>
      </c>
      <c r="D12" s="160"/>
      <c r="E12" s="161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226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181" t="s">
        <v>248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226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81" t="s">
        <v>249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226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54"/>
      <c r="B15" s="155"/>
      <c r="C15" s="181" t="s">
        <v>250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226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181" t="s">
        <v>251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226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181" t="s">
        <v>252</v>
      </c>
      <c r="D17" s="160"/>
      <c r="E17" s="161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226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181" t="s">
        <v>253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226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181" t="s">
        <v>254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226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54"/>
      <c r="B20" s="155"/>
      <c r="C20" s="181" t="s">
        <v>255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226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1" t="s">
        <v>256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226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54"/>
      <c r="B22" s="155"/>
      <c r="C22" s="181" t="s">
        <v>257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226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1" t="s">
        <v>258</v>
      </c>
      <c r="D23" s="160"/>
      <c r="E23" s="161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226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1" t="s">
        <v>259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226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54"/>
      <c r="B25" s="155"/>
      <c r="C25" s="181" t="s">
        <v>260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226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1"/>
      <c r="D26" s="242"/>
      <c r="E26" s="242"/>
      <c r="F26" s="242"/>
      <c r="G26" s="24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3" t="s">
        <v>200</v>
      </c>
      <c r="B27" s="164" t="s">
        <v>87</v>
      </c>
      <c r="C27" s="179" t="s">
        <v>88</v>
      </c>
      <c r="D27" s="165"/>
      <c r="E27" s="166"/>
      <c r="F27" s="167"/>
      <c r="G27" s="167">
        <f>SUMIF(AG28:AG63,"&lt;&gt;NOR",G28:G63)</f>
        <v>0</v>
      </c>
      <c r="H27" s="167"/>
      <c r="I27" s="167">
        <f>SUM(I28:I63)</f>
        <v>0</v>
      </c>
      <c r="J27" s="167"/>
      <c r="K27" s="167">
        <f>SUM(K28:K63)</f>
        <v>0</v>
      </c>
      <c r="L27" s="167"/>
      <c r="M27" s="167">
        <f>SUM(M28:M63)</f>
        <v>0</v>
      </c>
      <c r="N27" s="166"/>
      <c r="O27" s="166">
        <f>SUM(O28:O63)</f>
        <v>8.5499999999999989</v>
      </c>
      <c r="P27" s="166"/>
      <c r="Q27" s="166">
        <f>SUM(Q28:Q63)</f>
        <v>0</v>
      </c>
      <c r="R27" s="167"/>
      <c r="S27" s="167"/>
      <c r="T27" s="168"/>
      <c r="U27" s="162"/>
      <c r="V27" s="162">
        <f>SUM(V28:V63)</f>
        <v>55.72</v>
      </c>
      <c r="W27" s="162"/>
      <c r="X27" s="162"/>
      <c r="AG27" t="s">
        <v>201</v>
      </c>
    </row>
    <row r="28" spans="1:60" outlineLevel="1" x14ac:dyDescent="0.2">
      <c r="A28" s="169">
        <v>2</v>
      </c>
      <c r="B28" s="170" t="s">
        <v>261</v>
      </c>
      <c r="C28" s="180" t="s">
        <v>262</v>
      </c>
      <c r="D28" s="171" t="s">
        <v>263</v>
      </c>
      <c r="E28" s="172">
        <v>8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2.6509999999999999E-2</v>
      </c>
      <c r="O28" s="172">
        <f>ROUND(E28*N28,2)</f>
        <v>0.21</v>
      </c>
      <c r="P28" s="172">
        <v>0</v>
      </c>
      <c r="Q28" s="172">
        <f>ROUND(E28*P28,2)</f>
        <v>0</v>
      </c>
      <c r="R28" s="174" t="s">
        <v>264</v>
      </c>
      <c r="S28" s="174" t="s">
        <v>205</v>
      </c>
      <c r="T28" s="175" t="s">
        <v>205</v>
      </c>
      <c r="U28" s="158">
        <v>0.24199999999999999</v>
      </c>
      <c r="V28" s="158">
        <f>ROUND(E28*U28,2)</f>
        <v>1.94</v>
      </c>
      <c r="W28" s="158"/>
      <c r="X28" s="158" t="s">
        <v>243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244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1" t="s">
        <v>265</v>
      </c>
      <c r="D29" s="160"/>
      <c r="E29" s="161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226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1" t="s">
        <v>266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226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1" t="s">
        <v>267</v>
      </c>
      <c r="D31" s="160"/>
      <c r="E31" s="161">
        <v>8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226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1"/>
      <c r="D32" s="242"/>
      <c r="E32" s="242"/>
      <c r="F32" s="242"/>
      <c r="G32" s="242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3</v>
      </c>
      <c r="B33" s="170" t="s">
        <v>268</v>
      </c>
      <c r="C33" s="180" t="s">
        <v>269</v>
      </c>
      <c r="D33" s="171" t="s">
        <v>263</v>
      </c>
      <c r="E33" s="172">
        <v>1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5.2720000000000003E-2</v>
      </c>
      <c r="O33" s="172">
        <f>ROUND(E33*N33,2)</f>
        <v>0.05</v>
      </c>
      <c r="P33" s="172">
        <v>0</v>
      </c>
      <c r="Q33" s="172">
        <f>ROUND(E33*P33,2)</f>
        <v>0</v>
      </c>
      <c r="R33" s="174" t="s">
        <v>264</v>
      </c>
      <c r="S33" s="174" t="s">
        <v>205</v>
      </c>
      <c r="T33" s="175" t="s">
        <v>205</v>
      </c>
      <c r="U33" s="158">
        <v>0.57789999999999997</v>
      </c>
      <c r="V33" s="158">
        <f>ROUND(E33*U33,2)</f>
        <v>0.57999999999999996</v>
      </c>
      <c r="W33" s="158"/>
      <c r="X33" s="158" t="s">
        <v>243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244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1" t="s">
        <v>265</v>
      </c>
      <c r="D34" s="160"/>
      <c r="E34" s="161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226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1" t="s">
        <v>227</v>
      </c>
      <c r="D35" s="160"/>
      <c r="E35" s="161">
        <v>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226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1"/>
      <c r="D36" s="242"/>
      <c r="E36" s="242"/>
      <c r="F36" s="242"/>
      <c r="G36" s="242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9">
        <v>4</v>
      </c>
      <c r="B37" s="170" t="s">
        <v>270</v>
      </c>
      <c r="C37" s="180" t="s">
        <v>271</v>
      </c>
      <c r="D37" s="171" t="s">
        <v>272</v>
      </c>
      <c r="E37" s="172">
        <v>15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0.23874999999999999</v>
      </c>
      <c r="O37" s="172">
        <f>ROUND(E37*N37,2)</f>
        <v>3.58</v>
      </c>
      <c r="P37" s="172">
        <v>0</v>
      </c>
      <c r="Q37" s="172">
        <f>ROUND(E37*P37,2)</f>
        <v>0</v>
      </c>
      <c r="R37" s="174" t="s">
        <v>273</v>
      </c>
      <c r="S37" s="174" t="s">
        <v>205</v>
      </c>
      <c r="T37" s="175" t="s">
        <v>205</v>
      </c>
      <c r="U37" s="158">
        <v>0.81100000000000005</v>
      </c>
      <c r="V37" s="158">
        <f>ROUND(E37*U37,2)</f>
        <v>12.17</v>
      </c>
      <c r="W37" s="158"/>
      <c r="X37" s="158" t="s">
        <v>243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244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4" t="s">
        <v>274</v>
      </c>
      <c r="D38" s="255"/>
      <c r="E38" s="255"/>
      <c r="F38" s="255"/>
      <c r="G38" s="255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275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1" t="s">
        <v>265</v>
      </c>
      <c r="D39" s="160"/>
      <c r="E39" s="161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226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1" t="s">
        <v>276</v>
      </c>
      <c r="D40" s="160"/>
      <c r="E40" s="161">
        <v>15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226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1"/>
      <c r="D41" s="242"/>
      <c r="E41" s="242"/>
      <c r="F41" s="242"/>
      <c r="G41" s="242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9">
        <v>5</v>
      </c>
      <c r="B42" s="170" t="s">
        <v>277</v>
      </c>
      <c r="C42" s="180" t="s">
        <v>278</v>
      </c>
      <c r="D42" s="171" t="s">
        <v>272</v>
      </c>
      <c r="E42" s="172">
        <v>56.150500000000001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2">
        <v>7.4709999999999999E-2</v>
      </c>
      <c r="O42" s="172">
        <f>ROUND(E42*N42,2)</f>
        <v>4.2</v>
      </c>
      <c r="P42" s="172">
        <v>0</v>
      </c>
      <c r="Q42" s="172">
        <f>ROUND(E42*P42,2)</f>
        <v>0</v>
      </c>
      <c r="R42" s="174" t="s">
        <v>264</v>
      </c>
      <c r="S42" s="174" t="s">
        <v>205</v>
      </c>
      <c r="T42" s="175" t="s">
        <v>205</v>
      </c>
      <c r="U42" s="158">
        <v>0.53</v>
      </c>
      <c r="V42" s="158">
        <f>ROUND(E42*U42,2)</f>
        <v>29.76</v>
      </c>
      <c r="W42" s="158"/>
      <c r="X42" s="158" t="s">
        <v>243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244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4" t="s">
        <v>279</v>
      </c>
      <c r="D43" s="255"/>
      <c r="E43" s="255"/>
      <c r="F43" s="255"/>
      <c r="G43" s="255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275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1" t="s">
        <v>265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226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1" t="s">
        <v>1457</v>
      </c>
      <c r="D45" s="160"/>
      <c r="E45" s="161">
        <v>56.150500000000001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226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1"/>
      <c r="D46" s="242"/>
      <c r="E46" s="242"/>
      <c r="F46" s="242"/>
      <c r="G46" s="242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9">
        <v>6</v>
      </c>
      <c r="B47" s="170" t="s">
        <v>281</v>
      </c>
      <c r="C47" s="180" t="s">
        <v>282</v>
      </c>
      <c r="D47" s="171" t="s">
        <v>283</v>
      </c>
      <c r="E47" s="172">
        <v>35.6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1.0200000000000001E-3</v>
      </c>
      <c r="O47" s="172">
        <f>ROUND(E47*N47,2)</f>
        <v>0.04</v>
      </c>
      <c r="P47" s="172">
        <v>0</v>
      </c>
      <c r="Q47" s="172">
        <f>ROUND(E47*P47,2)</f>
        <v>0</v>
      </c>
      <c r="R47" s="174" t="s">
        <v>264</v>
      </c>
      <c r="S47" s="174" t="s">
        <v>205</v>
      </c>
      <c r="T47" s="175" t="s">
        <v>205</v>
      </c>
      <c r="U47" s="158">
        <v>0.223</v>
      </c>
      <c r="V47" s="158">
        <f>ROUND(E47*U47,2)</f>
        <v>7.94</v>
      </c>
      <c r="W47" s="158"/>
      <c r="X47" s="158" t="s">
        <v>243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244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4" t="s">
        <v>284</v>
      </c>
      <c r="D48" s="255"/>
      <c r="E48" s="255"/>
      <c r="F48" s="255"/>
      <c r="G48" s="255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275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6" t="s">
        <v>285</v>
      </c>
      <c r="D49" s="257"/>
      <c r="E49" s="257"/>
      <c r="F49" s="257"/>
      <c r="G49" s="25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210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1" t="s">
        <v>265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226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1" t="s">
        <v>286</v>
      </c>
      <c r="D51" s="160"/>
      <c r="E51" s="161">
        <v>26.4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226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1" t="s">
        <v>287</v>
      </c>
      <c r="D52" s="160"/>
      <c r="E52" s="161">
        <v>9.1999999999999993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226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1"/>
      <c r="D53" s="242"/>
      <c r="E53" s="242"/>
      <c r="F53" s="242"/>
      <c r="G53" s="242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7</v>
      </c>
      <c r="B54" s="170" t="s">
        <v>288</v>
      </c>
      <c r="C54" s="180" t="s">
        <v>289</v>
      </c>
      <c r="D54" s="171" t="s">
        <v>272</v>
      </c>
      <c r="E54" s="172">
        <v>5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2">
        <v>9.3579999999999997E-2</v>
      </c>
      <c r="O54" s="172">
        <f>ROUND(E54*N54,2)</f>
        <v>0.47</v>
      </c>
      <c r="P54" s="172">
        <v>0</v>
      </c>
      <c r="Q54" s="172">
        <f>ROUND(E54*P54,2)</f>
        <v>0</v>
      </c>
      <c r="R54" s="174" t="s">
        <v>264</v>
      </c>
      <c r="S54" s="174" t="s">
        <v>205</v>
      </c>
      <c r="T54" s="175" t="s">
        <v>205</v>
      </c>
      <c r="U54" s="158">
        <v>0.66600000000000004</v>
      </c>
      <c r="V54" s="158">
        <f>ROUND(E54*U54,2)</f>
        <v>3.33</v>
      </c>
      <c r="W54" s="158"/>
      <c r="X54" s="158" t="s">
        <v>243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244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4" t="s">
        <v>290</v>
      </c>
      <c r="D55" s="255"/>
      <c r="E55" s="255"/>
      <c r="F55" s="255"/>
      <c r="G55" s="25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275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1" t="s">
        <v>265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226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1" t="s">
        <v>291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226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1" t="s">
        <v>292</v>
      </c>
      <c r="D58" s="160"/>
      <c r="E58" s="161">
        <v>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226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1"/>
      <c r="D59" s="242"/>
      <c r="E59" s="242"/>
      <c r="F59" s="242"/>
      <c r="G59" s="242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9">
        <v>8</v>
      </c>
      <c r="B60" s="170" t="s">
        <v>298</v>
      </c>
      <c r="C60" s="180" t="s">
        <v>299</v>
      </c>
      <c r="D60" s="171" t="s">
        <v>300</v>
      </c>
      <c r="E60" s="172">
        <v>4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4"/>
      <c r="S60" s="174" t="s">
        <v>239</v>
      </c>
      <c r="T60" s="175" t="s">
        <v>206</v>
      </c>
      <c r="U60" s="158">
        <v>0</v>
      </c>
      <c r="V60" s="158">
        <f>ROUND(E60*U60,2)</f>
        <v>0</v>
      </c>
      <c r="W60" s="158"/>
      <c r="X60" s="158" t="s">
        <v>243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244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1" t="s">
        <v>265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226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1" t="s">
        <v>91</v>
      </c>
      <c r="D62" s="160"/>
      <c r="E62" s="161">
        <v>4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226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1"/>
      <c r="D63" s="242"/>
      <c r="E63" s="242"/>
      <c r="F63" s="242"/>
      <c r="G63" s="242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3" t="s">
        <v>200</v>
      </c>
      <c r="B64" s="164" t="s">
        <v>89</v>
      </c>
      <c r="C64" s="179" t="s">
        <v>90</v>
      </c>
      <c r="D64" s="165"/>
      <c r="E64" s="166"/>
      <c r="F64" s="167"/>
      <c r="G64" s="167">
        <f>SUMIF(AG65:AG129,"&lt;&gt;NOR",G65:G129)</f>
        <v>0</v>
      </c>
      <c r="H64" s="167"/>
      <c r="I64" s="167">
        <f>SUM(I65:I129)</f>
        <v>0</v>
      </c>
      <c r="J64" s="167"/>
      <c r="K64" s="167">
        <f>SUM(K65:K129)</f>
        <v>0</v>
      </c>
      <c r="L64" s="167"/>
      <c r="M64" s="167">
        <f>SUM(M65:M129)</f>
        <v>0</v>
      </c>
      <c r="N64" s="166"/>
      <c r="O64" s="166">
        <f>SUM(O65:O129)</f>
        <v>26.209999999999997</v>
      </c>
      <c r="P64" s="166"/>
      <c r="Q64" s="166">
        <f>SUM(Q65:Q129)</f>
        <v>1.71</v>
      </c>
      <c r="R64" s="167"/>
      <c r="S64" s="167"/>
      <c r="T64" s="168"/>
      <c r="U64" s="162"/>
      <c r="V64" s="162">
        <f>SUM(V65:V129)</f>
        <v>1339.3300000000002</v>
      </c>
      <c r="W64" s="162"/>
      <c r="X64" s="162"/>
      <c r="AG64" t="s">
        <v>201</v>
      </c>
    </row>
    <row r="65" spans="1:60" ht="33.75" outlineLevel="1" x14ac:dyDescent="0.2">
      <c r="A65" s="169">
        <v>9</v>
      </c>
      <c r="B65" s="170" t="s">
        <v>301</v>
      </c>
      <c r="C65" s="180" t="s">
        <v>302</v>
      </c>
      <c r="D65" s="171" t="s">
        <v>263</v>
      </c>
      <c r="E65" s="172">
        <v>2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1.2E-2</v>
      </c>
      <c r="O65" s="172">
        <f>ROUND(E65*N65,2)</f>
        <v>0.02</v>
      </c>
      <c r="P65" s="172">
        <v>0</v>
      </c>
      <c r="Q65" s="172">
        <f>ROUND(E65*P65,2)</f>
        <v>0</v>
      </c>
      <c r="R65" s="174" t="s">
        <v>264</v>
      </c>
      <c r="S65" s="174" t="s">
        <v>303</v>
      </c>
      <c r="T65" s="175" t="s">
        <v>304</v>
      </c>
      <c r="U65" s="158">
        <v>0.71</v>
      </c>
      <c r="V65" s="158">
        <f>ROUND(E65*U65,2)</f>
        <v>1.42</v>
      </c>
      <c r="W65" s="158"/>
      <c r="X65" s="158" t="s">
        <v>243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244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1" t="s">
        <v>265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226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1" t="s">
        <v>305</v>
      </c>
      <c r="D67" s="160"/>
      <c r="E67" s="161">
        <v>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226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1"/>
      <c r="D68" s="242"/>
      <c r="E68" s="242"/>
      <c r="F68" s="242"/>
      <c r="G68" s="242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69">
        <v>10</v>
      </c>
      <c r="B69" s="170" t="s">
        <v>306</v>
      </c>
      <c r="C69" s="180" t="s">
        <v>307</v>
      </c>
      <c r="D69" s="171" t="s">
        <v>263</v>
      </c>
      <c r="E69" s="172">
        <v>2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2">
        <v>5.0000000000000001E-4</v>
      </c>
      <c r="O69" s="172">
        <f>ROUND(E69*N69,2)</f>
        <v>0</v>
      </c>
      <c r="P69" s="172">
        <v>0</v>
      </c>
      <c r="Q69" s="172">
        <f>ROUND(E69*P69,2)</f>
        <v>0</v>
      </c>
      <c r="R69" s="174" t="s">
        <v>264</v>
      </c>
      <c r="S69" s="174" t="s">
        <v>303</v>
      </c>
      <c r="T69" s="175" t="s">
        <v>304</v>
      </c>
      <c r="U69" s="158">
        <v>0.15</v>
      </c>
      <c r="V69" s="158">
        <f>ROUND(E69*U69,2)</f>
        <v>0.3</v>
      </c>
      <c r="W69" s="158"/>
      <c r="X69" s="158" t="s">
        <v>243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244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1" t="s">
        <v>265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226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1" t="s">
        <v>305</v>
      </c>
      <c r="D71" s="160"/>
      <c r="E71" s="161">
        <v>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226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1"/>
      <c r="D72" s="242"/>
      <c r="E72" s="242"/>
      <c r="F72" s="242"/>
      <c r="G72" s="242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69">
        <v>11</v>
      </c>
      <c r="B73" s="170" t="s">
        <v>293</v>
      </c>
      <c r="C73" s="180" t="s">
        <v>294</v>
      </c>
      <c r="D73" s="171" t="s">
        <v>272</v>
      </c>
      <c r="E73" s="172">
        <v>18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2">
        <v>1.2149999999999999E-2</v>
      </c>
      <c r="O73" s="172">
        <f>ROUND(E73*N73,2)</f>
        <v>0.22</v>
      </c>
      <c r="P73" s="172">
        <v>0</v>
      </c>
      <c r="Q73" s="172">
        <f>ROUND(E73*P73,2)</f>
        <v>0</v>
      </c>
      <c r="R73" s="174" t="s">
        <v>264</v>
      </c>
      <c r="S73" s="174" t="s">
        <v>205</v>
      </c>
      <c r="T73" s="175" t="s">
        <v>205</v>
      </c>
      <c r="U73" s="158">
        <v>1.0109999999999999</v>
      </c>
      <c r="V73" s="158">
        <f>ROUND(E73*U73,2)</f>
        <v>18.2</v>
      </c>
      <c r="W73" s="158"/>
      <c r="X73" s="158" t="s">
        <v>243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244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1" t="s">
        <v>265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226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1" t="s">
        <v>296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226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1" t="s">
        <v>297</v>
      </c>
      <c r="D76" s="160"/>
      <c r="E76" s="161">
        <v>18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226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1"/>
      <c r="D77" s="242"/>
      <c r="E77" s="242"/>
      <c r="F77" s="242"/>
      <c r="G77" s="242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9">
        <v>12</v>
      </c>
      <c r="B78" s="170" t="s">
        <v>308</v>
      </c>
      <c r="C78" s="180" t="s">
        <v>309</v>
      </c>
      <c r="D78" s="171" t="s">
        <v>272</v>
      </c>
      <c r="E78" s="172">
        <v>113.161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2">
        <v>4.3999999999999997E-2</v>
      </c>
      <c r="O78" s="172">
        <f>ROUND(E78*N78,2)</f>
        <v>4.9800000000000004</v>
      </c>
      <c r="P78" s="172">
        <v>0</v>
      </c>
      <c r="Q78" s="172">
        <f>ROUND(E78*P78,2)</f>
        <v>0</v>
      </c>
      <c r="R78" s="174"/>
      <c r="S78" s="174" t="s">
        <v>239</v>
      </c>
      <c r="T78" s="175" t="s">
        <v>206</v>
      </c>
      <c r="U78" s="158">
        <v>0</v>
      </c>
      <c r="V78" s="158">
        <f>ROUND(E78*U78,2)</f>
        <v>0</v>
      </c>
      <c r="W78" s="158"/>
      <c r="X78" s="158" t="s">
        <v>243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244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1" t="s">
        <v>310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226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1" t="s">
        <v>265</v>
      </c>
      <c r="D80" s="160"/>
      <c r="E80" s="161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226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1" t="s">
        <v>1458</v>
      </c>
      <c r="D81" s="160"/>
      <c r="E81" s="161">
        <v>113.161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226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1"/>
      <c r="D82" s="242"/>
      <c r="E82" s="242"/>
      <c r="F82" s="242"/>
      <c r="G82" s="242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211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69">
        <v>13</v>
      </c>
      <c r="B83" s="170" t="s">
        <v>312</v>
      </c>
      <c r="C83" s="180" t="s">
        <v>313</v>
      </c>
      <c r="D83" s="171" t="s">
        <v>272</v>
      </c>
      <c r="E83" s="172">
        <v>2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2">
        <v>0.125</v>
      </c>
      <c r="O83" s="172">
        <f>ROUND(E83*N83,2)</f>
        <v>0.25</v>
      </c>
      <c r="P83" s="172">
        <v>0</v>
      </c>
      <c r="Q83" s="172">
        <f>ROUND(E83*P83,2)</f>
        <v>0</v>
      </c>
      <c r="R83" s="174"/>
      <c r="S83" s="174" t="s">
        <v>239</v>
      </c>
      <c r="T83" s="175" t="s">
        <v>206</v>
      </c>
      <c r="U83" s="158">
        <v>0</v>
      </c>
      <c r="V83" s="158">
        <f>ROUND(E83*U83,2)</f>
        <v>0</v>
      </c>
      <c r="W83" s="158"/>
      <c r="X83" s="158" t="s">
        <v>243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244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1" t="s">
        <v>305</v>
      </c>
      <c r="D84" s="160"/>
      <c r="E84" s="161">
        <v>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226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1"/>
      <c r="D85" s="242"/>
      <c r="E85" s="242"/>
      <c r="F85" s="242"/>
      <c r="G85" s="242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9">
        <v>14</v>
      </c>
      <c r="B86" s="170" t="s">
        <v>314</v>
      </c>
      <c r="C86" s="180" t="s">
        <v>315</v>
      </c>
      <c r="D86" s="171" t="s">
        <v>272</v>
      </c>
      <c r="E86" s="172">
        <v>48.433999999999997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2">
        <v>4.4229999999999998E-2</v>
      </c>
      <c r="O86" s="172">
        <f>ROUND(E86*N86,2)</f>
        <v>2.14</v>
      </c>
      <c r="P86" s="172">
        <v>0</v>
      </c>
      <c r="Q86" s="172">
        <f>ROUND(E86*P86,2)</f>
        <v>0</v>
      </c>
      <c r="R86" s="174"/>
      <c r="S86" s="174" t="s">
        <v>239</v>
      </c>
      <c r="T86" s="175" t="s">
        <v>206</v>
      </c>
      <c r="U86" s="158">
        <v>1.98</v>
      </c>
      <c r="V86" s="158">
        <f>ROUND(E86*U86,2)</f>
        <v>95.9</v>
      </c>
      <c r="W86" s="158"/>
      <c r="X86" s="158" t="s">
        <v>243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244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1" t="s">
        <v>310</v>
      </c>
      <c r="D87" s="160"/>
      <c r="E87" s="161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226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1" t="s">
        <v>265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226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1" t="s">
        <v>1459</v>
      </c>
      <c r="D89" s="160"/>
      <c r="E89" s="161">
        <v>48.433999999999997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226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1"/>
      <c r="D90" s="242"/>
      <c r="E90" s="242"/>
      <c r="F90" s="242"/>
      <c r="G90" s="242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9">
        <v>15</v>
      </c>
      <c r="B91" s="170" t="s">
        <v>317</v>
      </c>
      <c r="C91" s="180" t="s">
        <v>318</v>
      </c>
      <c r="D91" s="171" t="s">
        <v>272</v>
      </c>
      <c r="E91" s="172">
        <v>155.41249999999999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2">
        <v>4.4229999999999998E-2</v>
      </c>
      <c r="O91" s="172">
        <f>ROUND(E91*N91,2)</f>
        <v>6.87</v>
      </c>
      <c r="P91" s="172">
        <v>0</v>
      </c>
      <c r="Q91" s="172">
        <f>ROUND(E91*P91,2)</f>
        <v>0</v>
      </c>
      <c r="R91" s="174"/>
      <c r="S91" s="174" t="s">
        <v>239</v>
      </c>
      <c r="T91" s="175" t="s">
        <v>206</v>
      </c>
      <c r="U91" s="158">
        <v>1.98</v>
      </c>
      <c r="V91" s="158">
        <f>ROUND(E91*U91,2)</f>
        <v>307.72000000000003</v>
      </c>
      <c r="W91" s="158"/>
      <c r="X91" s="158" t="s">
        <v>243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244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1" t="s">
        <v>310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226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1" t="s">
        <v>265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226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1" t="s">
        <v>1460</v>
      </c>
      <c r="D94" s="160"/>
      <c r="E94" s="161">
        <v>155.41249999999999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226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1"/>
      <c r="D95" s="242"/>
      <c r="E95" s="242"/>
      <c r="F95" s="242"/>
      <c r="G95" s="242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9">
        <v>16</v>
      </c>
      <c r="B96" s="170" t="s">
        <v>320</v>
      </c>
      <c r="C96" s="180" t="s">
        <v>321</v>
      </c>
      <c r="D96" s="171" t="s">
        <v>272</v>
      </c>
      <c r="E96" s="172">
        <v>108.3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2">
        <v>4.4229999999999998E-2</v>
      </c>
      <c r="O96" s="172">
        <f>ROUND(E96*N96,2)</f>
        <v>4.79</v>
      </c>
      <c r="P96" s="172">
        <v>0</v>
      </c>
      <c r="Q96" s="172">
        <f>ROUND(E96*P96,2)</f>
        <v>0</v>
      </c>
      <c r="R96" s="174"/>
      <c r="S96" s="174" t="s">
        <v>239</v>
      </c>
      <c r="T96" s="175" t="s">
        <v>206</v>
      </c>
      <c r="U96" s="158">
        <v>1.98</v>
      </c>
      <c r="V96" s="158">
        <f>ROUND(E96*U96,2)</f>
        <v>214.43</v>
      </c>
      <c r="W96" s="158"/>
      <c r="X96" s="158" t="s">
        <v>243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244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1" t="s">
        <v>310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226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1" t="s">
        <v>265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226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1" t="s">
        <v>322</v>
      </c>
      <c r="D99" s="160"/>
      <c r="E99" s="161">
        <v>108.3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226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1"/>
      <c r="D100" s="242"/>
      <c r="E100" s="242"/>
      <c r="F100" s="242"/>
      <c r="G100" s="242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9">
        <v>17</v>
      </c>
      <c r="B101" s="170" t="s">
        <v>323</v>
      </c>
      <c r="C101" s="180" t="s">
        <v>324</v>
      </c>
      <c r="D101" s="171" t="s">
        <v>272</v>
      </c>
      <c r="E101" s="172">
        <v>53.6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2">
        <v>1.2149999999999999E-2</v>
      </c>
      <c r="O101" s="172">
        <f>ROUND(E101*N101,2)</f>
        <v>0.65</v>
      </c>
      <c r="P101" s="172">
        <v>0</v>
      </c>
      <c r="Q101" s="172">
        <f>ROUND(E101*P101,2)</f>
        <v>0</v>
      </c>
      <c r="R101" s="174"/>
      <c r="S101" s="174" t="s">
        <v>239</v>
      </c>
      <c r="T101" s="175" t="s">
        <v>206</v>
      </c>
      <c r="U101" s="158">
        <v>1.01</v>
      </c>
      <c r="V101" s="158">
        <f>ROUND(E101*U101,2)</f>
        <v>54.14</v>
      </c>
      <c r="W101" s="158"/>
      <c r="X101" s="158" t="s">
        <v>243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244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54"/>
      <c r="B102" s="155"/>
      <c r="C102" s="250" t="s">
        <v>1049</v>
      </c>
      <c r="D102" s="251"/>
      <c r="E102" s="251"/>
      <c r="F102" s="251"/>
      <c r="G102" s="251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210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76" t="str">
        <f>C102</f>
        <v>celistvý podhled s požární odolností EI 30min. Zdola i shora ze SDK desek tl. 1*15mm požárních a minerální izolací tl. min. 60mm s minimální objemovou hmotností 55kg/m3.</v>
      </c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6" t="s">
        <v>325</v>
      </c>
      <c r="D103" s="257"/>
      <c r="E103" s="257"/>
      <c r="F103" s="257"/>
      <c r="G103" s="25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210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76" t="str">
        <f>C103</f>
        <v>Třída reakce na oheň A1, bod tavení nad 1000st. C. Montáž na zavěšenou kovovou jednovrstvou kci ( rošt v jedné úrovni )</v>
      </c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54"/>
      <c r="B104" s="155"/>
      <c r="C104" s="256" t="s">
        <v>326</v>
      </c>
      <c r="D104" s="257"/>
      <c r="E104" s="257"/>
      <c r="F104" s="257"/>
      <c r="G104" s="257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210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76" t="str">
        <f>C104</f>
        <v>Pohled bude plnit fci pohledovou i protipožární, vestavěná osvětlovací tělesa budou nad pohledem protipožárně zakastlována - zakalkulovat do ceny.</v>
      </c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1" t="s">
        <v>265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226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1" t="s">
        <v>1461</v>
      </c>
      <c r="D106" s="160"/>
      <c r="E106" s="161">
        <v>53.6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226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1"/>
      <c r="D107" s="242"/>
      <c r="E107" s="242"/>
      <c r="F107" s="242"/>
      <c r="G107" s="242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9">
        <v>18</v>
      </c>
      <c r="B108" s="170" t="s">
        <v>328</v>
      </c>
      <c r="C108" s="180" t="s">
        <v>329</v>
      </c>
      <c r="D108" s="171" t="s">
        <v>272</v>
      </c>
      <c r="E108" s="172">
        <v>44.96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21</v>
      </c>
      <c r="M108" s="174">
        <f>G108*(1+L108/100)</f>
        <v>0</v>
      </c>
      <c r="N108" s="172">
        <v>1.468E-2</v>
      </c>
      <c r="O108" s="172">
        <f>ROUND(E108*N108,2)</f>
        <v>0.66</v>
      </c>
      <c r="P108" s="172">
        <v>0</v>
      </c>
      <c r="Q108" s="172">
        <f>ROUND(E108*P108,2)</f>
        <v>0</v>
      </c>
      <c r="R108" s="174"/>
      <c r="S108" s="174" t="s">
        <v>239</v>
      </c>
      <c r="T108" s="175" t="s">
        <v>206</v>
      </c>
      <c r="U108" s="158">
        <v>1.02</v>
      </c>
      <c r="V108" s="158">
        <f>ROUND(E108*U108,2)</f>
        <v>45.86</v>
      </c>
      <c r="W108" s="158"/>
      <c r="X108" s="158" t="s">
        <v>243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244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1" t="s">
        <v>265</v>
      </c>
      <c r="D109" s="160"/>
      <c r="E109" s="161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226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1" t="s">
        <v>1462</v>
      </c>
      <c r="D110" s="160"/>
      <c r="E110" s="161">
        <v>44.96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226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1"/>
      <c r="D111" s="242"/>
      <c r="E111" s="242"/>
      <c r="F111" s="242"/>
      <c r="G111" s="242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9">
        <v>19</v>
      </c>
      <c r="B112" s="170" t="s">
        <v>331</v>
      </c>
      <c r="C112" s="180" t="s">
        <v>332</v>
      </c>
      <c r="D112" s="171" t="s">
        <v>272</v>
      </c>
      <c r="E112" s="172">
        <v>383.58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2">
        <v>1.468E-2</v>
      </c>
      <c r="O112" s="172">
        <f>ROUND(E112*N112,2)</f>
        <v>5.63</v>
      </c>
      <c r="P112" s="172">
        <v>0</v>
      </c>
      <c r="Q112" s="172">
        <f>ROUND(E112*P112,2)</f>
        <v>0</v>
      </c>
      <c r="R112" s="174"/>
      <c r="S112" s="174" t="s">
        <v>239</v>
      </c>
      <c r="T112" s="175" t="s">
        <v>206</v>
      </c>
      <c r="U112" s="158">
        <v>1.02</v>
      </c>
      <c r="V112" s="158">
        <f>ROUND(E112*U112,2)</f>
        <v>391.25</v>
      </c>
      <c r="W112" s="158"/>
      <c r="X112" s="158" t="s">
        <v>243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244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1" t="s">
        <v>265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226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1" t="s">
        <v>1463</v>
      </c>
      <c r="D114" s="160"/>
      <c r="E114" s="161">
        <v>383.58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226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1"/>
      <c r="D115" s="242"/>
      <c r="E115" s="242"/>
      <c r="F115" s="242"/>
      <c r="G115" s="242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9">
        <v>20</v>
      </c>
      <c r="B116" s="170" t="s">
        <v>334</v>
      </c>
      <c r="C116" s="180" t="s">
        <v>335</v>
      </c>
      <c r="D116" s="171" t="s">
        <v>336</v>
      </c>
      <c r="E116" s="172">
        <v>200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4"/>
      <c r="S116" s="174" t="s">
        <v>239</v>
      </c>
      <c r="T116" s="175" t="s">
        <v>206</v>
      </c>
      <c r="U116" s="158">
        <v>0</v>
      </c>
      <c r="V116" s="158">
        <f>ROUND(E116*U116,2)</f>
        <v>0</v>
      </c>
      <c r="W116" s="158"/>
      <c r="X116" s="158" t="s">
        <v>243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244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1" t="s">
        <v>265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226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1" t="s">
        <v>337</v>
      </c>
      <c r="D118" s="160"/>
      <c r="E118" s="161">
        <v>200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226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1"/>
      <c r="D119" s="242"/>
      <c r="E119" s="242"/>
      <c r="F119" s="242"/>
      <c r="G119" s="242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9">
        <v>21</v>
      </c>
      <c r="B120" s="170" t="s">
        <v>338</v>
      </c>
      <c r="C120" s="180" t="s">
        <v>339</v>
      </c>
      <c r="D120" s="171" t="s">
        <v>272</v>
      </c>
      <c r="E120" s="172">
        <v>713.93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2">
        <v>0</v>
      </c>
      <c r="O120" s="172">
        <f>ROUND(E120*N120,2)</f>
        <v>0</v>
      </c>
      <c r="P120" s="172">
        <v>0</v>
      </c>
      <c r="Q120" s="172">
        <f>ROUND(E120*P120,2)</f>
        <v>0</v>
      </c>
      <c r="R120" s="174"/>
      <c r="S120" s="174" t="s">
        <v>239</v>
      </c>
      <c r="T120" s="175" t="s">
        <v>206</v>
      </c>
      <c r="U120" s="158">
        <v>0.28000000000000003</v>
      </c>
      <c r="V120" s="158">
        <f>ROUND(E120*U120,2)</f>
        <v>199.9</v>
      </c>
      <c r="W120" s="158"/>
      <c r="X120" s="158" t="s">
        <v>243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244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1" t="s">
        <v>265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226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1" t="s">
        <v>330</v>
      </c>
      <c r="D122" s="160"/>
      <c r="E122" s="161">
        <v>175.05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226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1" t="s">
        <v>265</v>
      </c>
      <c r="D123" s="160"/>
      <c r="E123" s="161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226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1" t="s">
        <v>333</v>
      </c>
      <c r="D124" s="160"/>
      <c r="E124" s="161">
        <v>538.88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226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1"/>
      <c r="D125" s="242"/>
      <c r="E125" s="242"/>
      <c r="F125" s="242"/>
      <c r="G125" s="242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9">
        <v>22</v>
      </c>
      <c r="B126" s="170" t="s">
        <v>340</v>
      </c>
      <c r="C126" s="180" t="s">
        <v>1464</v>
      </c>
      <c r="D126" s="171" t="s">
        <v>342</v>
      </c>
      <c r="E126" s="172">
        <v>85.12</v>
      </c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72">
        <v>0</v>
      </c>
      <c r="O126" s="172">
        <f>ROUND(E126*N126,2)</f>
        <v>0</v>
      </c>
      <c r="P126" s="172">
        <v>2.0080000000000001E-2</v>
      </c>
      <c r="Q126" s="172">
        <f>ROUND(E126*P126,2)</f>
        <v>1.71</v>
      </c>
      <c r="R126" s="174"/>
      <c r="S126" s="174" t="s">
        <v>239</v>
      </c>
      <c r="T126" s="175" t="s">
        <v>206</v>
      </c>
      <c r="U126" s="158">
        <v>0.12</v>
      </c>
      <c r="V126" s="158">
        <f>ROUND(E126*U126,2)</f>
        <v>10.210000000000001</v>
      </c>
      <c r="W126" s="158"/>
      <c r="X126" s="158" t="s">
        <v>243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244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1" t="s">
        <v>265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226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1" t="s">
        <v>1465</v>
      </c>
      <c r="D128" s="160"/>
      <c r="E128" s="161">
        <v>85.12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226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1"/>
      <c r="D129" s="242"/>
      <c r="E129" s="242"/>
      <c r="F129" s="242"/>
      <c r="G129" s="242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211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3" t="s">
        <v>200</v>
      </c>
      <c r="B130" s="164" t="s">
        <v>91</v>
      </c>
      <c r="C130" s="179" t="s">
        <v>92</v>
      </c>
      <c r="D130" s="165"/>
      <c r="E130" s="166"/>
      <c r="F130" s="167"/>
      <c r="G130" s="167">
        <f>SUMIF(AG131:AG151,"&lt;&gt;NOR",G131:G151)</f>
        <v>0</v>
      </c>
      <c r="H130" s="167"/>
      <c r="I130" s="167">
        <f>SUM(I131:I151)</f>
        <v>0</v>
      </c>
      <c r="J130" s="167"/>
      <c r="K130" s="167">
        <f>SUM(K131:K151)</f>
        <v>0</v>
      </c>
      <c r="L130" s="167"/>
      <c r="M130" s="167">
        <f>SUM(M131:M151)</f>
        <v>0</v>
      </c>
      <c r="N130" s="166"/>
      <c r="O130" s="166">
        <f>SUM(O131:O151)</f>
        <v>0.12</v>
      </c>
      <c r="P130" s="166"/>
      <c r="Q130" s="166">
        <f>SUM(Q131:Q151)</f>
        <v>0</v>
      </c>
      <c r="R130" s="167"/>
      <c r="S130" s="167"/>
      <c r="T130" s="168"/>
      <c r="U130" s="162"/>
      <c r="V130" s="162">
        <f>SUM(V131:V151)</f>
        <v>1.1299999999999999</v>
      </c>
      <c r="W130" s="162"/>
      <c r="X130" s="162"/>
      <c r="AG130" t="s">
        <v>201</v>
      </c>
    </row>
    <row r="131" spans="1:60" outlineLevel="1" x14ac:dyDescent="0.2">
      <c r="A131" s="169">
        <v>23</v>
      </c>
      <c r="B131" s="170" t="s">
        <v>344</v>
      </c>
      <c r="C131" s="180" t="s">
        <v>345</v>
      </c>
      <c r="D131" s="171" t="s">
        <v>346</v>
      </c>
      <c r="E131" s="172">
        <v>0.04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2">
        <v>2.5251100000000002</v>
      </c>
      <c r="O131" s="172">
        <f>ROUND(E131*N131,2)</f>
        <v>0.1</v>
      </c>
      <c r="P131" s="172">
        <v>0</v>
      </c>
      <c r="Q131" s="172">
        <f>ROUND(E131*P131,2)</f>
        <v>0</v>
      </c>
      <c r="R131" s="174" t="s">
        <v>264</v>
      </c>
      <c r="S131" s="174" t="s">
        <v>205</v>
      </c>
      <c r="T131" s="175" t="s">
        <v>205</v>
      </c>
      <c r="U131" s="158">
        <v>1.45</v>
      </c>
      <c r="V131" s="158">
        <f>ROUND(E131*U131,2)</f>
        <v>0.06</v>
      </c>
      <c r="W131" s="158"/>
      <c r="X131" s="158" t="s">
        <v>243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244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1" t="s">
        <v>347</v>
      </c>
      <c r="D132" s="160"/>
      <c r="E132" s="161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226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1" t="s">
        <v>265</v>
      </c>
      <c r="D133" s="160"/>
      <c r="E133" s="161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226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1" t="s">
        <v>348</v>
      </c>
      <c r="D134" s="160"/>
      <c r="E134" s="161">
        <v>0.04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226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1"/>
      <c r="D135" s="242"/>
      <c r="E135" s="242"/>
      <c r="F135" s="242"/>
      <c r="G135" s="242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9">
        <v>24</v>
      </c>
      <c r="B136" s="170" t="s">
        <v>349</v>
      </c>
      <c r="C136" s="180" t="s">
        <v>350</v>
      </c>
      <c r="D136" s="171" t="s">
        <v>272</v>
      </c>
      <c r="E136" s="172">
        <v>0.8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2">
        <v>7.8200000000000006E-3</v>
      </c>
      <c r="O136" s="172">
        <f>ROUND(E136*N136,2)</f>
        <v>0.01</v>
      </c>
      <c r="P136" s="172">
        <v>0</v>
      </c>
      <c r="Q136" s="172">
        <f>ROUND(E136*P136,2)</f>
        <v>0</v>
      </c>
      <c r="R136" s="174" t="s">
        <v>264</v>
      </c>
      <c r="S136" s="174" t="s">
        <v>205</v>
      </c>
      <c r="T136" s="175" t="s">
        <v>205</v>
      </c>
      <c r="U136" s="158">
        <v>0.79</v>
      </c>
      <c r="V136" s="158">
        <f>ROUND(E136*U136,2)</f>
        <v>0.63</v>
      </c>
      <c r="W136" s="158"/>
      <c r="X136" s="158" t="s">
        <v>243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1" t="s">
        <v>347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226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1" t="s">
        <v>265</v>
      </c>
      <c r="D138" s="160"/>
      <c r="E138" s="161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226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1" t="s">
        <v>351</v>
      </c>
      <c r="D139" s="160"/>
      <c r="E139" s="161">
        <v>0.8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226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1"/>
      <c r="D140" s="242"/>
      <c r="E140" s="242"/>
      <c r="F140" s="242"/>
      <c r="G140" s="242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211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9">
        <v>25</v>
      </c>
      <c r="B141" s="170" t="s">
        <v>352</v>
      </c>
      <c r="C141" s="180" t="s">
        <v>353</v>
      </c>
      <c r="D141" s="171" t="s">
        <v>272</v>
      </c>
      <c r="E141" s="172">
        <v>0.8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72">
        <v>0</v>
      </c>
      <c r="O141" s="172">
        <f>ROUND(E141*N141,2)</f>
        <v>0</v>
      </c>
      <c r="P141" s="172">
        <v>0</v>
      </c>
      <c r="Q141" s="172">
        <f>ROUND(E141*P141,2)</f>
        <v>0</v>
      </c>
      <c r="R141" s="174" t="s">
        <v>264</v>
      </c>
      <c r="S141" s="174" t="s">
        <v>205</v>
      </c>
      <c r="T141" s="175" t="s">
        <v>205</v>
      </c>
      <c r="U141" s="158">
        <v>0.24</v>
      </c>
      <c r="V141" s="158">
        <f>ROUND(E141*U141,2)</f>
        <v>0.19</v>
      </c>
      <c r="W141" s="158"/>
      <c r="X141" s="158" t="s">
        <v>243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244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1" t="s">
        <v>347</v>
      </c>
      <c r="D142" s="160"/>
      <c r="E142" s="161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226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1" t="s">
        <v>265</v>
      </c>
      <c r="D143" s="160"/>
      <c r="E143" s="161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226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1" t="s">
        <v>351</v>
      </c>
      <c r="D144" s="160"/>
      <c r="E144" s="161">
        <v>0.8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226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1"/>
      <c r="D145" s="242"/>
      <c r="E145" s="242"/>
      <c r="F145" s="242"/>
      <c r="G145" s="242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211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69">
        <v>26</v>
      </c>
      <c r="B146" s="170" t="s">
        <v>354</v>
      </c>
      <c r="C146" s="180" t="s">
        <v>355</v>
      </c>
      <c r="D146" s="171" t="s">
        <v>356</v>
      </c>
      <c r="E146" s="172">
        <v>8.9200000000000008E-3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72">
        <v>1.0166500000000001</v>
      </c>
      <c r="O146" s="172">
        <f>ROUND(E146*N146,2)</f>
        <v>0.01</v>
      </c>
      <c r="P146" s="172">
        <v>0</v>
      </c>
      <c r="Q146" s="172">
        <f>ROUND(E146*P146,2)</f>
        <v>0</v>
      </c>
      <c r="R146" s="174" t="s">
        <v>264</v>
      </c>
      <c r="S146" s="174" t="s">
        <v>205</v>
      </c>
      <c r="T146" s="175" t="s">
        <v>205</v>
      </c>
      <c r="U146" s="158">
        <v>27.67</v>
      </c>
      <c r="V146" s="158">
        <f>ROUND(E146*U146,2)</f>
        <v>0.25</v>
      </c>
      <c r="W146" s="158"/>
      <c r="X146" s="158" t="s">
        <v>243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244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54" t="s">
        <v>357</v>
      </c>
      <c r="D147" s="255"/>
      <c r="E147" s="255"/>
      <c r="F147" s="255"/>
      <c r="G147" s="255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275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1" t="s">
        <v>347</v>
      </c>
      <c r="D148" s="160"/>
      <c r="E148" s="161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226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1" t="s">
        <v>265</v>
      </c>
      <c r="D149" s="160"/>
      <c r="E149" s="161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226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1" t="s">
        <v>358</v>
      </c>
      <c r="D150" s="160"/>
      <c r="E150" s="161">
        <v>8.9200000000000008E-3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226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1"/>
      <c r="D151" s="242"/>
      <c r="E151" s="242"/>
      <c r="F151" s="242"/>
      <c r="G151" s="242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211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">
      <c r="A152" s="163" t="s">
        <v>200</v>
      </c>
      <c r="B152" s="164" t="s">
        <v>93</v>
      </c>
      <c r="C152" s="179" t="s">
        <v>94</v>
      </c>
      <c r="D152" s="165"/>
      <c r="E152" s="166"/>
      <c r="F152" s="167"/>
      <c r="G152" s="167">
        <f>SUMIF(AG153:AG180,"&lt;&gt;NOR",G153:G180)</f>
        <v>0</v>
      </c>
      <c r="H152" s="167"/>
      <c r="I152" s="167">
        <f>SUM(I153:I180)</f>
        <v>0</v>
      </c>
      <c r="J152" s="167"/>
      <c r="K152" s="167">
        <f>SUM(K153:K180)</f>
        <v>0</v>
      </c>
      <c r="L152" s="167"/>
      <c r="M152" s="167">
        <f>SUM(M153:M180)</f>
        <v>0</v>
      </c>
      <c r="N152" s="166"/>
      <c r="O152" s="166">
        <f>SUM(O153:O180)</f>
        <v>5.6999999999999993</v>
      </c>
      <c r="P152" s="166"/>
      <c r="Q152" s="166">
        <f>SUM(Q153:Q180)</f>
        <v>0</v>
      </c>
      <c r="R152" s="167"/>
      <c r="S152" s="167"/>
      <c r="T152" s="168"/>
      <c r="U152" s="162"/>
      <c r="V152" s="162">
        <f>SUM(V153:V180)</f>
        <v>170.5</v>
      </c>
      <c r="W152" s="162"/>
      <c r="X152" s="162"/>
      <c r="AG152" t="s">
        <v>201</v>
      </c>
    </row>
    <row r="153" spans="1:60" ht="22.5" outlineLevel="1" x14ac:dyDescent="0.2">
      <c r="A153" s="169">
        <v>27</v>
      </c>
      <c r="B153" s="170" t="s">
        <v>359</v>
      </c>
      <c r="C153" s="180" t="s">
        <v>360</v>
      </c>
      <c r="D153" s="171" t="s">
        <v>272</v>
      </c>
      <c r="E153" s="172">
        <v>157.26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2">
        <v>2.1919999999999999E-2</v>
      </c>
      <c r="O153" s="172">
        <f>ROUND(E153*N153,2)</f>
        <v>3.45</v>
      </c>
      <c r="P153" s="172">
        <v>0</v>
      </c>
      <c r="Q153" s="172">
        <f>ROUND(E153*P153,2)</f>
        <v>0</v>
      </c>
      <c r="R153" s="174" t="s">
        <v>273</v>
      </c>
      <c r="S153" s="174" t="s">
        <v>205</v>
      </c>
      <c r="T153" s="175" t="s">
        <v>205</v>
      </c>
      <c r="U153" s="158">
        <v>0.38</v>
      </c>
      <c r="V153" s="158">
        <f>ROUND(E153*U153,2)</f>
        <v>59.76</v>
      </c>
      <c r="W153" s="158"/>
      <c r="X153" s="158" t="s">
        <v>243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244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50" t="s">
        <v>361</v>
      </c>
      <c r="D154" s="251"/>
      <c r="E154" s="251"/>
      <c r="F154" s="251"/>
      <c r="G154" s="251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210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1" t="s">
        <v>265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226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54"/>
      <c r="B156" s="155"/>
      <c r="C156" s="181" t="s">
        <v>362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226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1" t="s">
        <v>1466</v>
      </c>
      <c r="D157" s="160"/>
      <c r="E157" s="161">
        <v>157.26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226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1"/>
      <c r="D158" s="242"/>
      <c r="E158" s="242"/>
      <c r="F158" s="242"/>
      <c r="G158" s="242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211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9">
        <v>28</v>
      </c>
      <c r="B159" s="170" t="s">
        <v>364</v>
      </c>
      <c r="C159" s="180" t="s">
        <v>365</v>
      </c>
      <c r="D159" s="171" t="s">
        <v>272</v>
      </c>
      <c r="E159" s="172">
        <v>13.26</v>
      </c>
      <c r="F159" s="173"/>
      <c r="G159" s="174">
        <f>ROUND(E159*F159,2)</f>
        <v>0</v>
      </c>
      <c r="H159" s="173"/>
      <c r="I159" s="174">
        <f>ROUND(E159*H159,2)</f>
        <v>0</v>
      </c>
      <c r="J159" s="173"/>
      <c r="K159" s="174">
        <f>ROUND(E159*J159,2)</f>
        <v>0</v>
      </c>
      <c r="L159" s="174">
        <v>21</v>
      </c>
      <c r="M159" s="174">
        <f>G159*(1+L159/100)</f>
        <v>0</v>
      </c>
      <c r="N159" s="172">
        <v>4.5580000000000002E-2</v>
      </c>
      <c r="O159" s="172">
        <f>ROUND(E159*N159,2)</f>
        <v>0.6</v>
      </c>
      <c r="P159" s="172">
        <v>0</v>
      </c>
      <c r="Q159" s="172">
        <f>ROUND(E159*P159,2)</f>
        <v>0</v>
      </c>
      <c r="R159" s="174" t="s">
        <v>264</v>
      </c>
      <c r="S159" s="174" t="s">
        <v>205</v>
      </c>
      <c r="T159" s="175" t="s">
        <v>205</v>
      </c>
      <c r="U159" s="158">
        <v>0.61</v>
      </c>
      <c r="V159" s="158">
        <f>ROUND(E159*U159,2)</f>
        <v>8.09</v>
      </c>
      <c r="W159" s="158"/>
      <c r="X159" s="158" t="s">
        <v>243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244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54" t="s">
        <v>366</v>
      </c>
      <c r="D160" s="255"/>
      <c r="E160" s="255"/>
      <c r="F160" s="255"/>
      <c r="G160" s="255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275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1" t="s">
        <v>265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226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1" t="s">
        <v>1467</v>
      </c>
      <c r="D162" s="160"/>
      <c r="E162" s="161">
        <v>13.26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226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1"/>
      <c r="D163" s="242"/>
      <c r="E163" s="242"/>
      <c r="F163" s="242"/>
      <c r="G163" s="242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211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69">
        <v>29</v>
      </c>
      <c r="B164" s="170" t="s">
        <v>369</v>
      </c>
      <c r="C164" s="180" t="s">
        <v>370</v>
      </c>
      <c r="D164" s="171" t="s">
        <v>272</v>
      </c>
      <c r="E164" s="172">
        <v>213.41050000000001</v>
      </c>
      <c r="F164" s="173"/>
      <c r="G164" s="174">
        <f>ROUND(E164*F164,2)</f>
        <v>0</v>
      </c>
      <c r="H164" s="173"/>
      <c r="I164" s="174">
        <f>ROUND(E164*H164,2)</f>
        <v>0</v>
      </c>
      <c r="J164" s="173"/>
      <c r="K164" s="174">
        <f>ROUND(E164*J164,2)</f>
        <v>0</v>
      </c>
      <c r="L164" s="174">
        <v>21</v>
      </c>
      <c r="M164" s="174">
        <f>G164*(1+L164/100)</f>
        <v>0</v>
      </c>
      <c r="N164" s="172">
        <v>6.5799999999999999E-3</v>
      </c>
      <c r="O164" s="172">
        <f>ROUND(E164*N164,2)</f>
        <v>1.4</v>
      </c>
      <c r="P164" s="172">
        <v>0</v>
      </c>
      <c r="Q164" s="172">
        <f>ROUND(E164*P164,2)</f>
        <v>0</v>
      </c>
      <c r="R164" s="174" t="s">
        <v>264</v>
      </c>
      <c r="S164" s="174" t="s">
        <v>205</v>
      </c>
      <c r="T164" s="175" t="s">
        <v>205</v>
      </c>
      <c r="U164" s="158">
        <v>0.32</v>
      </c>
      <c r="V164" s="158">
        <f>ROUND(E164*U164,2)</f>
        <v>68.290000000000006</v>
      </c>
      <c r="W164" s="158"/>
      <c r="X164" s="158" t="s">
        <v>243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244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54"/>
      <c r="B165" s="155"/>
      <c r="C165" s="254" t="s">
        <v>371</v>
      </c>
      <c r="D165" s="255"/>
      <c r="E165" s="255"/>
      <c r="F165" s="255"/>
      <c r="G165" s="255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275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76" t="str">
        <f>C165</f>
        <v>na rovném povrchu vnitřních stěn, pilířů, svislých panelových konstrukcí, s nejnutnějším obroušením podkladu (pemzou apod.) a oprášením,</v>
      </c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1" t="s">
        <v>265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226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1" t="s">
        <v>372</v>
      </c>
      <c r="D167" s="160"/>
      <c r="E167" s="161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226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1" t="s">
        <v>1468</v>
      </c>
      <c r="D168" s="160"/>
      <c r="E168" s="161">
        <v>56.150500000000001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226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54"/>
      <c r="B169" s="155"/>
      <c r="C169" s="181" t="s">
        <v>362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226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1" t="s">
        <v>1466</v>
      </c>
      <c r="D170" s="160"/>
      <c r="E170" s="161">
        <v>157.26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226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41"/>
      <c r="D171" s="242"/>
      <c r="E171" s="242"/>
      <c r="F171" s="242"/>
      <c r="G171" s="242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211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69">
        <v>30</v>
      </c>
      <c r="B172" s="170" t="s">
        <v>374</v>
      </c>
      <c r="C172" s="180" t="s">
        <v>375</v>
      </c>
      <c r="D172" s="171" t="s">
        <v>272</v>
      </c>
      <c r="E172" s="172">
        <v>56.150500000000001</v>
      </c>
      <c r="F172" s="173"/>
      <c r="G172" s="174">
        <f>ROUND(E172*F172,2)</f>
        <v>0</v>
      </c>
      <c r="H172" s="173"/>
      <c r="I172" s="174">
        <f>ROUND(E172*H172,2)</f>
        <v>0</v>
      </c>
      <c r="J172" s="173"/>
      <c r="K172" s="174">
        <f>ROUND(E172*J172,2)</f>
        <v>0</v>
      </c>
      <c r="L172" s="174">
        <v>21</v>
      </c>
      <c r="M172" s="174">
        <f>G172*(1+L172/100)</f>
        <v>0</v>
      </c>
      <c r="N172" s="172">
        <v>3.6700000000000001E-3</v>
      </c>
      <c r="O172" s="172">
        <f>ROUND(E172*N172,2)</f>
        <v>0.21</v>
      </c>
      <c r="P172" s="172">
        <v>0</v>
      </c>
      <c r="Q172" s="172">
        <f>ROUND(E172*P172,2)</f>
        <v>0</v>
      </c>
      <c r="R172" s="174" t="s">
        <v>264</v>
      </c>
      <c r="S172" s="174" t="s">
        <v>205</v>
      </c>
      <c r="T172" s="175" t="s">
        <v>205</v>
      </c>
      <c r="U172" s="158">
        <v>0.36</v>
      </c>
      <c r="V172" s="158">
        <f>ROUND(E172*U172,2)</f>
        <v>20.21</v>
      </c>
      <c r="W172" s="158"/>
      <c r="X172" s="158" t="s">
        <v>243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244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1" t="s">
        <v>372</v>
      </c>
      <c r="D173" s="160"/>
      <c r="E173" s="161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226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1" t="s">
        <v>265</v>
      </c>
      <c r="D174" s="160"/>
      <c r="E174" s="161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226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1" t="s">
        <v>1468</v>
      </c>
      <c r="D175" s="160"/>
      <c r="E175" s="161">
        <v>56.150500000000001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226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41"/>
      <c r="D176" s="242"/>
      <c r="E176" s="242"/>
      <c r="F176" s="242"/>
      <c r="G176" s="242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9">
        <v>31</v>
      </c>
      <c r="B177" s="170" t="s">
        <v>376</v>
      </c>
      <c r="C177" s="180" t="s">
        <v>377</v>
      </c>
      <c r="D177" s="171" t="s">
        <v>272</v>
      </c>
      <c r="E177" s="172">
        <v>157.26</v>
      </c>
      <c r="F177" s="173"/>
      <c r="G177" s="174">
        <f>ROUND(E177*F177,2)</f>
        <v>0</v>
      </c>
      <c r="H177" s="173"/>
      <c r="I177" s="174">
        <f>ROUND(E177*H177,2)</f>
        <v>0</v>
      </c>
      <c r="J177" s="173"/>
      <c r="K177" s="174">
        <f>ROUND(E177*J177,2)</f>
        <v>0</v>
      </c>
      <c r="L177" s="174">
        <v>21</v>
      </c>
      <c r="M177" s="174">
        <f>G177*(1+L177/100)</f>
        <v>0</v>
      </c>
      <c r="N177" s="172">
        <v>2.5999999999999998E-4</v>
      </c>
      <c r="O177" s="172">
        <f>ROUND(E177*N177,2)</f>
        <v>0.04</v>
      </c>
      <c r="P177" s="172">
        <v>0</v>
      </c>
      <c r="Q177" s="172">
        <f>ROUND(E177*P177,2)</f>
        <v>0</v>
      </c>
      <c r="R177" s="174"/>
      <c r="S177" s="174" t="s">
        <v>239</v>
      </c>
      <c r="T177" s="175" t="s">
        <v>295</v>
      </c>
      <c r="U177" s="158">
        <v>0.09</v>
      </c>
      <c r="V177" s="158">
        <f>ROUND(E177*U177,2)</f>
        <v>14.15</v>
      </c>
      <c r="W177" s="158"/>
      <c r="X177" s="158" t="s">
        <v>243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378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1" t="s">
        <v>265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226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1" t="s">
        <v>1466</v>
      </c>
      <c r="D179" s="160"/>
      <c r="E179" s="161">
        <v>157.26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226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41"/>
      <c r="D180" s="242"/>
      <c r="E180" s="242"/>
      <c r="F180" s="242"/>
      <c r="G180" s="242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x14ac:dyDescent="0.2">
      <c r="A181" s="163" t="s">
        <v>200</v>
      </c>
      <c r="B181" s="164" t="s">
        <v>95</v>
      </c>
      <c r="C181" s="179" t="s">
        <v>96</v>
      </c>
      <c r="D181" s="165"/>
      <c r="E181" s="166"/>
      <c r="F181" s="167"/>
      <c r="G181" s="167">
        <f>SUMIF(AG182:AG238,"&lt;&gt;NOR",G182:G238)</f>
        <v>0</v>
      </c>
      <c r="H181" s="167"/>
      <c r="I181" s="167">
        <f>SUM(I182:I238)</f>
        <v>0</v>
      </c>
      <c r="J181" s="167"/>
      <c r="K181" s="167">
        <f>SUM(K182:K238)</f>
        <v>0</v>
      </c>
      <c r="L181" s="167"/>
      <c r="M181" s="167">
        <f>SUM(M182:M238)</f>
        <v>0</v>
      </c>
      <c r="N181" s="166"/>
      <c r="O181" s="166">
        <f>SUM(O182:O238)</f>
        <v>4.3100000000000005</v>
      </c>
      <c r="P181" s="166"/>
      <c r="Q181" s="166">
        <f>SUM(Q182:Q238)</f>
        <v>0</v>
      </c>
      <c r="R181" s="167"/>
      <c r="S181" s="167"/>
      <c r="T181" s="168"/>
      <c r="U181" s="162"/>
      <c r="V181" s="162">
        <f>SUM(V182:V238)</f>
        <v>408.18000000000006</v>
      </c>
      <c r="W181" s="162"/>
      <c r="X181" s="162"/>
      <c r="AG181" t="s">
        <v>201</v>
      </c>
    </row>
    <row r="182" spans="1:60" ht="45" outlineLevel="1" x14ac:dyDescent="0.2">
      <c r="A182" s="169">
        <v>32</v>
      </c>
      <c r="B182" s="170" t="s">
        <v>379</v>
      </c>
      <c r="C182" s="180" t="s">
        <v>380</v>
      </c>
      <c r="D182" s="171" t="s">
        <v>272</v>
      </c>
      <c r="E182" s="172">
        <v>22.29</v>
      </c>
      <c r="F182" s="173"/>
      <c r="G182" s="174">
        <f>ROUND(E182*F182,2)</f>
        <v>0</v>
      </c>
      <c r="H182" s="173"/>
      <c r="I182" s="174">
        <f>ROUND(E182*H182,2)</f>
        <v>0</v>
      </c>
      <c r="J182" s="173"/>
      <c r="K182" s="174">
        <f>ROUND(E182*J182,2)</f>
        <v>0</v>
      </c>
      <c r="L182" s="174">
        <v>21</v>
      </c>
      <c r="M182" s="174">
        <f>G182*(1+L182/100)</f>
        <v>0</v>
      </c>
      <c r="N182" s="172">
        <v>3.3279999999999997E-2</v>
      </c>
      <c r="O182" s="172">
        <f>ROUND(E182*N182,2)</f>
        <v>0.74</v>
      </c>
      <c r="P182" s="172">
        <v>0</v>
      </c>
      <c r="Q182" s="172">
        <f>ROUND(E182*P182,2)</f>
        <v>0</v>
      </c>
      <c r="R182" s="174" t="s">
        <v>273</v>
      </c>
      <c r="S182" s="174" t="s">
        <v>205</v>
      </c>
      <c r="T182" s="175" t="s">
        <v>205</v>
      </c>
      <c r="U182" s="158">
        <v>7.19</v>
      </c>
      <c r="V182" s="158">
        <f>ROUND(E182*U182,2)</f>
        <v>160.27000000000001</v>
      </c>
      <c r="W182" s="158"/>
      <c r="X182" s="158" t="s">
        <v>243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244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54" t="s">
        <v>381</v>
      </c>
      <c r="D183" s="255"/>
      <c r="E183" s="255"/>
      <c r="F183" s="255"/>
      <c r="G183" s="255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275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1" t="s">
        <v>265</v>
      </c>
      <c r="D184" s="160"/>
      <c r="E184" s="161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226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1" t="s">
        <v>382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226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1" t="s">
        <v>383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226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1" t="s">
        <v>1469</v>
      </c>
      <c r="D187" s="160"/>
      <c r="E187" s="161">
        <v>22.29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226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41"/>
      <c r="D188" s="242"/>
      <c r="E188" s="242"/>
      <c r="F188" s="242"/>
      <c r="G188" s="242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211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69">
        <v>33</v>
      </c>
      <c r="B189" s="170" t="s">
        <v>385</v>
      </c>
      <c r="C189" s="180" t="s">
        <v>386</v>
      </c>
      <c r="D189" s="171" t="s">
        <v>272</v>
      </c>
      <c r="E189" s="172">
        <v>42.94</v>
      </c>
      <c r="F189" s="173"/>
      <c r="G189" s="174">
        <f>ROUND(E189*F189,2)</f>
        <v>0</v>
      </c>
      <c r="H189" s="173"/>
      <c r="I189" s="174">
        <f>ROUND(E189*H189,2)</f>
        <v>0</v>
      </c>
      <c r="J189" s="173"/>
      <c r="K189" s="174">
        <f>ROUND(E189*J189,2)</f>
        <v>0</v>
      </c>
      <c r="L189" s="174">
        <v>21</v>
      </c>
      <c r="M189" s="174">
        <f>G189*(1+L189/100)</f>
        <v>0</v>
      </c>
      <c r="N189" s="172">
        <v>5.2580000000000002E-2</v>
      </c>
      <c r="O189" s="172">
        <f>ROUND(E189*N189,2)</f>
        <v>2.2599999999999998</v>
      </c>
      <c r="P189" s="172">
        <v>0</v>
      </c>
      <c r="Q189" s="172">
        <f>ROUND(E189*P189,2)</f>
        <v>0</v>
      </c>
      <c r="R189" s="174" t="s">
        <v>264</v>
      </c>
      <c r="S189" s="174" t="s">
        <v>205</v>
      </c>
      <c r="T189" s="175" t="s">
        <v>205</v>
      </c>
      <c r="U189" s="158">
        <v>0.92</v>
      </c>
      <c r="V189" s="158">
        <f>ROUND(E189*U189,2)</f>
        <v>39.5</v>
      </c>
      <c r="W189" s="158"/>
      <c r="X189" s="158" t="s">
        <v>243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244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1" t="s">
        <v>265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226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1" t="s">
        <v>387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226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1" t="s">
        <v>388</v>
      </c>
      <c r="D192" s="160"/>
      <c r="E192" s="161">
        <v>11.5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226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1" t="s">
        <v>265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226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1" t="s">
        <v>389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226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1" t="s">
        <v>1470</v>
      </c>
      <c r="D195" s="160"/>
      <c r="E195" s="161">
        <v>31.44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226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1"/>
      <c r="D196" s="242"/>
      <c r="E196" s="242"/>
      <c r="F196" s="242"/>
      <c r="G196" s="242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211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69">
        <v>34</v>
      </c>
      <c r="B197" s="170" t="s">
        <v>391</v>
      </c>
      <c r="C197" s="180" t="s">
        <v>392</v>
      </c>
      <c r="D197" s="171" t="s">
        <v>272</v>
      </c>
      <c r="E197" s="172">
        <v>31.44</v>
      </c>
      <c r="F197" s="173"/>
      <c r="G197" s="174">
        <f>ROUND(E197*F197,2)</f>
        <v>0</v>
      </c>
      <c r="H197" s="173"/>
      <c r="I197" s="174">
        <f>ROUND(E197*H197,2)</f>
        <v>0</v>
      </c>
      <c r="J197" s="173"/>
      <c r="K197" s="174">
        <f>ROUND(E197*J197,2)</f>
        <v>0</v>
      </c>
      <c r="L197" s="174">
        <v>21</v>
      </c>
      <c r="M197" s="174">
        <f>G197*(1+L197/100)</f>
        <v>0</v>
      </c>
      <c r="N197" s="172">
        <v>6.3000000000000003E-4</v>
      </c>
      <c r="O197" s="172">
        <f>ROUND(E197*N197,2)</f>
        <v>0.02</v>
      </c>
      <c r="P197" s="172">
        <v>0</v>
      </c>
      <c r="Q197" s="172">
        <f>ROUND(E197*P197,2)</f>
        <v>0</v>
      </c>
      <c r="R197" s="174" t="s">
        <v>264</v>
      </c>
      <c r="S197" s="174" t="s">
        <v>205</v>
      </c>
      <c r="T197" s="175" t="s">
        <v>205</v>
      </c>
      <c r="U197" s="158">
        <v>0.23</v>
      </c>
      <c r="V197" s="158">
        <f>ROUND(E197*U197,2)</f>
        <v>7.23</v>
      </c>
      <c r="W197" s="158"/>
      <c r="X197" s="158" t="s">
        <v>243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244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54" t="s">
        <v>393</v>
      </c>
      <c r="D198" s="255"/>
      <c r="E198" s="255"/>
      <c r="F198" s="255"/>
      <c r="G198" s="255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275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56" t="s">
        <v>393</v>
      </c>
      <c r="D199" s="257"/>
      <c r="E199" s="257"/>
      <c r="F199" s="257"/>
      <c r="G199" s="257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1" t="s">
        <v>265</v>
      </c>
      <c r="D200" s="160"/>
      <c r="E200" s="161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226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1" t="s">
        <v>394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226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1" t="s">
        <v>1470</v>
      </c>
      <c r="D202" s="160"/>
      <c r="E202" s="161">
        <v>31.44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226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41"/>
      <c r="D203" s="242"/>
      <c r="E203" s="242"/>
      <c r="F203" s="242"/>
      <c r="G203" s="242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211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69">
        <v>35</v>
      </c>
      <c r="B204" s="170" t="s">
        <v>395</v>
      </c>
      <c r="C204" s="180" t="s">
        <v>396</v>
      </c>
      <c r="D204" s="171" t="s">
        <v>272</v>
      </c>
      <c r="E204" s="172">
        <v>22.29</v>
      </c>
      <c r="F204" s="173"/>
      <c r="G204" s="174">
        <f>ROUND(E204*F204,2)</f>
        <v>0</v>
      </c>
      <c r="H204" s="173"/>
      <c r="I204" s="174">
        <f>ROUND(E204*H204,2)</f>
        <v>0</v>
      </c>
      <c r="J204" s="173"/>
      <c r="K204" s="174">
        <f>ROUND(E204*J204,2)</f>
        <v>0</v>
      </c>
      <c r="L204" s="174">
        <v>21</v>
      </c>
      <c r="M204" s="174">
        <f>G204*(1+L204/100)</f>
        <v>0</v>
      </c>
      <c r="N204" s="172">
        <v>9.5E-4</v>
      </c>
      <c r="O204" s="172">
        <f>ROUND(E204*N204,2)</f>
        <v>0.02</v>
      </c>
      <c r="P204" s="172">
        <v>0</v>
      </c>
      <c r="Q204" s="172">
        <f>ROUND(E204*P204,2)</f>
        <v>0</v>
      </c>
      <c r="R204" s="174" t="s">
        <v>264</v>
      </c>
      <c r="S204" s="174" t="s">
        <v>205</v>
      </c>
      <c r="T204" s="175" t="s">
        <v>205</v>
      </c>
      <c r="U204" s="158">
        <v>0.43</v>
      </c>
      <c r="V204" s="158">
        <f>ROUND(E204*U204,2)</f>
        <v>9.58</v>
      </c>
      <c r="W204" s="158"/>
      <c r="X204" s="158" t="s">
        <v>243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244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54" t="s">
        <v>393</v>
      </c>
      <c r="D205" s="255"/>
      <c r="E205" s="255"/>
      <c r="F205" s="255"/>
      <c r="G205" s="255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275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56" t="s">
        <v>393</v>
      </c>
      <c r="D206" s="257"/>
      <c r="E206" s="257"/>
      <c r="F206" s="257"/>
      <c r="G206" s="257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210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1" t="s">
        <v>265</v>
      </c>
      <c r="D207" s="160"/>
      <c r="E207" s="161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226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1" t="s">
        <v>382</v>
      </c>
      <c r="D208" s="160"/>
      <c r="E208" s="161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226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1" t="s">
        <v>397</v>
      </c>
      <c r="D209" s="160"/>
      <c r="E209" s="161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226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1" t="s">
        <v>1469</v>
      </c>
      <c r="D210" s="160"/>
      <c r="E210" s="161">
        <v>22.29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226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41"/>
      <c r="D211" s="242"/>
      <c r="E211" s="242"/>
      <c r="F211" s="242"/>
      <c r="G211" s="242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211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69">
        <v>36</v>
      </c>
      <c r="B212" s="170" t="s">
        <v>398</v>
      </c>
      <c r="C212" s="180" t="s">
        <v>399</v>
      </c>
      <c r="D212" s="171" t="s">
        <v>272</v>
      </c>
      <c r="E212" s="172">
        <v>42.94</v>
      </c>
      <c r="F212" s="173"/>
      <c r="G212" s="174">
        <f>ROUND(E212*F212,2)</f>
        <v>0</v>
      </c>
      <c r="H212" s="173"/>
      <c r="I212" s="174">
        <f>ROUND(E212*H212,2)</f>
        <v>0</v>
      </c>
      <c r="J212" s="173"/>
      <c r="K212" s="174">
        <f>ROUND(E212*J212,2)</f>
        <v>0</v>
      </c>
      <c r="L212" s="174">
        <v>21</v>
      </c>
      <c r="M212" s="174">
        <f>G212*(1+L212/100)</f>
        <v>0</v>
      </c>
      <c r="N212" s="172">
        <v>2.0000000000000002E-5</v>
      </c>
      <c r="O212" s="172">
        <f>ROUND(E212*N212,2)</f>
        <v>0</v>
      </c>
      <c r="P212" s="172">
        <v>0</v>
      </c>
      <c r="Q212" s="172">
        <f>ROUND(E212*P212,2)</f>
        <v>0</v>
      </c>
      <c r="R212" s="174" t="s">
        <v>264</v>
      </c>
      <c r="S212" s="174" t="s">
        <v>205</v>
      </c>
      <c r="T212" s="175" t="s">
        <v>205</v>
      </c>
      <c r="U212" s="158">
        <v>0.11</v>
      </c>
      <c r="V212" s="158">
        <f>ROUND(E212*U212,2)</f>
        <v>4.72</v>
      </c>
      <c r="W212" s="158"/>
      <c r="X212" s="158" t="s">
        <v>243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400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1" t="s">
        <v>265</v>
      </c>
      <c r="D213" s="160"/>
      <c r="E213" s="161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226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1" t="s">
        <v>387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226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1" t="s">
        <v>388</v>
      </c>
      <c r="D215" s="160"/>
      <c r="E215" s="161">
        <v>11.5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226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1" t="s">
        <v>265</v>
      </c>
      <c r="D216" s="160"/>
      <c r="E216" s="161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226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1" t="s">
        <v>389</v>
      </c>
      <c r="D217" s="160"/>
      <c r="E217" s="161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226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1" t="s">
        <v>1470</v>
      </c>
      <c r="D218" s="160"/>
      <c r="E218" s="161">
        <v>31.44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226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41"/>
      <c r="D219" s="242"/>
      <c r="E219" s="242"/>
      <c r="F219" s="242"/>
      <c r="G219" s="242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211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69">
        <v>37</v>
      </c>
      <c r="B220" s="170" t="s">
        <v>401</v>
      </c>
      <c r="C220" s="180" t="s">
        <v>402</v>
      </c>
      <c r="D220" s="171" t="s">
        <v>272</v>
      </c>
      <c r="E220" s="172">
        <v>42.94</v>
      </c>
      <c r="F220" s="173"/>
      <c r="G220" s="174">
        <f>ROUND(E220*F220,2)</f>
        <v>0</v>
      </c>
      <c r="H220" s="173"/>
      <c r="I220" s="174">
        <f>ROUND(E220*H220,2)</f>
        <v>0</v>
      </c>
      <c r="J220" s="173"/>
      <c r="K220" s="174">
        <f>ROUND(E220*J220,2)</f>
        <v>0</v>
      </c>
      <c r="L220" s="174">
        <v>21</v>
      </c>
      <c r="M220" s="174">
        <f>G220*(1+L220/100)</f>
        <v>0</v>
      </c>
      <c r="N220" s="172">
        <v>0</v>
      </c>
      <c r="O220" s="172">
        <f>ROUND(E220*N220,2)</f>
        <v>0</v>
      </c>
      <c r="P220" s="172">
        <v>0</v>
      </c>
      <c r="Q220" s="172">
        <f>ROUND(E220*P220,2)</f>
        <v>0</v>
      </c>
      <c r="R220" s="174" t="s">
        <v>264</v>
      </c>
      <c r="S220" s="174" t="s">
        <v>205</v>
      </c>
      <c r="T220" s="175" t="s">
        <v>205</v>
      </c>
      <c r="U220" s="158">
        <v>0.43</v>
      </c>
      <c r="V220" s="158">
        <f>ROUND(E220*U220,2)</f>
        <v>18.46</v>
      </c>
      <c r="W220" s="158"/>
      <c r="X220" s="158" t="s">
        <v>243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244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1" t="s">
        <v>265</v>
      </c>
      <c r="D221" s="160"/>
      <c r="E221" s="161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226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1" t="s">
        <v>387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226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1" t="s">
        <v>388</v>
      </c>
      <c r="D223" s="160"/>
      <c r="E223" s="161">
        <v>11.5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226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1" t="s">
        <v>265</v>
      </c>
      <c r="D224" s="160"/>
      <c r="E224" s="161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226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1" t="s">
        <v>389</v>
      </c>
      <c r="D225" s="160"/>
      <c r="E225" s="161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226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1" t="s">
        <v>1470</v>
      </c>
      <c r="D226" s="160"/>
      <c r="E226" s="161">
        <v>31.44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226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41"/>
      <c r="D227" s="242"/>
      <c r="E227" s="242"/>
      <c r="F227" s="242"/>
      <c r="G227" s="242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211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69">
        <v>38</v>
      </c>
      <c r="B228" s="170" t="s">
        <v>403</v>
      </c>
      <c r="C228" s="180" t="s">
        <v>404</v>
      </c>
      <c r="D228" s="171" t="s">
        <v>272</v>
      </c>
      <c r="E228" s="172">
        <v>33.96</v>
      </c>
      <c r="F228" s="173"/>
      <c r="G228" s="174">
        <f>ROUND(E228*F228,2)</f>
        <v>0</v>
      </c>
      <c r="H228" s="173"/>
      <c r="I228" s="174">
        <f>ROUND(E228*H228,2)</f>
        <v>0</v>
      </c>
      <c r="J228" s="173"/>
      <c r="K228" s="174">
        <f>ROUND(E228*J228,2)</f>
        <v>0</v>
      </c>
      <c r="L228" s="174">
        <v>21</v>
      </c>
      <c r="M228" s="174">
        <f>G228*(1+L228/100)</f>
        <v>0</v>
      </c>
      <c r="N228" s="172">
        <v>1.554E-2</v>
      </c>
      <c r="O228" s="172">
        <f>ROUND(E228*N228,2)</f>
        <v>0.53</v>
      </c>
      <c r="P228" s="172">
        <v>0</v>
      </c>
      <c r="Q228" s="172">
        <f>ROUND(E228*P228,2)</f>
        <v>0</v>
      </c>
      <c r="R228" s="174"/>
      <c r="S228" s="174" t="s">
        <v>239</v>
      </c>
      <c r="T228" s="175" t="s">
        <v>206</v>
      </c>
      <c r="U228" s="158">
        <v>0.24</v>
      </c>
      <c r="V228" s="158">
        <f>ROUND(E228*U228,2)</f>
        <v>8.15</v>
      </c>
      <c r="W228" s="158"/>
      <c r="X228" s="158" t="s">
        <v>243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244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50" t="s">
        <v>361</v>
      </c>
      <c r="D229" s="251"/>
      <c r="E229" s="251"/>
      <c r="F229" s="251"/>
      <c r="G229" s="251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210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1" t="s">
        <v>265</v>
      </c>
      <c r="D230" s="160"/>
      <c r="E230" s="161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226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1" t="s">
        <v>1471</v>
      </c>
      <c r="D231" s="160"/>
      <c r="E231" s="161">
        <v>33.96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226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241"/>
      <c r="D232" s="242"/>
      <c r="E232" s="242"/>
      <c r="F232" s="242"/>
      <c r="G232" s="242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211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9">
        <v>39</v>
      </c>
      <c r="B233" s="170" t="s">
        <v>406</v>
      </c>
      <c r="C233" s="180" t="s">
        <v>407</v>
      </c>
      <c r="D233" s="171" t="s">
        <v>272</v>
      </c>
      <c r="E233" s="172">
        <v>22.29</v>
      </c>
      <c r="F233" s="173"/>
      <c r="G233" s="174">
        <f>ROUND(E233*F233,2)</f>
        <v>0</v>
      </c>
      <c r="H233" s="173"/>
      <c r="I233" s="174">
        <f>ROUND(E233*H233,2)</f>
        <v>0</v>
      </c>
      <c r="J233" s="173"/>
      <c r="K233" s="174">
        <f>ROUND(E233*J233,2)</f>
        <v>0</v>
      </c>
      <c r="L233" s="174">
        <v>21</v>
      </c>
      <c r="M233" s="174">
        <f>G233*(1+L233/100)</f>
        <v>0</v>
      </c>
      <c r="N233" s="172">
        <v>3.3279999999999997E-2</v>
      </c>
      <c r="O233" s="172">
        <f>ROUND(E233*N233,2)</f>
        <v>0.74</v>
      </c>
      <c r="P233" s="172">
        <v>0</v>
      </c>
      <c r="Q233" s="172">
        <f>ROUND(E233*P233,2)</f>
        <v>0</v>
      </c>
      <c r="R233" s="174"/>
      <c r="S233" s="174" t="s">
        <v>239</v>
      </c>
      <c r="T233" s="175" t="s">
        <v>206</v>
      </c>
      <c r="U233" s="158">
        <v>7.19</v>
      </c>
      <c r="V233" s="158">
        <f>ROUND(E233*U233,2)</f>
        <v>160.27000000000001</v>
      </c>
      <c r="W233" s="158"/>
      <c r="X233" s="158" t="s">
        <v>243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244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1" t="s">
        <v>265</v>
      </c>
      <c r="D234" s="160"/>
      <c r="E234" s="161"/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226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1" t="s">
        <v>382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226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1" t="s">
        <v>383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226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1" t="s">
        <v>1469</v>
      </c>
      <c r="D237" s="160"/>
      <c r="E237" s="161">
        <v>22.29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226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41"/>
      <c r="D238" s="242"/>
      <c r="E238" s="242"/>
      <c r="F238" s="242"/>
      <c r="G238" s="242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211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x14ac:dyDescent="0.2">
      <c r="A239" s="163" t="s">
        <v>200</v>
      </c>
      <c r="B239" s="164" t="s">
        <v>97</v>
      </c>
      <c r="C239" s="179" t="s">
        <v>98</v>
      </c>
      <c r="D239" s="165"/>
      <c r="E239" s="166"/>
      <c r="F239" s="167"/>
      <c r="G239" s="167">
        <f>SUMIF(AG240:AG251,"&lt;&gt;NOR",G240:G251)</f>
        <v>0</v>
      </c>
      <c r="H239" s="167"/>
      <c r="I239" s="167">
        <f>SUM(I240:I251)</f>
        <v>0</v>
      </c>
      <c r="J239" s="167"/>
      <c r="K239" s="167">
        <f>SUM(K240:K251)</f>
        <v>0</v>
      </c>
      <c r="L239" s="167"/>
      <c r="M239" s="167">
        <f>SUM(M240:M251)</f>
        <v>0</v>
      </c>
      <c r="N239" s="166"/>
      <c r="O239" s="166">
        <f>SUM(O240:O251)</f>
        <v>13.26</v>
      </c>
      <c r="P239" s="166"/>
      <c r="Q239" s="166">
        <f>SUM(Q240:Q251)</f>
        <v>0</v>
      </c>
      <c r="R239" s="167"/>
      <c r="S239" s="167"/>
      <c r="T239" s="168"/>
      <c r="U239" s="162"/>
      <c r="V239" s="162">
        <f>SUM(V240:V251)</f>
        <v>122.69000000000001</v>
      </c>
      <c r="W239" s="162"/>
      <c r="X239" s="162"/>
      <c r="AG239" t="s">
        <v>201</v>
      </c>
    </row>
    <row r="240" spans="1:60" ht="22.5" outlineLevel="1" x14ac:dyDescent="0.2">
      <c r="A240" s="169">
        <v>40</v>
      </c>
      <c r="B240" s="170" t="s">
        <v>408</v>
      </c>
      <c r="C240" s="180" t="s">
        <v>409</v>
      </c>
      <c r="D240" s="171" t="s">
        <v>272</v>
      </c>
      <c r="E240" s="172">
        <v>296.08</v>
      </c>
      <c r="F240" s="173"/>
      <c r="G240" s="174">
        <f>ROUND(E240*F240,2)</f>
        <v>0</v>
      </c>
      <c r="H240" s="173"/>
      <c r="I240" s="174">
        <f>ROUND(E240*H240,2)</f>
        <v>0</v>
      </c>
      <c r="J240" s="173"/>
      <c r="K240" s="174">
        <f>ROUND(E240*J240,2)</f>
        <v>0</v>
      </c>
      <c r="L240" s="174">
        <v>21</v>
      </c>
      <c r="M240" s="174">
        <f>G240*(1+L240/100)</f>
        <v>0</v>
      </c>
      <c r="N240" s="172">
        <v>3.415E-2</v>
      </c>
      <c r="O240" s="172">
        <f>ROUND(E240*N240,2)</f>
        <v>10.11</v>
      </c>
      <c r="P240" s="172">
        <v>0</v>
      </c>
      <c r="Q240" s="172">
        <f>ROUND(E240*P240,2)</f>
        <v>0</v>
      </c>
      <c r="R240" s="174" t="s">
        <v>264</v>
      </c>
      <c r="S240" s="174" t="s">
        <v>205</v>
      </c>
      <c r="T240" s="175" t="s">
        <v>205</v>
      </c>
      <c r="U240" s="158">
        <v>0.4</v>
      </c>
      <c r="V240" s="158">
        <f>ROUND(E240*U240,2)</f>
        <v>118.43</v>
      </c>
      <c r="W240" s="158"/>
      <c r="X240" s="158" t="s">
        <v>243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244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54" t="s">
        <v>410</v>
      </c>
      <c r="D241" s="255"/>
      <c r="E241" s="255"/>
      <c r="F241" s="255"/>
      <c r="G241" s="255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275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1" t="s">
        <v>265</v>
      </c>
      <c r="D242" s="160"/>
      <c r="E242" s="161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226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1" t="s">
        <v>1472</v>
      </c>
      <c r="D243" s="160"/>
      <c r="E243" s="161">
        <v>267.7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226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1" t="s">
        <v>265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226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1" t="s">
        <v>1473</v>
      </c>
      <c r="D245" s="160"/>
      <c r="E245" s="161">
        <v>28.38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226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1"/>
      <c r="D246" s="242"/>
      <c r="E246" s="242"/>
      <c r="F246" s="242"/>
      <c r="G246" s="242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211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1" x14ac:dyDescent="0.2">
      <c r="A247" s="169">
        <v>41</v>
      </c>
      <c r="B247" s="170" t="s">
        <v>413</v>
      </c>
      <c r="C247" s="180" t="s">
        <v>414</v>
      </c>
      <c r="D247" s="171" t="s">
        <v>272</v>
      </c>
      <c r="E247" s="172">
        <v>28.38</v>
      </c>
      <c r="F247" s="173"/>
      <c r="G247" s="174">
        <f>ROUND(E247*F247,2)</f>
        <v>0</v>
      </c>
      <c r="H247" s="173"/>
      <c r="I247" s="174">
        <f>ROUND(E247*H247,2)</f>
        <v>0</v>
      </c>
      <c r="J247" s="173"/>
      <c r="K247" s="174">
        <f>ROUND(E247*J247,2)</f>
        <v>0</v>
      </c>
      <c r="L247" s="174">
        <v>21</v>
      </c>
      <c r="M247" s="174">
        <f>G247*(1+L247/100)</f>
        <v>0</v>
      </c>
      <c r="N247" s="172">
        <v>0.1111</v>
      </c>
      <c r="O247" s="172">
        <f>ROUND(E247*N247,2)</f>
        <v>3.15</v>
      </c>
      <c r="P247" s="172">
        <v>0</v>
      </c>
      <c r="Q247" s="172">
        <f>ROUND(E247*P247,2)</f>
        <v>0</v>
      </c>
      <c r="R247" s="174" t="s">
        <v>264</v>
      </c>
      <c r="S247" s="174" t="s">
        <v>205</v>
      </c>
      <c r="T247" s="175" t="s">
        <v>205</v>
      </c>
      <c r="U247" s="158">
        <v>0.15</v>
      </c>
      <c r="V247" s="158">
        <f>ROUND(E247*U247,2)</f>
        <v>4.26</v>
      </c>
      <c r="W247" s="158"/>
      <c r="X247" s="158" t="s">
        <v>243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244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54" t="s">
        <v>415</v>
      </c>
      <c r="D248" s="255"/>
      <c r="E248" s="255"/>
      <c r="F248" s="255"/>
      <c r="G248" s="255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275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1" t="s">
        <v>265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226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1" t="s">
        <v>1473</v>
      </c>
      <c r="D250" s="160"/>
      <c r="E250" s="161">
        <v>28.38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226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41"/>
      <c r="D251" s="242"/>
      <c r="E251" s="242"/>
      <c r="F251" s="242"/>
      <c r="G251" s="242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211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">
      <c r="A252" s="163" t="s">
        <v>200</v>
      </c>
      <c r="B252" s="164" t="s">
        <v>99</v>
      </c>
      <c r="C252" s="179" t="s">
        <v>100</v>
      </c>
      <c r="D252" s="165"/>
      <c r="E252" s="166"/>
      <c r="F252" s="167"/>
      <c r="G252" s="167">
        <f>SUMIF(AG253:AG257,"&lt;&gt;NOR",G253:G257)</f>
        <v>0</v>
      </c>
      <c r="H252" s="167"/>
      <c r="I252" s="167">
        <f>SUM(I253:I257)</f>
        <v>0</v>
      </c>
      <c r="J252" s="167"/>
      <c r="K252" s="167">
        <f>SUM(K253:K257)</f>
        <v>0</v>
      </c>
      <c r="L252" s="167"/>
      <c r="M252" s="167">
        <f>SUM(M253:M257)</f>
        <v>0</v>
      </c>
      <c r="N252" s="166"/>
      <c r="O252" s="166">
        <f>SUM(O253:O257)</f>
        <v>0</v>
      </c>
      <c r="P252" s="166"/>
      <c r="Q252" s="166">
        <f>SUM(Q253:Q257)</f>
        <v>0</v>
      </c>
      <c r="R252" s="167"/>
      <c r="S252" s="167"/>
      <c r="T252" s="168"/>
      <c r="U252" s="162"/>
      <c r="V252" s="162">
        <f>SUM(V253:V257)</f>
        <v>5.52</v>
      </c>
      <c r="W252" s="162"/>
      <c r="X252" s="162"/>
      <c r="AG252" t="s">
        <v>201</v>
      </c>
    </row>
    <row r="253" spans="1:60" outlineLevel="1" x14ac:dyDescent="0.2">
      <c r="A253" s="169">
        <v>42</v>
      </c>
      <c r="B253" s="170" t="s">
        <v>416</v>
      </c>
      <c r="C253" s="180" t="s">
        <v>417</v>
      </c>
      <c r="D253" s="171" t="s">
        <v>283</v>
      </c>
      <c r="E253" s="172">
        <v>120</v>
      </c>
      <c r="F253" s="173"/>
      <c r="G253" s="174">
        <f>ROUND(E253*F253,2)</f>
        <v>0</v>
      </c>
      <c r="H253" s="173"/>
      <c r="I253" s="174">
        <f>ROUND(E253*H253,2)</f>
        <v>0</v>
      </c>
      <c r="J253" s="173"/>
      <c r="K253" s="174">
        <f>ROUND(E253*J253,2)</f>
        <v>0</v>
      </c>
      <c r="L253" s="174">
        <v>21</v>
      </c>
      <c r="M253" s="174">
        <f>G253*(1+L253/100)</f>
        <v>0</v>
      </c>
      <c r="N253" s="172">
        <v>0</v>
      </c>
      <c r="O253" s="172">
        <f>ROUND(E253*N253,2)</f>
        <v>0</v>
      </c>
      <c r="P253" s="172">
        <v>0</v>
      </c>
      <c r="Q253" s="172">
        <f>ROUND(E253*P253,2)</f>
        <v>0</v>
      </c>
      <c r="R253" s="174" t="s">
        <v>418</v>
      </c>
      <c r="S253" s="174" t="s">
        <v>205</v>
      </c>
      <c r="T253" s="175" t="s">
        <v>205</v>
      </c>
      <c r="U253" s="158">
        <v>4.5999999999999999E-2</v>
      </c>
      <c r="V253" s="158">
        <f>ROUND(E253*U253,2)</f>
        <v>5.52</v>
      </c>
      <c r="W253" s="158"/>
      <c r="X253" s="158" t="s">
        <v>243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244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1" t="s">
        <v>265</v>
      </c>
      <c r="D254" s="160"/>
      <c r="E254" s="161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226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1" t="s">
        <v>419</v>
      </c>
      <c r="D255" s="160"/>
      <c r="E255" s="161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226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1" t="s">
        <v>420</v>
      </c>
      <c r="D256" s="160"/>
      <c r="E256" s="161">
        <v>120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226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41"/>
      <c r="D257" s="242"/>
      <c r="E257" s="242"/>
      <c r="F257" s="242"/>
      <c r="G257" s="242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211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3" t="s">
        <v>200</v>
      </c>
      <c r="B258" s="164" t="s">
        <v>101</v>
      </c>
      <c r="C258" s="179" t="s">
        <v>102</v>
      </c>
      <c r="D258" s="165"/>
      <c r="E258" s="166"/>
      <c r="F258" s="167"/>
      <c r="G258" s="167">
        <f>SUMIF(AG259:AG313,"&lt;&gt;NOR",G259:G313)</f>
        <v>0</v>
      </c>
      <c r="H258" s="167"/>
      <c r="I258" s="167">
        <f>SUM(I259:I313)</f>
        <v>0</v>
      </c>
      <c r="J258" s="167"/>
      <c r="K258" s="167">
        <f>SUM(K259:K313)</f>
        <v>0</v>
      </c>
      <c r="L258" s="167"/>
      <c r="M258" s="167">
        <f>SUM(M259:M313)</f>
        <v>0</v>
      </c>
      <c r="N258" s="166"/>
      <c r="O258" s="166">
        <f>SUM(O259:O313)</f>
        <v>53.99</v>
      </c>
      <c r="P258" s="166"/>
      <c r="Q258" s="166">
        <f>SUM(Q259:Q313)</f>
        <v>0</v>
      </c>
      <c r="R258" s="167"/>
      <c r="S258" s="167"/>
      <c r="T258" s="168"/>
      <c r="U258" s="162"/>
      <c r="V258" s="162">
        <f>SUM(V259:V313)</f>
        <v>773.88</v>
      </c>
      <c r="W258" s="162"/>
      <c r="X258" s="162"/>
      <c r="AG258" t="s">
        <v>201</v>
      </c>
    </row>
    <row r="259" spans="1:60" ht="22.5" outlineLevel="1" x14ac:dyDescent="0.2">
      <c r="A259" s="169">
        <v>43</v>
      </c>
      <c r="B259" s="170" t="s">
        <v>421</v>
      </c>
      <c r="C259" s="180" t="s">
        <v>422</v>
      </c>
      <c r="D259" s="171" t="s">
        <v>272</v>
      </c>
      <c r="E259" s="172">
        <v>1870</v>
      </c>
      <c r="F259" s="173"/>
      <c r="G259" s="174">
        <f>ROUND(E259*F259,2)</f>
        <v>0</v>
      </c>
      <c r="H259" s="173"/>
      <c r="I259" s="174">
        <f>ROUND(E259*H259,2)</f>
        <v>0</v>
      </c>
      <c r="J259" s="173"/>
      <c r="K259" s="174">
        <f>ROUND(E259*J259,2)</f>
        <v>0</v>
      </c>
      <c r="L259" s="174">
        <v>21</v>
      </c>
      <c r="M259" s="174">
        <f>G259*(1+L259/100)</f>
        <v>0</v>
      </c>
      <c r="N259" s="172">
        <v>2.426E-2</v>
      </c>
      <c r="O259" s="172">
        <f>ROUND(E259*N259,2)</f>
        <v>45.37</v>
      </c>
      <c r="P259" s="172">
        <v>0</v>
      </c>
      <c r="Q259" s="172">
        <f>ROUND(E259*P259,2)</f>
        <v>0</v>
      </c>
      <c r="R259" s="174" t="s">
        <v>423</v>
      </c>
      <c r="S259" s="174" t="s">
        <v>205</v>
      </c>
      <c r="T259" s="175" t="s">
        <v>205</v>
      </c>
      <c r="U259" s="158">
        <v>0.14000000000000001</v>
      </c>
      <c r="V259" s="158">
        <f>ROUND(E259*U259,2)</f>
        <v>261.8</v>
      </c>
      <c r="W259" s="158"/>
      <c r="X259" s="158" t="s">
        <v>243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244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54" t="s">
        <v>424</v>
      </c>
      <c r="D260" s="255"/>
      <c r="E260" s="255"/>
      <c r="F260" s="255"/>
      <c r="G260" s="255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275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56" t="s">
        <v>425</v>
      </c>
      <c r="D261" s="257"/>
      <c r="E261" s="257"/>
      <c r="F261" s="257"/>
      <c r="G261" s="257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210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1" t="s">
        <v>265</v>
      </c>
      <c r="D262" s="160"/>
      <c r="E262" s="161"/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226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1" t="s">
        <v>1474</v>
      </c>
      <c r="D263" s="160"/>
      <c r="E263" s="161">
        <v>1870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226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41"/>
      <c r="D264" s="242"/>
      <c r="E264" s="242"/>
      <c r="F264" s="242"/>
      <c r="G264" s="242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211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33.75" outlineLevel="1" x14ac:dyDescent="0.2">
      <c r="A265" s="169">
        <v>44</v>
      </c>
      <c r="B265" s="170" t="s">
        <v>427</v>
      </c>
      <c r="C265" s="180" t="s">
        <v>428</v>
      </c>
      <c r="D265" s="171" t="s">
        <v>272</v>
      </c>
      <c r="E265" s="172">
        <v>5610</v>
      </c>
      <c r="F265" s="173"/>
      <c r="G265" s="174">
        <f>ROUND(E265*F265,2)</f>
        <v>0</v>
      </c>
      <c r="H265" s="173"/>
      <c r="I265" s="174">
        <f>ROUND(E265*H265,2)</f>
        <v>0</v>
      </c>
      <c r="J265" s="173"/>
      <c r="K265" s="174">
        <f>ROUND(E265*J265,2)</f>
        <v>0</v>
      </c>
      <c r="L265" s="174">
        <v>21</v>
      </c>
      <c r="M265" s="174">
        <f>G265*(1+L265/100)</f>
        <v>0</v>
      </c>
      <c r="N265" s="172">
        <v>1.0200000000000001E-3</v>
      </c>
      <c r="O265" s="172">
        <f>ROUND(E265*N265,2)</f>
        <v>5.72</v>
      </c>
      <c r="P265" s="172">
        <v>0</v>
      </c>
      <c r="Q265" s="172">
        <f>ROUND(E265*P265,2)</f>
        <v>0</v>
      </c>
      <c r="R265" s="174" t="s">
        <v>423</v>
      </c>
      <c r="S265" s="174" t="s">
        <v>205</v>
      </c>
      <c r="T265" s="175" t="s">
        <v>205</v>
      </c>
      <c r="U265" s="158">
        <v>0.01</v>
      </c>
      <c r="V265" s="158">
        <f>ROUND(E265*U265,2)</f>
        <v>56.1</v>
      </c>
      <c r="W265" s="158"/>
      <c r="X265" s="158" t="s">
        <v>243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244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54" t="s">
        <v>424</v>
      </c>
      <c r="D266" s="255"/>
      <c r="E266" s="255"/>
      <c r="F266" s="255"/>
      <c r="G266" s="255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275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1" t="s">
        <v>265</v>
      </c>
      <c r="D267" s="160"/>
      <c r="E267" s="161"/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226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1" t="s">
        <v>1475</v>
      </c>
      <c r="D268" s="160"/>
      <c r="E268" s="161">
        <v>5610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226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41"/>
      <c r="D269" s="242"/>
      <c r="E269" s="242"/>
      <c r="F269" s="242"/>
      <c r="G269" s="242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211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69">
        <v>45</v>
      </c>
      <c r="B270" s="170" t="s">
        <v>430</v>
      </c>
      <c r="C270" s="180" t="s">
        <v>431</v>
      </c>
      <c r="D270" s="171" t="s">
        <v>272</v>
      </c>
      <c r="E270" s="172">
        <v>1870</v>
      </c>
      <c r="F270" s="173"/>
      <c r="G270" s="174">
        <f>ROUND(E270*F270,2)</f>
        <v>0</v>
      </c>
      <c r="H270" s="173"/>
      <c r="I270" s="174">
        <f>ROUND(E270*H270,2)</f>
        <v>0</v>
      </c>
      <c r="J270" s="173"/>
      <c r="K270" s="174">
        <f>ROUND(E270*J270,2)</f>
        <v>0</v>
      </c>
      <c r="L270" s="174">
        <v>21</v>
      </c>
      <c r="M270" s="174">
        <f>G270*(1+L270/100)</f>
        <v>0</v>
      </c>
      <c r="N270" s="172">
        <v>0</v>
      </c>
      <c r="O270" s="172">
        <f>ROUND(E270*N270,2)</f>
        <v>0</v>
      </c>
      <c r="P270" s="172">
        <v>0</v>
      </c>
      <c r="Q270" s="172">
        <f>ROUND(E270*P270,2)</f>
        <v>0</v>
      </c>
      <c r="R270" s="174" t="s">
        <v>423</v>
      </c>
      <c r="S270" s="174" t="s">
        <v>205</v>
      </c>
      <c r="T270" s="175" t="s">
        <v>205</v>
      </c>
      <c r="U270" s="158">
        <v>0.12</v>
      </c>
      <c r="V270" s="158">
        <f>ROUND(E270*U270,2)</f>
        <v>224.4</v>
      </c>
      <c r="W270" s="158"/>
      <c r="X270" s="158" t="s">
        <v>243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244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1" t="s">
        <v>265</v>
      </c>
      <c r="D271" s="160"/>
      <c r="E271" s="161"/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226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1" t="s">
        <v>1474</v>
      </c>
      <c r="D272" s="160"/>
      <c r="E272" s="161">
        <v>1870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226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41"/>
      <c r="D273" s="242"/>
      <c r="E273" s="242"/>
      <c r="F273" s="242"/>
      <c r="G273" s="242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211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69">
        <v>46</v>
      </c>
      <c r="B274" s="170" t="s">
        <v>432</v>
      </c>
      <c r="C274" s="180" t="s">
        <v>433</v>
      </c>
      <c r="D274" s="171" t="s">
        <v>272</v>
      </c>
      <c r="E274" s="172">
        <v>540.5</v>
      </c>
      <c r="F274" s="173"/>
      <c r="G274" s="174">
        <f>ROUND(E274*F274,2)</f>
        <v>0</v>
      </c>
      <c r="H274" s="173"/>
      <c r="I274" s="174">
        <f>ROUND(E274*H274,2)</f>
        <v>0</v>
      </c>
      <c r="J274" s="173"/>
      <c r="K274" s="174">
        <f>ROUND(E274*J274,2)</f>
        <v>0</v>
      </c>
      <c r="L274" s="174">
        <v>21</v>
      </c>
      <c r="M274" s="174">
        <f>G274*(1+L274/100)</f>
        <v>0</v>
      </c>
      <c r="N274" s="172">
        <v>1.58E-3</v>
      </c>
      <c r="O274" s="172">
        <f>ROUND(E274*N274,2)</f>
        <v>0.85</v>
      </c>
      <c r="P274" s="172">
        <v>0</v>
      </c>
      <c r="Q274" s="172">
        <f>ROUND(E274*P274,2)</f>
        <v>0</v>
      </c>
      <c r="R274" s="174" t="s">
        <v>423</v>
      </c>
      <c r="S274" s="174" t="s">
        <v>205</v>
      </c>
      <c r="T274" s="175" t="s">
        <v>205</v>
      </c>
      <c r="U274" s="158">
        <v>0.21</v>
      </c>
      <c r="V274" s="158">
        <f>ROUND(E274*U274,2)</f>
        <v>113.51</v>
      </c>
      <c r="W274" s="158"/>
      <c r="X274" s="158" t="s">
        <v>243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378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1" t="s">
        <v>265</v>
      </c>
      <c r="D275" s="160"/>
      <c r="E275" s="161"/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226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1" t="s">
        <v>1476</v>
      </c>
      <c r="D276" s="160"/>
      <c r="E276" s="161">
        <v>522.5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226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1" t="s">
        <v>265</v>
      </c>
      <c r="D277" s="160"/>
      <c r="E277" s="161"/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226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1" t="s">
        <v>296</v>
      </c>
      <c r="D278" s="160"/>
      <c r="E278" s="161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226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1" t="s">
        <v>297</v>
      </c>
      <c r="D279" s="160"/>
      <c r="E279" s="161">
        <v>18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226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41"/>
      <c r="D280" s="242"/>
      <c r="E280" s="242"/>
      <c r="F280" s="242"/>
      <c r="G280" s="242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211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69">
        <v>47</v>
      </c>
      <c r="B281" s="170" t="s">
        <v>435</v>
      </c>
      <c r="C281" s="180" t="s">
        <v>436</v>
      </c>
      <c r="D281" s="171" t="s">
        <v>272</v>
      </c>
      <c r="E281" s="172">
        <v>1870</v>
      </c>
      <c r="F281" s="173"/>
      <c r="G281" s="174">
        <f>ROUND(E281*F281,2)</f>
        <v>0</v>
      </c>
      <c r="H281" s="173"/>
      <c r="I281" s="174">
        <f>ROUND(E281*H281,2)</f>
        <v>0</v>
      </c>
      <c r="J281" s="173"/>
      <c r="K281" s="174">
        <f>ROUND(E281*J281,2)</f>
        <v>0</v>
      </c>
      <c r="L281" s="174">
        <v>21</v>
      </c>
      <c r="M281" s="174">
        <f>G281*(1+L281/100)</f>
        <v>0</v>
      </c>
      <c r="N281" s="172">
        <v>0</v>
      </c>
      <c r="O281" s="172">
        <f>ROUND(E281*N281,2)</f>
        <v>0</v>
      </c>
      <c r="P281" s="172">
        <v>0</v>
      </c>
      <c r="Q281" s="172">
        <f>ROUND(E281*P281,2)</f>
        <v>0</v>
      </c>
      <c r="R281" s="174" t="s">
        <v>423</v>
      </c>
      <c r="S281" s="174" t="s">
        <v>205</v>
      </c>
      <c r="T281" s="175" t="s">
        <v>205</v>
      </c>
      <c r="U281" s="158">
        <v>0.03</v>
      </c>
      <c r="V281" s="158">
        <f>ROUND(E281*U281,2)</f>
        <v>56.1</v>
      </c>
      <c r="W281" s="158"/>
      <c r="X281" s="158" t="s">
        <v>243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244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1" t="s">
        <v>265</v>
      </c>
      <c r="D282" s="160"/>
      <c r="E282" s="161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226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1" t="s">
        <v>1474</v>
      </c>
      <c r="D283" s="160"/>
      <c r="E283" s="161">
        <v>1870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226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241"/>
      <c r="D284" s="242"/>
      <c r="E284" s="242"/>
      <c r="F284" s="242"/>
      <c r="G284" s="242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211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69">
        <v>48</v>
      </c>
      <c r="B285" s="170" t="s">
        <v>437</v>
      </c>
      <c r="C285" s="180" t="s">
        <v>438</v>
      </c>
      <c r="D285" s="171" t="s">
        <v>272</v>
      </c>
      <c r="E285" s="172">
        <v>1870</v>
      </c>
      <c r="F285" s="173"/>
      <c r="G285" s="174">
        <f>ROUND(E285*F285,2)</f>
        <v>0</v>
      </c>
      <c r="H285" s="173"/>
      <c r="I285" s="174">
        <f>ROUND(E285*H285,2)</f>
        <v>0</v>
      </c>
      <c r="J285" s="173"/>
      <c r="K285" s="174">
        <f>ROUND(E285*J285,2)</f>
        <v>0</v>
      </c>
      <c r="L285" s="174">
        <v>21</v>
      </c>
      <c r="M285" s="174">
        <f>G285*(1+L285/100)</f>
        <v>0</v>
      </c>
      <c r="N285" s="172">
        <v>0</v>
      </c>
      <c r="O285" s="172">
        <f>ROUND(E285*N285,2)</f>
        <v>0</v>
      </c>
      <c r="P285" s="172">
        <v>0</v>
      </c>
      <c r="Q285" s="172">
        <f>ROUND(E285*P285,2)</f>
        <v>0</v>
      </c>
      <c r="R285" s="174" t="s">
        <v>423</v>
      </c>
      <c r="S285" s="174" t="s">
        <v>205</v>
      </c>
      <c r="T285" s="175" t="s">
        <v>205</v>
      </c>
      <c r="U285" s="158">
        <v>0.02</v>
      </c>
      <c r="V285" s="158">
        <f>ROUND(E285*U285,2)</f>
        <v>37.4</v>
      </c>
      <c r="W285" s="158"/>
      <c r="X285" s="158" t="s">
        <v>243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244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1" t="s">
        <v>265</v>
      </c>
      <c r="D286" s="160"/>
      <c r="E286" s="161"/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226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1" t="s">
        <v>1474</v>
      </c>
      <c r="D287" s="160"/>
      <c r="E287" s="161">
        <v>1870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226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241"/>
      <c r="D288" s="242"/>
      <c r="E288" s="242"/>
      <c r="F288" s="242"/>
      <c r="G288" s="242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211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9">
        <v>49</v>
      </c>
      <c r="B289" s="170" t="s">
        <v>439</v>
      </c>
      <c r="C289" s="180" t="s">
        <v>440</v>
      </c>
      <c r="D289" s="171" t="s">
        <v>283</v>
      </c>
      <c r="E289" s="172">
        <v>68.25</v>
      </c>
      <c r="F289" s="173"/>
      <c r="G289" s="174">
        <f>ROUND(E289*F289,2)</f>
        <v>0</v>
      </c>
      <c r="H289" s="173"/>
      <c r="I289" s="174">
        <f>ROUND(E289*H289,2)</f>
        <v>0</v>
      </c>
      <c r="J289" s="173"/>
      <c r="K289" s="174">
        <f>ROUND(E289*J289,2)</f>
        <v>0</v>
      </c>
      <c r="L289" s="174">
        <v>21</v>
      </c>
      <c r="M289" s="174">
        <f>G289*(1+L289/100)</f>
        <v>0</v>
      </c>
      <c r="N289" s="172">
        <v>2.2790000000000001E-2</v>
      </c>
      <c r="O289" s="172">
        <f>ROUND(E289*N289,2)</f>
        <v>1.56</v>
      </c>
      <c r="P289" s="172">
        <v>0</v>
      </c>
      <c r="Q289" s="172">
        <f>ROUND(E289*P289,2)</f>
        <v>0</v>
      </c>
      <c r="R289" s="174" t="s">
        <v>423</v>
      </c>
      <c r="S289" s="174" t="s">
        <v>205</v>
      </c>
      <c r="T289" s="175" t="s">
        <v>205</v>
      </c>
      <c r="U289" s="158">
        <v>0.2</v>
      </c>
      <c r="V289" s="158">
        <f>ROUND(E289*U289,2)</f>
        <v>13.65</v>
      </c>
      <c r="W289" s="158"/>
      <c r="X289" s="158" t="s">
        <v>243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244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1" t="s">
        <v>265</v>
      </c>
      <c r="D290" s="160"/>
      <c r="E290" s="161"/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226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1" t="s">
        <v>1477</v>
      </c>
      <c r="D291" s="160"/>
      <c r="E291" s="161">
        <v>68.25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226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41"/>
      <c r="D292" s="242"/>
      <c r="E292" s="242"/>
      <c r="F292" s="242"/>
      <c r="G292" s="242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211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33.75" outlineLevel="1" x14ac:dyDescent="0.2">
      <c r="A293" s="169">
        <v>50</v>
      </c>
      <c r="B293" s="170" t="s">
        <v>442</v>
      </c>
      <c r="C293" s="180" t="s">
        <v>443</v>
      </c>
      <c r="D293" s="171" t="s">
        <v>283</v>
      </c>
      <c r="E293" s="172">
        <v>204.75</v>
      </c>
      <c r="F293" s="173"/>
      <c r="G293" s="174">
        <f>ROUND(E293*F293,2)</f>
        <v>0</v>
      </c>
      <c r="H293" s="173"/>
      <c r="I293" s="174">
        <f>ROUND(E293*H293,2)</f>
        <v>0</v>
      </c>
      <c r="J293" s="173"/>
      <c r="K293" s="174">
        <f>ROUND(E293*J293,2)</f>
        <v>0</v>
      </c>
      <c r="L293" s="174">
        <v>21</v>
      </c>
      <c r="M293" s="174">
        <f>G293*(1+L293/100)</f>
        <v>0</v>
      </c>
      <c r="N293" s="172">
        <v>1.7600000000000001E-3</v>
      </c>
      <c r="O293" s="172">
        <f>ROUND(E293*N293,2)</f>
        <v>0.36</v>
      </c>
      <c r="P293" s="172">
        <v>0</v>
      </c>
      <c r="Q293" s="172">
        <f>ROUND(E293*P293,2)</f>
        <v>0</v>
      </c>
      <c r="R293" s="174" t="s">
        <v>423</v>
      </c>
      <c r="S293" s="174" t="s">
        <v>205</v>
      </c>
      <c r="T293" s="175" t="s">
        <v>205</v>
      </c>
      <c r="U293" s="158">
        <v>0.01</v>
      </c>
      <c r="V293" s="158">
        <f>ROUND(E293*U293,2)</f>
        <v>2.0499999999999998</v>
      </c>
      <c r="W293" s="158"/>
      <c r="X293" s="158" t="s">
        <v>243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244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1" t="s">
        <v>265</v>
      </c>
      <c r="D294" s="160"/>
      <c r="E294" s="161"/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226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1" t="s">
        <v>1478</v>
      </c>
      <c r="D295" s="160"/>
      <c r="E295" s="161">
        <v>204.75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226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241"/>
      <c r="D296" s="242"/>
      <c r="E296" s="242"/>
      <c r="F296" s="242"/>
      <c r="G296" s="242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211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9">
        <v>51</v>
      </c>
      <c r="B297" s="170" t="s">
        <v>445</v>
      </c>
      <c r="C297" s="180" t="s">
        <v>446</v>
      </c>
      <c r="D297" s="171" t="s">
        <v>283</v>
      </c>
      <c r="E297" s="172">
        <v>68.25</v>
      </c>
      <c r="F297" s="173"/>
      <c r="G297" s="174">
        <f>ROUND(E297*F297,2)</f>
        <v>0</v>
      </c>
      <c r="H297" s="173"/>
      <c r="I297" s="174">
        <f>ROUND(E297*H297,2)</f>
        <v>0</v>
      </c>
      <c r="J297" s="173"/>
      <c r="K297" s="174">
        <f>ROUND(E297*J297,2)</f>
        <v>0</v>
      </c>
      <c r="L297" s="174">
        <v>21</v>
      </c>
      <c r="M297" s="174">
        <f>G297*(1+L297/100)</f>
        <v>0</v>
      </c>
      <c r="N297" s="172">
        <v>0</v>
      </c>
      <c r="O297" s="172">
        <f>ROUND(E297*N297,2)</f>
        <v>0</v>
      </c>
      <c r="P297" s="172">
        <v>0</v>
      </c>
      <c r="Q297" s="172">
        <f>ROUND(E297*P297,2)</f>
        <v>0</v>
      </c>
      <c r="R297" s="174" t="s">
        <v>423</v>
      </c>
      <c r="S297" s="174" t="s">
        <v>205</v>
      </c>
      <c r="T297" s="175" t="s">
        <v>205</v>
      </c>
      <c r="U297" s="158">
        <v>0.13</v>
      </c>
      <c r="V297" s="158">
        <f>ROUND(E297*U297,2)</f>
        <v>8.8699999999999992</v>
      </c>
      <c r="W297" s="158"/>
      <c r="X297" s="158" t="s">
        <v>243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244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254" t="s">
        <v>447</v>
      </c>
      <c r="D298" s="255"/>
      <c r="E298" s="255"/>
      <c r="F298" s="255"/>
      <c r="G298" s="255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275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1" t="s">
        <v>265</v>
      </c>
      <c r="D299" s="160"/>
      <c r="E299" s="161"/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226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1" t="s">
        <v>1477</v>
      </c>
      <c r="D300" s="160"/>
      <c r="E300" s="161">
        <v>68.25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226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241"/>
      <c r="D301" s="242"/>
      <c r="E301" s="242"/>
      <c r="F301" s="242"/>
      <c r="G301" s="242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211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69">
        <v>52</v>
      </c>
      <c r="B302" s="170" t="s">
        <v>450</v>
      </c>
      <c r="C302" s="180" t="s">
        <v>451</v>
      </c>
      <c r="D302" s="171" t="s">
        <v>342</v>
      </c>
      <c r="E302" s="172">
        <v>60</v>
      </c>
      <c r="F302" s="173"/>
      <c r="G302" s="174">
        <f>ROUND(E302*F302,2)</f>
        <v>0</v>
      </c>
      <c r="H302" s="173"/>
      <c r="I302" s="174">
        <f>ROUND(E302*H302,2)</f>
        <v>0</v>
      </c>
      <c r="J302" s="173"/>
      <c r="K302" s="174">
        <f>ROUND(E302*J302,2)</f>
        <v>0</v>
      </c>
      <c r="L302" s="174">
        <v>21</v>
      </c>
      <c r="M302" s="174">
        <f>G302*(1+L302/100)</f>
        <v>0</v>
      </c>
      <c r="N302" s="172">
        <v>0</v>
      </c>
      <c r="O302" s="172">
        <f>ROUND(E302*N302,2)</f>
        <v>0</v>
      </c>
      <c r="P302" s="172">
        <v>0</v>
      </c>
      <c r="Q302" s="172">
        <f>ROUND(E302*P302,2)</f>
        <v>0</v>
      </c>
      <c r="R302" s="174"/>
      <c r="S302" s="174" t="s">
        <v>239</v>
      </c>
      <c r="T302" s="175" t="s">
        <v>206</v>
      </c>
      <c r="U302" s="158">
        <v>0</v>
      </c>
      <c r="V302" s="158">
        <f>ROUND(E302*U302,2)</f>
        <v>0</v>
      </c>
      <c r="W302" s="158"/>
      <c r="X302" s="158" t="s">
        <v>243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244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1" t="s">
        <v>265</v>
      </c>
      <c r="D303" s="160"/>
      <c r="E303" s="161"/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226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1" t="s">
        <v>1479</v>
      </c>
      <c r="D304" s="160"/>
      <c r="E304" s="161">
        <v>60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226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241"/>
      <c r="D305" s="242"/>
      <c r="E305" s="242"/>
      <c r="F305" s="242"/>
      <c r="G305" s="242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211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69">
        <v>53</v>
      </c>
      <c r="B306" s="170" t="s">
        <v>453</v>
      </c>
      <c r="C306" s="180" t="s">
        <v>454</v>
      </c>
      <c r="D306" s="171" t="s">
        <v>455</v>
      </c>
      <c r="E306" s="172">
        <v>90</v>
      </c>
      <c r="F306" s="173"/>
      <c r="G306" s="174">
        <f>ROUND(E306*F306,2)</f>
        <v>0</v>
      </c>
      <c r="H306" s="173"/>
      <c r="I306" s="174">
        <f>ROUND(E306*H306,2)</f>
        <v>0</v>
      </c>
      <c r="J306" s="173"/>
      <c r="K306" s="174">
        <f>ROUND(E306*J306,2)</f>
        <v>0</v>
      </c>
      <c r="L306" s="174">
        <v>21</v>
      </c>
      <c r="M306" s="174">
        <f>G306*(1+L306/100)</f>
        <v>0</v>
      </c>
      <c r="N306" s="172">
        <v>0</v>
      </c>
      <c r="O306" s="172">
        <f>ROUND(E306*N306,2)</f>
        <v>0</v>
      </c>
      <c r="P306" s="172">
        <v>0</v>
      </c>
      <c r="Q306" s="172">
        <f>ROUND(E306*P306,2)</f>
        <v>0</v>
      </c>
      <c r="R306" s="174"/>
      <c r="S306" s="174" t="s">
        <v>239</v>
      </c>
      <c r="T306" s="175" t="s">
        <v>206</v>
      </c>
      <c r="U306" s="158">
        <v>0</v>
      </c>
      <c r="V306" s="158">
        <f>ROUND(E306*U306,2)</f>
        <v>0</v>
      </c>
      <c r="W306" s="158"/>
      <c r="X306" s="158" t="s">
        <v>243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244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1" t="s">
        <v>265</v>
      </c>
      <c r="D307" s="160"/>
      <c r="E307" s="161"/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226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1" t="s">
        <v>456</v>
      </c>
      <c r="D308" s="160"/>
      <c r="E308" s="161">
        <v>90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226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241"/>
      <c r="D309" s="242"/>
      <c r="E309" s="242"/>
      <c r="F309" s="242"/>
      <c r="G309" s="242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211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2.5" outlineLevel="1" x14ac:dyDescent="0.2">
      <c r="A310" s="169">
        <v>54</v>
      </c>
      <c r="B310" s="170" t="s">
        <v>457</v>
      </c>
      <c r="C310" s="180" t="s">
        <v>458</v>
      </c>
      <c r="D310" s="171" t="s">
        <v>272</v>
      </c>
      <c r="E310" s="172">
        <v>1870</v>
      </c>
      <c r="F310" s="173"/>
      <c r="G310" s="174">
        <f>ROUND(E310*F310,2)</f>
        <v>0</v>
      </c>
      <c r="H310" s="173"/>
      <c r="I310" s="174">
        <f>ROUND(E310*H310,2)</f>
        <v>0</v>
      </c>
      <c r="J310" s="173"/>
      <c r="K310" s="174">
        <f>ROUND(E310*J310,2)</f>
        <v>0</v>
      </c>
      <c r="L310" s="174">
        <v>21</v>
      </c>
      <c r="M310" s="174">
        <f>G310*(1+L310/100)</f>
        <v>0</v>
      </c>
      <c r="N310" s="172">
        <v>6.9999999999999994E-5</v>
      </c>
      <c r="O310" s="172">
        <f>ROUND(E310*N310,2)</f>
        <v>0.13</v>
      </c>
      <c r="P310" s="172">
        <v>0</v>
      </c>
      <c r="Q310" s="172">
        <f>ROUND(E310*P310,2)</f>
        <v>0</v>
      </c>
      <c r="R310" s="174" t="s">
        <v>459</v>
      </c>
      <c r="S310" s="174" t="s">
        <v>205</v>
      </c>
      <c r="T310" s="175" t="s">
        <v>205</v>
      </c>
      <c r="U310" s="158">
        <v>0</v>
      </c>
      <c r="V310" s="158">
        <f>ROUND(E310*U310,2)</f>
        <v>0</v>
      </c>
      <c r="W310" s="158"/>
      <c r="X310" s="158" t="s">
        <v>460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461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1" t="s">
        <v>265</v>
      </c>
      <c r="D311" s="160"/>
      <c r="E311" s="161"/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226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1" t="s">
        <v>1474</v>
      </c>
      <c r="D312" s="160"/>
      <c r="E312" s="161">
        <v>1870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226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241"/>
      <c r="D313" s="242"/>
      <c r="E313" s="242"/>
      <c r="F313" s="242"/>
      <c r="G313" s="242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211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x14ac:dyDescent="0.2">
      <c r="A314" s="163" t="s">
        <v>200</v>
      </c>
      <c r="B314" s="164" t="s">
        <v>103</v>
      </c>
      <c r="C314" s="179" t="s">
        <v>104</v>
      </c>
      <c r="D314" s="165"/>
      <c r="E314" s="166"/>
      <c r="F314" s="167"/>
      <c r="G314" s="167">
        <f>SUMIF(AG315:AG362,"&lt;&gt;NOR",G315:G362)</f>
        <v>0</v>
      </c>
      <c r="H314" s="167"/>
      <c r="I314" s="167">
        <f>SUM(I315:I362)</f>
        <v>0</v>
      </c>
      <c r="J314" s="167"/>
      <c r="K314" s="167">
        <f>SUM(K315:K362)</f>
        <v>0</v>
      </c>
      <c r="L314" s="167"/>
      <c r="M314" s="167">
        <f>SUM(M315:M362)</f>
        <v>0</v>
      </c>
      <c r="N314" s="166"/>
      <c r="O314" s="166">
        <f>SUM(O315:O362)</f>
        <v>0.03</v>
      </c>
      <c r="P314" s="166"/>
      <c r="Q314" s="166">
        <f>SUM(Q315:Q362)</f>
        <v>0</v>
      </c>
      <c r="R314" s="167"/>
      <c r="S314" s="167"/>
      <c r="T314" s="168"/>
      <c r="U314" s="162"/>
      <c r="V314" s="162">
        <f>SUM(V315:V362)</f>
        <v>268.39999999999998</v>
      </c>
      <c r="W314" s="162"/>
      <c r="X314" s="162"/>
      <c r="AG314" t="s">
        <v>201</v>
      </c>
    </row>
    <row r="315" spans="1:60" ht="56.25" outlineLevel="1" x14ac:dyDescent="0.2">
      <c r="A315" s="169">
        <v>55</v>
      </c>
      <c r="B315" s="170" t="s">
        <v>462</v>
      </c>
      <c r="C315" s="180" t="s">
        <v>463</v>
      </c>
      <c r="D315" s="171" t="s">
        <v>272</v>
      </c>
      <c r="E315" s="172">
        <v>848.78</v>
      </c>
      <c r="F315" s="173"/>
      <c r="G315" s="174">
        <f>ROUND(E315*F315,2)</f>
        <v>0</v>
      </c>
      <c r="H315" s="173"/>
      <c r="I315" s="174">
        <f>ROUND(E315*H315,2)</f>
        <v>0</v>
      </c>
      <c r="J315" s="173"/>
      <c r="K315" s="174">
        <f>ROUND(E315*J315,2)</f>
        <v>0</v>
      </c>
      <c r="L315" s="174">
        <v>21</v>
      </c>
      <c r="M315" s="174">
        <f>G315*(1+L315/100)</f>
        <v>0</v>
      </c>
      <c r="N315" s="172">
        <v>4.0000000000000003E-5</v>
      </c>
      <c r="O315" s="172">
        <f>ROUND(E315*N315,2)</f>
        <v>0.03</v>
      </c>
      <c r="P315" s="172">
        <v>0</v>
      </c>
      <c r="Q315" s="172">
        <f>ROUND(E315*P315,2)</f>
        <v>0</v>
      </c>
      <c r="R315" s="174" t="s">
        <v>264</v>
      </c>
      <c r="S315" s="174" t="s">
        <v>205</v>
      </c>
      <c r="T315" s="175" t="s">
        <v>205</v>
      </c>
      <c r="U315" s="158">
        <v>0.31</v>
      </c>
      <c r="V315" s="158">
        <f>ROUND(E315*U315,2)</f>
        <v>263.12</v>
      </c>
      <c r="W315" s="158"/>
      <c r="X315" s="158" t="s">
        <v>243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244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1" t="s">
        <v>265</v>
      </c>
      <c r="D316" s="160"/>
      <c r="E316" s="161"/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226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81" t="s">
        <v>1472</v>
      </c>
      <c r="D317" s="160"/>
      <c r="E317" s="161">
        <v>267.7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226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1" t="s">
        <v>265</v>
      </c>
      <c r="D318" s="160"/>
      <c r="E318" s="161"/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226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1" t="s">
        <v>1476</v>
      </c>
      <c r="D319" s="160"/>
      <c r="E319" s="161">
        <v>522.5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226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1" t="s">
        <v>265</v>
      </c>
      <c r="D320" s="160"/>
      <c r="E320" s="161"/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226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1" t="s">
        <v>1480</v>
      </c>
      <c r="D321" s="160"/>
      <c r="E321" s="161">
        <v>28.58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226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1" t="s">
        <v>265</v>
      </c>
      <c r="D322" s="160"/>
      <c r="E322" s="161"/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226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1" t="s">
        <v>296</v>
      </c>
      <c r="D323" s="160"/>
      <c r="E323" s="161"/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226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1" t="s">
        <v>466</v>
      </c>
      <c r="D324" s="160"/>
      <c r="E324" s="161">
        <v>30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226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241"/>
      <c r="D325" s="242"/>
      <c r="E325" s="242"/>
      <c r="F325" s="242"/>
      <c r="G325" s="242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211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69">
        <v>56</v>
      </c>
      <c r="B326" s="170" t="s">
        <v>467</v>
      </c>
      <c r="C326" s="180" t="s">
        <v>468</v>
      </c>
      <c r="D326" s="171" t="s">
        <v>263</v>
      </c>
      <c r="E326" s="172">
        <v>22</v>
      </c>
      <c r="F326" s="173"/>
      <c r="G326" s="174">
        <f>ROUND(E326*F326,2)</f>
        <v>0</v>
      </c>
      <c r="H326" s="173"/>
      <c r="I326" s="174">
        <f>ROUND(E326*H326,2)</f>
        <v>0</v>
      </c>
      <c r="J326" s="173"/>
      <c r="K326" s="174">
        <f>ROUND(E326*J326,2)</f>
        <v>0</v>
      </c>
      <c r="L326" s="174">
        <v>21</v>
      </c>
      <c r="M326" s="174">
        <f>G326*(1+L326/100)</f>
        <v>0</v>
      </c>
      <c r="N326" s="172">
        <v>0</v>
      </c>
      <c r="O326" s="172">
        <f>ROUND(E326*N326,2)</f>
        <v>0</v>
      </c>
      <c r="P326" s="172">
        <v>0</v>
      </c>
      <c r="Q326" s="172">
        <f>ROUND(E326*P326,2)</f>
        <v>0</v>
      </c>
      <c r="R326" s="174"/>
      <c r="S326" s="174" t="s">
        <v>239</v>
      </c>
      <c r="T326" s="175" t="s">
        <v>206</v>
      </c>
      <c r="U326" s="158">
        <v>0.16</v>
      </c>
      <c r="V326" s="158">
        <f>ROUND(E326*U326,2)</f>
        <v>3.52</v>
      </c>
      <c r="W326" s="158"/>
      <c r="X326" s="158" t="s">
        <v>243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244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1" t="s">
        <v>265</v>
      </c>
      <c r="D327" s="160"/>
      <c r="E327" s="161"/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226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1" t="s">
        <v>622</v>
      </c>
      <c r="D328" s="160"/>
      <c r="E328" s="161">
        <v>22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226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41"/>
      <c r="D329" s="242"/>
      <c r="E329" s="242"/>
      <c r="F329" s="242"/>
      <c r="G329" s="242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211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69">
        <v>57</v>
      </c>
      <c r="B330" s="170" t="s">
        <v>470</v>
      </c>
      <c r="C330" s="180" t="s">
        <v>471</v>
      </c>
      <c r="D330" s="171" t="s">
        <v>472</v>
      </c>
      <c r="E330" s="172">
        <v>8</v>
      </c>
      <c r="F330" s="173"/>
      <c r="G330" s="174">
        <f>ROUND(E330*F330,2)</f>
        <v>0</v>
      </c>
      <c r="H330" s="173"/>
      <c r="I330" s="174">
        <f>ROUND(E330*H330,2)</f>
        <v>0</v>
      </c>
      <c r="J330" s="173"/>
      <c r="K330" s="174">
        <f>ROUND(E330*J330,2)</f>
        <v>0</v>
      </c>
      <c r="L330" s="174">
        <v>21</v>
      </c>
      <c r="M330" s="174">
        <f>G330*(1+L330/100)</f>
        <v>0</v>
      </c>
      <c r="N330" s="172">
        <v>0</v>
      </c>
      <c r="O330" s="172">
        <f>ROUND(E330*N330,2)</f>
        <v>0</v>
      </c>
      <c r="P330" s="172">
        <v>0</v>
      </c>
      <c r="Q330" s="172">
        <f>ROUND(E330*P330,2)</f>
        <v>0</v>
      </c>
      <c r="R330" s="174"/>
      <c r="S330" s="174" t="s">
        <v>239</v>
      </c>
      <c r="T330" s="175" t="s">
        <v>206</v>
      </c>
      <c r="U330" s="158">
        <v>0.16</v>
      </c>
      <c r="V330" s="158">
        <f>ROUND(E330*U330,2)</f>
        <v>1.28</v>
      </c>
      <c r="W330" s="158"/>
      <c r="X330" s="158" t="s">
        <v>243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244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1" t="s">
        <v>265</v>
      </c>
      <c r="D331" s="160"/>
      <c r="E331" s="161"/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226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1" t="s">
        <v>99</v>
      </c>
      <c r="D332" s="160"/>
      <c r="E332" s="161">
        <v>8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226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241"/>
      <c r="D333" s="242"/>
      <c r="E333" s="242"/>
      <c r="F333" s="242"/>
      <c r="G333" s="242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211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69">
        <v>58</v>
      </c>
      <c r="B334" s="170" t="s">
        <v>473</v>
      </c>
      <c r="C334" s="180" t="s">
        <v>474</v>
      </c>
      <c r="D334" s="171" t="s">
        <v>272</v>
      </c>
      <c r="E334" s="172">
        <v>1081</v>
      </c>
      <c r="F334" s="173"/>
      <c r="G334" s="174">
        <f>ROUND(E334*F334,2)</f>
        <v>0</v>
      </c>
      <c r="H334" s="173"/>
      <c r="I334" s="174">
        <f>ROUND(E334*H334,2)</f>
        <v>0</v>
      </c>
      <c r="J334" s="173"/>
      <c r="K334" s="174">
        <f>ROUND(E334*J334,2)</f>
        <v>0</v>
      </c>
      <c r="L334" s="174">
        <v>21</v>
      </c>
      <c r="M334" s="174">
        <f>G334*(1+L334/100)</f>
        <v>0</v>
      </c>
      <c r="N334" s="172">
        <v>0</v>
      </c>
      <c r="O334" s="172">
        <f>ROUND(E334*N334,2)</f>
        <v>0</v>
      </c>
      <c r="P334" s="172">
        <v>0</v>
      </c>
      <c r="Q334" s="172">
        <f>ROUND(E334*P334,2)</f>
        <v>0</v>
      </c>
      <c r="R334" s="174"/>
      <c r="S334" s="174" t="s">
        <v>239</v>
      </c>
      <c r="T334" s="175" t="s">
        <v>206</v>
      </c>
      <c r="U334" s="158">
        <v>0</v>
      </c>
      <c r="V334" s="158">
        <f>ROUND(E334*U334,2)</f>
        <v>0</v>
      </c>
      <c r="W334" s="158"/>
      <c r="X334" s="158" t="s">
        <v>243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244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1" t="s">
        <v>265</v>
      </c>
      <c r="D335" s="160"/>
      <c r="E335" s="161"/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226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1" t="s">
        <v>1481</v>
      </c>
      <c r="D336" s="160"/>
      <c r="E336" s="161">
        <v>1045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226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1" t="s">
        <v>265</v>
      </c>
      <c r="D337" s="160"/>
      <c r="E337" s="161"/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226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1" t="s">
        <v>296</v>
      </c>
      <c r="D338" s="160"/>
      <c r="E338" s="161"/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226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1" t="s">
        <v>476</v>
      </c>
      <c r="D339" s="160"/>
      <c r="E339" s="161">
        <v>36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226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241"/>
      <c r="D340" s="242"/>
      <c r="E340" s="242"/>
      <c r="F340" s="242"/>
      <c r="G340" s="242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211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69">
        <v>59</v>
      </c>
      <c r="B341" s="170" t="s">
        <v>477</v>
      </c>
      <c r="C341" s="180" t="s">
        <v>478</v>
      </c>
      <c r="D341" s="171" t="s">
        <v>272</v>
      </c>
      <c r="E341" s="172">
        <v>522.5</v>
      </c>
      <c r="F341" s="173"/>
      <c r="G341" s="174">
        <f>ROUND(E341*F341,2)</f>
        <v>0</v>
      </c>
      <c r="H341" s="173"/>
      <c r="I341" s="174">
        <f>ROUND(E341*H341,2)</f>
        <v>0</v>
      </c>
      <c r="J341" s="173"/>
      <c r="K341" s="174">
        <f>ROUND(E341*J341,2)</f>
        <v>0</v>
      </c>
      <c r="L341" s="174">
        <v>21</v>
      </c>
      <c r="M341" s="174">
        <f>G341*(1+L341/100)</f>
        <v>0</v>
      </c>
      <c r="N341" s="172">
        <v>0</v>
      </c>
      <c r="O341" s="172">
        <f>ROUND(E341*N341,2)</f>
        <v>0</v>
      </c>
      <c r="P341" s="172">
        <v>0</v>
      </c>
      <c r="Q341" s="172">
        <f>ROUND(E341*P341,2)</f>
        <v>0</v>
      </c>
      <c r="R341" s="174"/>
      <c r="S341" s="174" t="s">
        <v>239</v>
      </c>
      <c r="T341" s="175" t="s">
        <v>206</v>
      </c>
      <c r="U341" s="158">
        <v>0</v>
      </c>
      <c r="V341" s="158">
        <f>ROUND(E341*U341,2)</f>
        <v>0</v>
      </c>
      <c r="W341" s="158"/>
      <c r="X341" s="158" t="s">
        <v>243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244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1" t="s">
        <v>265</v>
      </c>
      <c r="D342" s="160"/>
      <c r="E342" s="161"/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226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1" t="s">
        <v>1476</v>
      </c>
      <c r="D343" s="160"/>
      <c r="E343" s="161">
        <v>522.5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226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241"/>
      <c r="D344" s="242"/>
      <c r="E344" s="242"/>
      <c r="F344" s="242"/>
      <c r="G344" s="242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211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69">
        <v>60</v>
      </c>
      <c r="B345" s="170" t="s">
        <v>483</v>
      </c>
      <c r="C345" s="180" t="s">
        <v>484</v>
      </c>
      <c r="D345" s="171" t="s">
        <v>300</v>
      </c>
      <c r="E345" s="172">
        <v>8</v>
      </c>
      <c r="F345" s="173"/>
      <c r="G345" s="174">
        <f>ROUND(E345*F345,2)</f>
        <v>0</v>
      </c>
      <c r="H345" s="173"/>
      <c r="I345" s="174">
        <f>ROUND(E345*H345,2)</f>
        <v>0</v>
      </c>
      <c r="J345" s="173"/>
      <c r="K345" s="174">
        <f>ROUND(E345*J345,2)</f>
        <v>0</v>
      </c>
      <c r="L345" s="174">
        <v>21</v>
      </c>
      <c r="M345" s="174">
        <f>G345*(1+L345/100)</f>
        <v>0</v>
      </c>
      <c r="N345" s="172">
        <v>0</v>
      </c>
      <c r="O345" s="172">
        <f>ROUND(E345*N345,2)</f>
        <v>0</v>
      </c>
      <c r="P345" s="172">
        <v>0</v>
      </c>
      <c r="Q345" s="172">
        <f>ROUND(E345*P345,2)</f>
        <v>0</v>
      </c>
      <c r="R345" s="174"/>
      <c r="S345" s="174" t="s">
        <v>239</v>
      </c>
      <c r="T345" s="175" t="s">
        <v>206</v>
      </c>
      <c r="U345" s="158">
        <v>0</v>
      </c>
      <c r="V345" s="158">
        <f>ROUND(E345*U345,2)</f>
        <v>0</v>
      </c>
      <c r="W345" s="158"/>
      <c r="X345" s="158" t="s">
        <v>243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244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1" t="s">
        <v>265</v>
      </c>
      <c r="D346" s="160"/>
      <c r="E346" s="161"/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226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1" t="s">
        <v>99</v>
      </c>
      <c r="D347" s="160"/>
      <c r="E347" s="161">
        <v>8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226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241"/>
      <c r="D348" s="242"/>
      <c r="E348" s="242"/>
      <c r="F348" s="242"/>
      <c r="G348" s="242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211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69">
        <v>61</v>
      </c>
      <c r="B349" s="170" t="s">
        <v>485</v>
      </c>
      <c r="C349" s="180" t="s">
        <v>486</v>
      </c>
      <c r="D349" s="171" t="s">
        <v>263</v>
      </c>
      <c r="E349" s="172">
        <v>2</v>
      </c>
      <c r="F349" s="173"/>
      <c r="G349" s="174">
        <f>ROUND(E349*F349,2)</f>
        <v>0</v>
      </c>
      <c r="H349" s="173"/>
      <c r="I349" s="174">
        <f>ROUND(E349*H349,2)</f>
        <v>0</v>
      </c>
      <c r="J349" s="173"/>
      <c r="K349" s="174">
        <f>ROUND(E349*J349,2)</f>
        <v>0</v>
      </c>
      <c r="L349" s="174">
        <v>21</v>
      </c>
      <c r="M349" s="174">
        <f>G349*(1+L349/100)</f>
        <v>0</v>
      </c>
      <c r="N349" s="172">
        <v>0</v>
      </c>
      <c r="O349" s="172">
        <f>ROUND(E349*N349,2)</f>
        <v>0</v>
      </c>
      <c r="P349" s="172">
        <v>0</v>
      </c>
      <c r="Q349" s="172">
        <f>ROUND(E349*P349,2)</f>
        <v>0</v>
      </c>
      <c r="R349" s="174"/>
      <c r="S349" s="174" t="s">
        <v>239</v>
      </c>
      <c r="T349" s="175" t="s">
        <v>206</v>
      </c>
      <c r="U349" s="158">
        <v>0.16</v>
      </c>
      <c r="V349" s="158">
        <f>ROUND(E349*U349,2)</f>
        <v>0.32</v>
      </c>
      <c r="W349" s="158"/>
      <c r="X349" s="158" t="s">
        <v>243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244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1" t="s">
        <v>265</v>
      </c>
      <c r="D350" s="160"/>
      <c r="E350" s="161"/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226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1" t="s">
        <v>305</v>
      </c>
      <c r="D351" s="160"/>
      <c r="E351" s="161">
        <v>2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226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41"/>
      <c r="D352" s="242"/>
      <c r="E352" s="242"/>
      <c r="F352" s="242"/>
      <c r="G352" s="242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211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22.5" outlineLevel="1" x14ac:dyDescent="0.2">
      <c r="A353" s="169">
        <v>62</v>
      </c>
      <c r="B353" s="170" t="s">
        <v>487</v>
      </c>
      <c r="C353" s="180" t="s">
        <v>488</v>
      </c>
      <c r="D353" s="171" t="s">
        <v>263</v>
      </c>
      <c r="E353" s="172">
        <v>1</v>
      </c>
      <c r="F353" s="173"/>
      <c r="G353" s="174">
        <f>ROUND(E353*F353,2)</f>
        <v>0</v>
      </c>
      <c r="H353" s="173"/>
      <c r="I353" s="174">
        <f>ROUND(E353*H353,2)</f>
        <v>0</v>
      </c>
      <c r="J353" s="173"/>
      <c r="K353" s="174">
        <f>ROUND(E353*J353,2)</f>
        <v>0</v>
      </c>
      <c r="L353" s="174">
        <v>21</v>
      </c>
      <c r="M353" s="174">
        <f>G353*(1+L353/100)</f>
        <v>0</v>
      </c>
      <c r="N353" s="172">
        <v>0</v>
      </c>
      <c r="O353" s="172">
        <f>ROUND(E353*N353,2)</f>
        <v>0</v>
      </c>
      <c r="P353" s="172">
        <v>0</v>
      </c>
      <c r="Q353" s="172">
        <f>ROUND(E353*P353,2)</f>
        <v>0</v>
      </c>
      <c r="R353" s="174"/>
      <c r="S353" s="174" t="s">
        <v>239</v>
      </c>
      <c r="T353" s="175" t="s">
        <v>206</v>
      </c>
      <c r="U353" s="158">
        <v>0.16</v>
      </c>
      <c r="V353" s="158">
        <f>ROUND(E353*U353,2)</f>
        <v>0.16</v>
      </c>
      <c r="W353" s="158"/>
      <c r="X353" s="158" t="s">
        <v>243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244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1" t="s">
        <v>265</v>
      </c>
      <c r="D354" s="160"/>
      <c r="E354" s="161"/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226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1" t="s">
        <v>227</v>
      </c>
      <c r="D355" s="160"/>
      <c r="E355" s="161">
        <v>1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226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241"/>
      <c r="D356" s="242"/>
      <c r="E356" s="242"/>
      <c r="F356" s="242"/>
      <c r="G356" s="242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211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ht="22.5" outlineLevel="1" x14ac:dyDescent="0.2">
      <c r="A357" s="169">
        <v>63</v>
      </c>
      <c r="B357" s="170" t="s">
        <v>489</v>
      </c>
      <c r="C357" s="180" t="s">
        <v>490</v>
      </c>
      <c r="D357" s="171" t="s">
        <v>491</v>
      </c>
      <c r="E357" s="172">
        <v>100</v>
      </c>
      <c r="F357" s="173"/>
      <c r="G357" s="174">
        <f>ROUND(E357*F357,2)</f>
        <v>0</v>
      </c>
      <c r="H357" s="173"/>
      <c r="I357" s="174">
        <f>ROUND(E357*H357,2)</f>
        <v>0</v>
      </c>
      <c r="J357" s="173"/>
      <c r="K357" s="174">
        <f>ROUND(E357*J357,2)</f>
        <v>0</v>
      </c>
      <c r="L357" s="174">
        <v>21</v>
      </c>
      <c r="M357" s="174">
        <f>G357*(1+L357/100)</f>
        <v>0</v>
      </c>
      <c r="N357" s="172">
        <v>0</v>
      </c>
      <c r="O357" s="172">
        <f>ROUND(E357*N357,2)</f>
        <v>0</v>
      </c>
      <c r="P357" s="172">
        <v>0</v>
      </c>
      <c r="Q357" s="172">
        <f>ROUND(E357*P357,2)</f>
        <v>0</v>
      </c>
      <c r="R357" s="174"/>
      <c r="S357" s="174" t="s">
        <v>239</v>
      </c>
      <c r="T357" s="175" t="s">
        <v>206</v>
      </c>
      <c r="U357" s="158">
        <v>0</v>
      </c>
      <c r="V357" s="158">
        <f>ROUND(E357*U357,2)</f>
        <v>0</v>
      </c>
      <c r="W357" s="158"/>
      <c r="X357" s="158" t="s">
        <v>121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492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252"/>
      <c r="D358" s="253"/>
      <c r="E358" s="253"/>
      <c r="F358" s="253"/>
      <c r="G358" s="253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211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69">
        <v>64</v>
      </c>
      <c r="B359" s="170" t="s">
        <v>493</v>
      </c>
      <c r="C359" s="180" t="s">
        <v>494</v>
      </c>
      <c r="D359" s="171" t="s">
        <v>491</v>
      </c>
      <c r="E359" s="172">
        <v>100</v>
      </c>
      <c r="F359" s="173"/>
      <c r="G359" s="174">
        <f>ROUND(E359*F359,2)</f>
        <v>0</v>
      </c>
      <c r="H359" s="173"/>
      <c r="I359" s="174">
        <f>ROUND(E359*H359,2)</f>
        <v>0</v>
      </c>
      <c r="J359" s="173"/>
      <c r="K359" s="174">
        <f>ROUND(E359*J359,2)</f>
        <v>0</v>
      </c>
      <c r="L359" s="174">
        <v>21</v>
      </c>
      <c r="M359" s="174">
        <f>G359*(1+L359/100)</f>
        <v>0</v>
      </c>
      <c r="N359" s="172">
        <v>0</v>
      </c>
      <c r="O359" s="172">
        <f>ROUND(E359*N359,2)</f>
        <v>0</v>
      </c>
      <c r="P359" s="172">
        <v>0</v>
      </c>
      <c r="Q359" s="172">
        <f>ROUND(E359*P359,2)</f>
        <v>0</v>
      </c>
      <c r="R359" s="174"/>
      <c r="S359" s="174" t="s">
        <v>239</v>
      </c>
      <c r="T359" s="175" t="s">
        <v>206</v>
      </c>
      <c r="U359" s="158">
        <v>0</v>
      </c>
      <c r="V359" s="158">
        <f>ROUND(E359*U359,2)</f>
        <v>0</v>
      </c>
      <c r="W359" s="158"/>
      <c r="X359" s="158" t="s">
        <v>121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492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52"/>
      <c r="D360" s="253"/>
      <c r="E360" s="253"/>
      <c r="F360" s="253"/>
      <c r="G360" s="253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211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9">
        <v>65</v>
      </c>
      <c r="B361" s="170" t="s">
        <v>495</v>
      </c>
      <c r="C361" s="180" t="s">
        <v>496</v>
      </c>
      <c r="D361" s="171" t="s">
        <v>300</v>
      </c>
      <c r="E361" s="172">
        <v>1</v>
      </c>
      <c r="F361" s="173"/>
      <c r="G361" s="174">
        <f>ROUND(E361*F361,2)</f>
        <v>0</v>
      </c>
      <c r="H361" s="173"/>
      <c r="I361" s="174">
        <f>ROUND(E361*H361,2)</f>
        <v>0</v>
      </c>
      <c r="J361" s="173"/>
      <c r="K361" s="174">
        <f>ROUND(E361*J361,2)</f>
        <v>0</v>
      </c>
      <c r="L361" s="174">
        <v>21</v>
      </c>
      <c r="M361" s="174">
        <f>G361*(1+L361/100)</f>
        <v>0</v>
      </c>
      <c r="N361" s="172">
        <v>0</v>
      </c>
      <c r="O361" s="172">
        <f>ROUND(E361*N361,2)</f>
        <v>0</v>
      </c>
      <c r="P361" s="172">
        <v>0</v>
      </c>
      <c r="Q361" s="172">
        <f>ROUND(E361*P361,2)</f>
        <v>0</v>
      </c>
      <c r="R361" s="174"/>
      <c r="S361" s="174" t="s">
        <v>239</v>
      </c>
      <c r="T361" s="175" t="s">
        <v>206</v>
      </c>
      <c r="U361" s="158">
        <v>0</v>
      </c>
      <c r="V361" s="158">
        <f>ROUND(E361*U361,2)</f>
        <v>0</v>
      </c>
      <c r="W361" s="158"/>
      <c r="X361" s="158" t="s">
        <v>121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492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52"/>
      <c r="D362" s="253"/>
      <c r="E362" s="253"/>
      <c r="F362" s="253"/>
      <c r="G362" s="253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211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x14ac:dyDescent="0.2">
      <c r="A363" s="163" t="s">
        <v>200</v>
      </c>
      <c r="B363" s="164" t="s">
        <v>105</v>
      </c>
      <c r="C363" s="179" t="s">
        <v>106</v>
      </c>
      <c r="D363" s="165"/>
      <c r="E363" s="166"/>
      <c r="F363" s="167"/>
      <c r="G363" s="167">
        <f>SUMIF(AG364:AG574,"&lt;&gt;NOR",G364:G574)</f>
        <v>0</v>
      </c>
      <c r="H363" s="167"/>
      <c r="I363" s="167">
        <f>SUM(I364:I574)</f>
        <v>0</v>
      </c>
      <c r="J363" s="167"/>
      <c r="K363" s="167">
        <f>SUM(K364:K574)</f>
        <v>0</v>
      </c>
      <c r="L363" s="167"/>
      <c r="M363" s="167">
        <f>SUM(M364:M574)</f>
        <v>0</v>
      </c>
      <c r="N363" s="166"/>
      <c r="O363" s="166">
        <f>SUM(O364:O574)</f>
        <v>0.39</v>
      </c>
      <c r="P363" s="166"/>
      <c r="Q363" s="166">
        <f>SUM(Q364:Q574)</f>
        <v>111.47999999999999</v>
      </c>
      <c r="R363" s="167"/>
      <c r="S363" s="167"/>
      <c r="T363" s="168"/>
      <c r="U363" s="162"/>
      <c r="V363" s="162">
        <f>SUM(V364:V574)</f>
        <v>1013.4300000000001</v>
      </c>
      <c r="W363" s="162"/>
      <c r="X363" s="162"/>
      <c r="AG363" t="s">
        <v>201</v>
      </c>
    </row>
    <row r="364" spans="1:60" outlineLevel="1" x14ac:dyDescent="0.2">
      <c r="A364" s="169">
        <v>66</v>
      </c>
      <c r="B364" s="170" t="s">
        <v>497</v>
      </c>
      <c r="C364" s="180" t="s">
        <v>498</v>
      </c>
      <c r="D364" s="171" t="s">
        <v>272</v>
      </c>
      <c r="E364" s="172">
        <v>58.92</v>
      </c>
      <c r="F364" s="173"/>
      <c r="G364" s="174">
        <f>ROUND(E364*F364,2)</f>
        <v>0</v>
      </c>
      <c r="H364" s="173"/>
      <c r="I364" s="174">
        <f>ROUND(E364*H364,2)</f>
        <v>0</v>
      </c>
      <c r="J364" s="173"/>
      <c r="K364" s="174">
        <f>ROUND(E364*J364,2)</f>
        <v>0</v>
      </c>
      <c r="L364" s="174">
        <v>21</v>
      </c>
      <c r="M364" s="174">
        <f>G364*(1+L364/100)</f>
        <v>0</v>
      </c>
      <c r="N364" s="172">
        <v>6.7000000000000002E-4</v>
      </c>
      <c r="O364" s="172">
        <f>ROUND(E364*N364,2)</f>
        <v>0.04</v>
      </c>
      <c r="P364" s="172">
        <v>0.154</v>
      </c>
      <c r="Q364" s="172">
        <f>ROUND(E364*P364,2)</f>
        <v>9.07</v>
      </c>
      <c r="R364" s="174" t="s">
        <v>499</v>
      </c>
      <c r="S364" s="174" t="s">
        <v>205</v>
      </c>
      <c r="T364" s="175" t="s">
        <v>205</v>
      </c>
      <c r="U364" s="158">
        <v>0.21</v>
      </c>
      <c r="V364" s="158">
        <f>ROUND(E364*U364,2)</f>
        <v>12.37</v>
      </c>
      <c r="W364" s="158"/>
      <c r="X364" s="158" t="s">
        <v>243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244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22.5" outlineLevel="1" x14ac:dyDescent="0.2">
      <c r="A365" s="154"/>
      <c r="B365" s="155"/>
      <c r="C365" s="254" t="s">
        <v>500</v>
      </c>
      <c r="D365" s="255"/>
      <c r="E365" s="255"/>
      <c r="F365" s="255"/>
      <c r="G365" s="255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275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76" t="str">
        <f>C365</f>
        <v>nebo vybourání otvorů průřezové plochy přes 4 m2 v příčkách, včetně pomocného lešení o výšce podlahy do 1900 mm a pro zatížení do 1,5 kPa  (150 kg/m2),</v>
      </c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1" t="s">
        <v>501</v>
      </c>
      <c r="D366" s="160"/>
      <c r="E366" s="161"/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226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1" t="s">
        <v>265</v>
      </c>
      <c r="D367" s="160"/>
      <c r="E367" s="161"/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226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1" t="s">
        <v>1482</v>
      </c>
      <c r="D368" s="160"/>
      <c r="E368" s="161">
        <v>58.92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226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241"/>
      <c r="D369" s="242"/>
      <c r="E369" s="242"/>
      <c r="F369" s="242"/>
      <c r="G369" s="242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211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ht="22.5" outlineLevel="1" x14ac:dyDescent="0.2">
      <c r="A370" s="169">
        <v>67</v>
      </c>
      <c r="B370" s="170" t="s">
        <v>508</v>
      </c>
      <c r="C370" s="180" t="s">
        <v>509</v>
      </c>
      <c r="D370" s="171" t="s">
        <v>272</v>
      </c>
      <c r="E370" s="172">
        <v>83.34</v>
      </c>
      <c r="F370" s="173"/>
      <c r="G370" s="174">
        <f>ROUND(E370*F370,2)</f>
        <v>0</v>
      </c>
      <c r="H370" s="173"/>
      <c r="I370" s="174">
        <f>ROUND(E370*H370,2)</f>
        <v>0</v>
      </c>
      <c r="J370" s="173"/>
      <c r="K370" s="174">
        <f>ROUND(E370*J370,2)</f>
        <v>0</v>
      </c>
      <c r="L370" s="174">
        <v>21</v>
      </c>
      <c r="M370" s="174">
        <f>G370*(1+L370/100)</f>
        <v>0</v>
      </c>
      <c r="N370" s="172">
        <v>6.7000000000000002E-4</v>
      </c>
      <c r="O370" s="172">
        <f>ROUND(E370*N370,2)</f>
        <v>0.06</v>
      </c>
      <c r="P370" s="172">
        <v>0.1</v>
      </c>
      <c r="Q370" s="172">
        <f>ROUND(E370*P370,2)</f>
        <v>8.33</v>
      </c>
      <c r="R370" s="174" t="s">
        <v>499</v>
      </c>
      <c r="S370" s="174" t="s">
        <v>205</v>
      </c>
      <c r="T370" s="175" t="s">
        <v>205</v>
      </c>
      <c r="U370" s="158">
        <v>0.36</v>
      </c>
      <c r="V370" s="158">
        <f>ROUND(E370*U370,2)</f>
        <v>30</v>
      </c>
      <c r="W370" s="158"/>
      <c r="X370" s="158" t="s">
        <v>243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244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22.5" outlineLevel="1" x14ac:dyDescent="0.2">
      <c r="A371" s="154"/>
      <c r="B371" s="155"/>
      <c r="C371" s="254" t="s">
        <v>510</v>
      </c>
      <c r="D371" s="255"/>
      <c r="E371" s="255"/>
      <c r="F371" s="255"/>
      <c r="G371" s="255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275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76" t="str">
        <f>C371</f>
        <v>nebo vybourání otvorů jakýchkoliv rozměrů, včetně pomocného lešení o výšce podlahy do 1900 mm a pro zatížení do 1,5 kPa  (150 kg/m2),</v>
      </c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1" t="s">
        <v>511</v>
      </c>
      <c r="D372" s="160"/>
      <c r="E372" s="161"/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226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81" t="s">
        <v>265</v>
      </c>
      <c r="D373" s="160"/>
      <c r="E373" s="161"/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226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1" t="s">
        <v>1483</v>
      </c>
      <c r="D374" s="160"/>
      <c r="E374" s="161">
        <v>83.34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226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241"/>
      <c r="D375" s="242"/>
      <c r="E375" s="242"/>
      <c r="F375" s="242"/>
      <c r="G375" s="242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211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22.5" outlineLevel="1" x14ac:dyDescent="0.2">
      <c r="A376" s="169">
        <v>68</v>
      </c>
      <c r="B376" s="170" t="s">
        <v>517</v>
      </c>
      <c r="C376" s="180" t="s">
        <v>518</v>
      </c>
      <c r="D376" s="171" t="s">
        <v>346</v>
      </c>
      <c r="E376" s="172">
        <v>0.03</v>
      </c>
      <c r="F376" s="173"/>
      <c r="G376" s="174">
        <f>ROUND(E376*F376,2)</f>
        <v>0</v>
      </c>
      <c r="H376" s="173"/>
      <c r="I376" s="174">
        <f>ROUND(E376*H376,2)</f>
        <v>0</v>
      </c>
      <c r="J376" s="173"/>
      <c r="K376" s="174">
        <f>ROUND(E376*J376,2)</f>
        <v>0</v>
      </c>
      <c r="L376" s="174">
        <v>21</v>
      </c>
      <c r="M376" s="174">
        <f>G376*(1+L376/100)</f>
        <v>0</v>
      </c>
      <c r="N376" s="172">
        <v>1.7989999999999999E-2</v>
      </c>
      <c r="O376" s="172">
        <f>ROUND(E376*N376,2)</f>
        <v>0</v>
      </c>
      <c r="P376" s="172">
        <v>2.4</v>
      </c>
      <c r="Q376" s="172">
        <f>ROUND(E376*P376,2)</f>
        <v>7.0000000000000007E-2</v>
      </c>
      <c r="R376" s="174" t="s">
        <v>499</v>
      </c>
      <c r="S376" s="174" t="s">
        <v>205</v>
      </c>
      <c r="T376" s="175" t="s">
        <v>205</v>
      </c>
      <c r="U376" s="158">
        <v>12.817</v>
      </c>
      <c r="V376" s="158">
        <f>ROUND(E376*U376,2)</f>
        <v>0.38</v>
      </c>
      <c r="W376" s="158"/>
      <c r="X376" s="158" t="s">
        <v>243</v>
      </c>
      <c r="Y376" s="147"/>
      <c r="Z376" s="147"/>
      <c r="AA376" s="147"/>
      <c r="AB376" s="147"/>
      <c r="AC376" s="147"/>
      <c r="AD376" s="147"/>
      <c r="AE376" s="147"/>
      <c r="AF376" s="147"/>
      <c r="AG376" s="147" t="s">
        <v>378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254" t="s">
        <v>519</v>
      </c>
      <c r="D377" s="255"/>
      <c r="E377" s="255"/>
      <c r="F377" s="255"/>
      <c r="G377" s="255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275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76" t="str">
        <f>C377</f>
        <v>uložených ve zdivu, včetně pomocného lešení o výšce podlahy do 1900 mm a pro zatížení do 1,5 kPa  (150 kg/m2),</v>
      </c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1" t="s">
        <v>265</v>
      </c>
      <c r="D378" s="160"/>
      <c r="E378" s="161"/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226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1" t="s">
        <v>520</v>
      </c>
      <c r="D379" s="160"/>
      <c r="E379" s="161">
        <v>0.03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226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241"/>
      <c r="D380" s="242"/>
      <c r="E380" s="242"/>
      <c r="F380" s="242"/>
      <c r="G380" s="242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211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2.5" outlineLevel="1" x14ac:dyDescent="0.2">
      <c r="A381" s="169">
        <v>69</v>
      </c>
      <c r="B381" s="170" t="s">
        <v>521</v>
      </c>
      <c r="C381" s="180" t="s">
        <v>522</v>
      </c>
      <c r="D381" s="171" t="s">
        <v>346</v>
      </c>
      <c r="E381" s="172">
        <v>1.2549999999999999</v>
      </c>
      <c r="F381" s="173"/>
      <c r="G381" s="174">
        <f>ROUND(E381*F381,2)</f>
        <v>0</v>
      </c>
      <c r="H381" s="173"/>
      <c r="I381" s="174">
        <f>ROUND(E381*H381,2)</f>
        <v>0</v>
      </c>
      <c r="J381" s="173"/>
      <c r="K381" s="174">
        <f>ROUND(E381*J381,2)</f>
        <v>0</v>
      </c>
      <c r="L381" s="174">
        <v>21</v>
      </c>
      <c r="M381" s="174">
        <f>G381*(1+L381/100)</f>
        <v>0</v>
      </c>
      <c r="N381" s="172">
        <v>0</v>
      </c>
      <c r="O381" s="172">
        <f>ROUND(E381*N381,2)</f>
        <v>0</v>
      </c>
      <c r="P381" s="172">
        <v>2.2000000000000002</v>
      </c>
      <c r="Q381" s="172">
        <f>ROUND(E381*P381,2)</f>
        <v>2.76</v>
      </c>
      <c r="R381" s="174" t="s">
        <v>499</v>
      </c>
      <c r="S381" s="174" t="s">
        <v>205</v>
      </c>
      <c r="T381" s="175" t="s">
        <v>205</v>
      </c>
      <c r="U381" s="158">
        <v>7.2</v>
      </c>
      <c r="V381" s="158">
        <f>ROUND(E381*U381,2)</f>
        <v>9.0399999999999991</v>
      </c>
      <c r="W381" s="158"/>
      <c r="X381" s="158" t="s">
        <v>243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244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1" t="s">
        <v>265</v>
      </c>
      <c r="D382" s="160"/>
      <c r="E382" s="161"/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226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1" t="s">
        <v>1484</v>
      </c>
      <c r="D383" s="160"/>
      <c r="E383" s="161">
        <v>1.2549999999999999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226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241"/>
      <c r="D384" s="242"/>
      <c r="E384" s="242"/>
      <c r="F384" s="242"/>
      <c r="G384" s="242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211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69">
        <v>70</v>
      </c>
      <c r="B385" s="170" t="s">
        <v>524</v>
      </c>
      <c r="C385" s="180" t="s">
        <v>525</v>
      </c>
      <c r="D385" s="171" t="s">
        <v>272</v>
      </c>
      <c r="E385" s="172">
        <v>34.9</v>
      </c>
      <c r="F385" s="173"/>
      <c r="G385" s="174">
        <f>ROUND(E385*F385,2)</f>
        <v>0</v>
      </c>
      <c r="H385" s="173"/>
      <c r="I385" s="174">
        <f>ROUND(E385*H385,2)</f>
        <v>0</v>
      </c>
      <c r="J385" s="173"/>
      <c r="K385" s="174">
        <f>ROUND(E385*J385,2)</f>
        <v>0</v>
      </c>
      <c r="L385" s="174">
        <v>21</v>
      </c>
      <c r="M385" s="174">
        <f>G385*(1+L385/100)</f>
        <v>0</v>
      </c>
      <c r="N385" s="172">
        <v>0</v>
      </c>
      <c r="O385" s="172">
        <f>ROUND(E385*N385,2)</f>
        <v>0</v>
      </c>
      <c r="P385" s="172">
        <v>0.02</v>
      </c>
      <c r="Q385" s="172">
        <f>ROUND(E385*P385,2)</f>
        <v>0.7</v>
      </c>
      <c r="R385" s="174" t="s">
        <v>499</v>
      </c>
      <c r="S385" s="174" t="s">
        <v>205</v>
      </c>
      <c r="T385" s="175" t="s">
        <v>205</v>
      </c>
      <c r="U385" s="158">
        <v>0.15</v>
      </c>
      <c r="V385" s="158">
        <f>ROUND(E385*U385,2)</f>
        <v>5.24</v>
      </c>
      <c r="W385" s="158"/>
      <c r="X385" s="158" t="s">
        <v>243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378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254" t="s">
        <v>526</v>
      </c>
      <c r="D386" s="255"/>
      <c r="E386" s="255"/>
      <c r="F386" s="255"/>
      <c r="G386" s="255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275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1" t="s">
        <v>265</v>
      </c>
      <c r="D387" s="160"/>
      <c r="E387" s="161"/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226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81" t="s">
        <v>1485</v>
      </c>
      <c r="D388" s="160"/>
      <c r="E388" s="161">
        <v>34.9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226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241"/>
      <c r="D389" s="242"/>
      <c r="E389" s="242"/>
      <c r="F389" s="242"/>
      <c r="G389" s="242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211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69">
        <v>71</v>
      </c>
      <c r="B390" s="170" t="s">
        <v>528</v>
      </c>
      <c r="C390" s="180" t="s">
        <v>529</v>
      </c>
      <c r="D390" s="171" t="s">
        <v>263</v>
      </c>
      <c r="E390" s="172">
        <v>20</v>
      </c>
      <c r="F390" s="173"/>
      <c r="G390" s="174">
        <f>ROUND(E390*F390,2)</f>
        <v>0</v>
      </c>
      <c r="H390" s="173"/>
      <c r="I390" s="174">
        <f>ROUND(E390*H390,2)</f>
        <v>0</v>
      </c>
      <c r="J390" s="173"/>
      <c r="K390" s="174">
        <f>ROUND(E390*J390,2)</f>
        <v>0</v>
      </c>
      <c r="L390" s="174">
        <v>21</v>
      </c>
      <c r="M390" s="174">
        <f>G390*(1+L390/100)</f>
        <v>0</v>
      </c>
      <c r="N390" s="172">
        <v>0</v>
      </c>
      <c r="O390" s="172">
        <f>ROUND(E390*N390,2)</f>
        <v>0</v>
      </c>
      <c r="P390" s="172">
        <v>0</v>
      </c>
      <c r="Q390" s="172">
        <f>ROUND(E390*P390,2)</f>
        <v>0</v>
      </c>
      <c r="R390" s="174" t="s">
        <v>499</v>
      </c>
      <c r="S390" s="174" t="s">
        <v>205</v>
      </c>
      <c r="T390" s="175" t="s">
        <v>205</v>
      </c>
      <c r="U390" s="158">
        <v>0.05</v>
      </c>
      <c r="V390" s="158">
        <f>ROUND(E390*U390,2)</f>
        <v>1</v>
      </c>
      <c r="W390" s="158"/>
      <c r="X390" s="158" t="s">
        <v>243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244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254" t="s">
        <v>530</v>
      </c>
      <c r="D391" s="255"/>
      <c r="E391" s="255"/>
      <c r="F391" s="255"/>
      <c r="G391" s="255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275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1" t="s">
        <v>265</v>
      </c>
      <c r="D392" s="160"/>
      <c r="E392" s="161"/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226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1" t="s">
        <v>531</v>
      </c>
      <c r="D393" s="160"/>
      <c r="E393" s="161"/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226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1" t="s">
        <v>767</v>
      </c>
      <c r="D394" s="160"/>
      <c r="E394" s="161">
        <v>12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226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1" t="s">
        <v>533</v>
      </c>
      <c r="D395" s="160"/>
      <c r="E395" s="161"/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226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1" t="s">
        <v>569</v>
      </c>
      <c r="D396" s="160"/>
      <c r="E396" s="161">
        <v>7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226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1" t="s">
        <v>1486</v>
      </c>
      <c r="D397" s="160"/>
      <c r="E397" s="161"/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226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1" t="s">
        <v>227</v>
      </c>
      <c r="D398" s="160"/>
      <c r="E398" s="161">
        <v>1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226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241"/>
      <c r="D399" s="242"/>
      <c r="E399" s="242"/>
      <c r="F399" s="242"/>
      <c r="G399" s="242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211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69">
        <v>72</v>
      </c>
      <c r="B400" s="170" t="s">
        <v>534</v>
      </c>
      <c r="C400" s="180" t="s">
        <v>535</v>
      </c>
      <c r="D400" s="171" t="s">
        <v>263</v>
      </c>
      <c r="E400" s="172">
        <v>3</v>
      </c>
      <c r="F400" s="173"/>
      <c r="G400" s="174">
        <f>ROUND(E400*F400,2)</f>
        <v>0</v>
      </c>
      <c r="H400" s="173"/>
      <c r="I400" s="174">
        <f>ROUND(E400*H400,2)</f>
        <v>0</v>
      </c>
      <c r="J400" s="173"/>
      <c r="K400" s="174">
        <f>ROUND(E400*J400,2)</f>
        <v>0</v>
      </c>
      <c r="L400" s="174">
        <v>21</v>
      </c>
      <c r="M400" s="174">
        <f>G400*(1+L400/100)</f>
        <v>0</v>
      </c>
      <c r="N400" s="172">
        <v>0</v>
      </c>
      <c r="O400" s="172">
        <f>ROUND(E400*N400,2)</f>
        <v>0</v>
      </c>
      <c r="P400" s="172">
        <v>0</v>
      </c>
      <c r="Q400" s="172">
        <f>ROUND(E400*P400,2)</f>
        <v>0</v>
      </c>
      <c r="R400" s="174" t="s">
        <v>499</v>
      </c>
      <c r="S400" s="174" t="s">
        <v>205</v>
      </c>
      <c r="T400" s="175" t="s">
        <v>205</v>
      </c>
      <c r="U400" s="158">
        <v>0.08</v>
      </c>
      <c r="V400" s="158">
        <f>ROUND(E400*U400,2)</f>
        <v>0.24</v>
      </c>
      <c r="W400" s="158"/>
      <c r="X400" s="158" t="s">
        <v>243</v>
      </c>
      <c r="Y400" s="147"/>
      <c r="Z400" s="147"/>
      <c r="AA400" s="147"/>
      <c r="AB400" s="147"/>
      <c r="AC400" s="147"/>
      <c r="AD400" s="147"/>
      <c r="AE400" s="147"/>
      <c r="AF400" s="147"/>
      <c r="AG400" s="147" t="s">
        <v>244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254" t="s">
        <v>536</v>
      </c>
      <c r="D401" s="255"/>
      <c r="E401" s="255"/>
      <c r="F401" s="255"/>
      <c r="G401" s="255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275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1" t="s">
        <v>265</v>
      </c>
      <c r="D402" s="160"/>
      <c r="E402" s="161"/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226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1" t="s">
        <v>537</v>
      </c>
      <c r="D403" s="160"/>
      <c r="E403" s="161"/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226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1" t="s">
        <v>538</v>
      </c>
      <c r="D404" s="160"/>
      <c r="E404" s="161"/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226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1" t="s">
        <v>305</v>
      </c>
      <c r="D405" s="160"/>
      <c r="E405" s="161">
        <v>2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226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81" t="s">
        <v>539</v>
      </c>
      <c r="D406" s="160"/>
      <c r="E406" s="161"/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226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1" t="s">
        <v>227</v>
      </c>
      <c r="D407" s="160"/>
      <c r="E407" s="161">
        <v>1</v>
      </c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226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241"/>
      <c r="D408" s="242"/>
      <c r="E408" s="242"/>
      <c r="F408" s="242"/>
      <c r="G408" s="242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211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33.75" outlineLevel="1" x14ac:dyDescent="0.2">
      <c r="A409" s="169">
        <v>73</v>
      </c>
      <c r="B409" s="170" t="s">
        <v>542</v>
      </c>
      <c r="C409" s="180" t="s">
        <v>543</v>
      </c>
      <c r="D409" s="171" t="s">
        <v>272</v>
      </c>
      <c r="E409" s="172">
        <v>32.858020000000003</v>
      </c>
      <c r="F409" s="173"/>
      <c r="G409" s="174">
        <f>ROUND(E409*F409,2)</f>
        <v>0</v>
      </c>
      <c r="H409" s="173"/>
      <c r="I409" s="174">
        <f>ROUND(E409*H409,2)</f>
        <v>0</v>
      </c>
      <c r="J409" s="173"/>
      <c r="K409" s="174">
        <f>ROUND(E409*J409,2)</f>
        <v>0</v>
      </c>
      <c r="L409" s="174">
        <v>21</v>
      </c>
      <c r="M409" s="174">
        <f>G409*(1+L409/100)</f>
        <v>0</v>
      </c>
      <c r="N409" s="172">
        <v>0</v>
      </c>
      <c r="O409" s="172">
        <f>ROUND(E409*N409,2)</f>
        <v>0</v>
      </c>
      <c r="P409" s="172">
        <v>0</v>
      </c>
      <c r="Q409" s="172">
        <f>ROUND(E409*P409,2)</f>
        <v>0</v>
      </c>
      <c r="R409" s="174" t="s">
        <v>499</v>
      </c>
      <c r="S409" s="174" t="s">
        <v>205</v>
      </c>
      <c r="T409" s="175" t="s">
        <v>205</v>
      </c>
      <c r="U409" s="158">
        <v>0.94</v>
      </c>
      <c r="V409" s="158">
        <f>ROUND(E409*U409,2)</f>
        <v>30.89</v>
      </c>
      <c r="W409" s="158"/>
      <c r="X409" s="158" t="s">
        <v>243</v>
      </c>
      <c r="Y409" s="147"/>
      <c r="Z409" s="147"/>
      <c r="AA409" s="147"/>
      <c r="AB409" s="147"/>
      <c r="AC409" s="147"/>
      <c r="AD409" s="147"/>
      <c r="AE409" s="147"/>
      <c r="AF409" s="147"/>
      <c r="AG409" s="147" t="s">
        <v>244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50" t="s">
        <v>544</v>
      </c>
      <c r="D410" s="251"/>
      <c r="E410" s="251"/>
      <c r="F410" s="251"/>
      <c r="G410" s="251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210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81" t="s">
        <v>265</v>
      </c>
      <c r="D411" s="160"/>
      <c r="E411" s="161"/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226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1" t="s">
        <v>545</v>
      </c>
      <c r="D412" s="160"/>
      <c r="E412" s="161"/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226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81" t="s">
        <v>531</v>
      </c>
      <c r="D413" s="160"/>
      <c r="E413" s="161"/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226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81" t="s">
        <v>1487</v>
      </c>
      <c r="D414" s="160"/>
      <c r="E414" s="161">
        <v>19.2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226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1" t="s">
        <v>533</v>
      </c>
      <c r="D415" s="160"/>
      <c r="E415" s="161"/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226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81" t="s">
        <v>1488</v>
      </c>
      <c r="D416" s="160"/>
      <c r="E416" s="161">
        <v>9.8000000000000007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226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1" t="s">
        <v>1486</v>
      </c>
      <c r="D417" s="160"/>
      <c r="E417" s="161"/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226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81" t="s">
        <v>1489</v>
      </c>
      <c r="D418" s="160"/>
      <c r="E418" s="161">
        <v>1.8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226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1" t="s">
        <v>537</v>
      </c>
      <c r="D419" s="160"/>
      <c r="E419" s="161"/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226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1" t="s">
        <v>539</v>
      </c>
      <c r="D420" s="160"/>
      <c r="E420" s="161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226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1" t="s">
        <v>548</v>
      </c>
      <c r="D421" s="160"/>
      <c r="E421" s="161">
        <v>2.05803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226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241"/>
      <c r="D422" s="242"/>
      <c r="E422" s="242"/>
      <c r="F422" s="242"/>
      <c r="G422" s="242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211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ht="33.75" outlineLevel="1" x14ac:dyDescent="0.2">
      <c r="A423" s="169">
        <v>74</v>
      </c>
      <c r="B423" s="170" t="s">
        <v>551</v>
      </c>
      <c r="C423" s="180" t="s">
        <v>552</v>
      </c>
      <c r="D423" s="171" t="s">
        <v>272</v>
      </c>
      <c r="E423" s="172">
        <v>2.94</v>
      </c>
      <c r="F423" s="173"/>
      <c r="G423" s="174">
        <f>ROUND(E423*F423,2)</f>
        <v>0</v>
      </c>
      <c r="H423" s="173"/>
      <c r="I423" s="174">
        <f>ROUND(E423*H423,2)</f>
        <v>0</v>
      </c>
      <c r="J423" s="173"/>
      <c r="K423" s="174">
        <f>ROUND(E423*J423,2)</f>
        <v>0</v>
      </c>
      <c r="L423" s="174">
        <v>21</v>
      </c>
      <c r="M423" s="174">
        <f>G423*(1+L423/100)</f>
        <v>0</v>
      </c>
      <c r="N423" s="172">
        <v>1E-3</v>
      </c>
      <c r="O423" s="172">
        <f>ROUND(E423*N423,2)</f>
        <v>0</v>
      </c>
      <c r="P423" s="172">
        <v>6.3E-2</v>
      </c>
      <c r="Q423" s="172">
        <f>ROUND(E423*P423,2)</f>
        <v>0.19</v>
      </c>
      <c r="R423" s="174" t="s">
        <v>499</v>
      </c>
      <c r="S423" s="174" t="s">
        <v>205</v>
      </c>
      <c r="T423" s="175" t="s">
        <v>205</v>
      </c>
      <c r="U423" s="158">
        <v>0.72</v>
      </c>
      <c r="V423" s="158">
        <f>ROUND(E423*U423,2)</f>
        <v>2.12</v>
      </c>
      <c r="W423" s="158"/>
      <c r="X423" s="158" t="s">
        <v>243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244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1" t="s">
        <v>265</v>
      </c>
      <c r="D424" s="160"/>
      <c r="E424" s="161"/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226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1" t="s">
        <v>537</v>
      </c>
      <c r="D425" s="160"/>
      <c r="E425" s="161"/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226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1" t="s">
        <v>538</v>
      </c>
      <c r="D426" s="160"/>
      <c r="E426" s="161"/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226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1" t="s">
        <v>553</v>
      </c>
      <c r="D427" s="160"/>
      <c r="E427" s="161">
        <v>2.94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226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241"/>
      <c r="D428" s="242"/>
      <c r="E428" s="242"/>
      <c r="F428" s="242"/>
      <c r="G428" s="242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211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2.5" outlineLevel="1" x14ac:dyDescent="0.2">
      <c r="A429" s="169">
        <v>75</v>
      </c>
      <c r="B429" s="170" t="s">
        <v>554</v>
      </c>
      <c r="C429" s="180" t="s">
        <v>555</v>
      </c>
      <c r="D429" s="171" t="s">
        <v>272</v>
      </c>
      <c r="E429" s="172">
        <v>157.26</v>
      </c>
      <c r="F429" s="173"/>
      <c r="G429" s="174">
        <f>ROUND(E429*F429,2)</f>
        <v>0</v>
      </c>
      <c r="H429" s="173"/>
      <c r="I429" s="174">
        <f>ROUND(E429*H429,2)</f>
        <v>0</v>
      </c>
      <c r="J429" s="173"/>
      <c r="K429" s="174">
        <f>ROUND(E429*J429,2)</f>
        <v>0</v>
      </c>
      <c r="L429" s="174">
        <v>21</v>
      </c>
      <c r="M429" s="174">
        <f>G429*(1+L429/100)</f>
        <v>0</v>
      </c>
      <c r="N429" s="172">
        <v>0</v>
      </c>
      <c r="O429" s="172">
        <f>ROUND(E429*N429,2)</f>
        <v>0</v>
      </c>
      <c r="P429" s="172">
        <v>0.02</v>
      </c>
      <c r="Q429" s="172">
        <f>ROUND(E429*P429,2)</f>
        <v>3.15</v>
      </c>
      <c r="R429" s="174" t="s">
        <v>499</v>
      </c>
      <c r="S429" s="174" t="s">
        <v>205</v>
      </c>
      <c r="T429" s="175" t="s">
        <v>205</v>
      </c>
      <c r="U429" s="158">
        <v>0.13</v>
      </c>
      <c r="V429" s="158">
        <f>ROUND(E429*U429,2)</f>
        <v>20.440000000000001</v>
      </c>
      <c r="W429" s="158"/>
      <c r="X429" s="158" t="s">
        <v>243</v>
      </c>
      <c r="Y429" s="147"/>
      <c r="Z429" s="147"/>
      <c r="AA429" s="147"/>
      <c r="AB429" s="147"/>
      <c r="AC429" s="147"/>
      <c r="AD429" s="147"/>
      <c r="AE429" s="147"/>
      <c r="AF429" s="147"/>
      <c r="AG429" s="147" t="s">
        <v>244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1" t="s">
        <v>265</v>
      </c>
      <c r="D430" s="160"/>
      <c r="E430" s="161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226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22.5" outlineLevel="1" x14ac:dyDescent="0.2">
      <c r="A431" s="154"/>
      <c r="B431" s="155"/>
      <c r="C431" s="181" t="s">
        <v>362</v>
      </c>
      <c r="D431" s="160"/>
      <c r="E431" s="161"/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226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1" t="s">
        <v>1466</v>
      </c>
      <c r="D432" s="160"/>
      <c r="E432" s="161">
        <v>157.26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226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241"/>
      <c r="D433" s="242"/>
      <c r="E433" s="242"/>
      <c r="F433" s="242"/>
      <c r="G433" s="242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211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ht="33.75" outlineLevel="1" x14ac:dyDescent="0.2">
      <c r="A434" s="169">
        <v>76</v>
      </c>
      <c r="B434" s="170" t="s">
        <v>556</v>
      </c>
      <c r="C434" s="180" t="s">
        <v>557</v>
      </c>
      <c r="D434" s="171" t="s">
        <v>272</v>
      </c>
      <c r="E434" s="172">
        <v>42.94</v>
      </c>
      <c r="F434" s="173"/>
      <c r="G434" s="174">
        <f>ROUND(E434*F434,2)</f>
        <v>0</v>
      </c>
      <c r="H434" s="173"/>
      <c r="I434" s="174">
        <f>ROUND(E434*H434,2)</f>
        <v>0</v>
      </c>
      <c r="J434" s="173"/>
      <c r="K434" s="174">
        <f>ROUND(E434*J434,2)</f>
        <v>0</v>
      </c>
      <c r="L434" s="174">
        <v>21</v>
      </c>
      <c r="M434" s="174">
        <f>G434*(1+L434/100)</f>
        <v>0</v>
      </c>
      <c r="N434" s="172">
        <v>0</v>
      </c>
      <c r="O434" s="172">
        <f>ROUND(E434*N434,2)</f>
        <v>0</v>
      </c>
      <c r="P434" s="172">
        <v>5.8999999999999997E-2</v>
      </c>
      <c r="Q434" s="172">
        <f>ROUND(E434*P434,2)</f>
        <v>2.5299999999999998</v>
      </c>
      <c r="R434" s="174" t="s">
        <v>499</v>
      </c>
      <c r="S434" s="174" t="s">
        <v>205</v>
      </c>
      <c r="T434" s="175" t="s">
        <v>205</v>
      </c>
      <c r="U434" s="158">
        <v>0.2</v>
      </c>
      <c r="V434" s="158">
        <f>ROUND(E434*U434,2)</f>
        <v>8.59</v>
      </c>
      <c r="W434" s="158"/>
      <c r="X434" s="158" t="s">
        <v>243</v>
      </c>
      <c r="Y434" s="147"/>
      <c r="Z434" s="147"/>
      <c r="AA434" s="147"/>
      <c r="AB434" s="147"/>
      <c r="AC434" s="147"/>
      <c r="AD434" s="147"/>
      <c r="AE434" s="147"/>
      <c r="AF434" s="147"/>
      <c r="AG434" s="147" t="s">
        <v>244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81" t="s">
        <v>265</v>
      </c>
      <c r="D435" s="160"/>
      <c r="E435" s="161"/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226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1" t="s">
        <v>387</v>
      </c>
      <c r="D436" s="160"/>
      <c r="E436" s="161"/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226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1" t="s">
        <v>558</v>
      </c>
      <c r="D437" s="160"/>
      <c r="E437" s="161"/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226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1" t="s">
        <v>388</v>
      </c>
      <c r="D438" s="160"/>
      <c r="E438" s="161">
        <v>11.5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226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81" t="s">
        <v>389</v>
      </c>
      <c r="D439" s="160"/>
      <c r="E439" s="161"/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226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1" t="s">
        <v>559</v>
      </c>
      <c r="D440" s="160"/>
      <c r="E440" s="161"/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226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1" t="s">
        <v>1470</v>
      </c>
      <c r="D441" s="160"/>
      <c r="E441" s="161">
        <v>31.44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226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241"/>
      <c r="D442" s="242"/>
      <c r="E442" s="242"/>
      <c r="F442" s="242"/>
      <c r="G442" s="242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211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2.5" outlineLevel="1" x14ac:dyDescent="0.2">
      <c r="A443" s="169">
        <v>77</v>
      </c>
      <c r="B443" s="170" t="s">
        <v>560</v>
      </c>
      <c r="C443" s="180" t="s">
        <v>561</v>
      </c>
      <c r="D443" s="171" t="s">
        <v>272</v>
      </c>
      <c r="E443" s="172">
        <v>573.45000000000005</v>
      </c>
      <c r="F443" s="173"/>
      <c r="G443" s="174">
        <f>ROUND(E443*F443,2)</f>
        <v>0</v>
      </c>
      <c r="H443" s="173"/>
      <c r="I443" s="174">
        <f>ROUND(E443*H443,2)</f>
        <v>0</v>
      </c>
      <c r="J443" s="173"/>
      <c r="K443" s="174">
        <f>ROUND(E443*J443,2)</f>
        <v>0</v>
      </c>
      <c r="L443" s="174">
        <v>21</v>
      </c>
      <c r="M443" s="174">
        <f>G443*(1+L443/100)</f>
        <v>0</v>
      </c>
      <c r="N443" s="172">
        <v>0</v>
      </c>
      <c r="O443" s="172">
        <f>ROUND(E443*N443,2)</f>
        <v>0</v>
      </c>
      <c r="P443" s="172">
        <v>0.01</v>
      </c>
      <c r="Q443" s="172">
        <f>ROUND(E443*P443,2)</f>
        <v>5.73</v>
      </c>
      <c r="R443" s="174" t="s">
        <v>562</v>
      </c>
      <c r="S443" s="174" t="s">
        <v>205</v>
      </c>
      <c r="T443" s="175" t="s">
        <v>205</v>
      </c>
      <c r="U443" s="158">
        <v>0.06</v>
      </c>
      <c r="V443" s="158">
        <f>ROUND(E443*U443,2)</f>
        <v>34.409999999999997</v>
      </c>
      <c r="W443" s="158"/>
      <c r="X443" s="158" t="s">
        <v>243</v>
      </c>
      <c r="Y443" s="147"/>
      <c r="Z443" s="147"/>
      <c r="AA443" s="147"/>
      <c r="AB443" s="147"/>
      <c r="AC443" s="147"/>
      <c r="AD443" s="147"/>
      <c r="AE443" s="147"/>
      <c r="AF443" s="147"/>
      <c r="AG443" s="147" t="s">
        <v>244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1" t="s">
        <v>265</v>
      </c>
      <c r="D444" s="160"/>
      <c r="E444" s="161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226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1" t="s">
        <v>563</v>
      </c>
      <c r="D445" s="160"/>
      <c r="E445" s="161"/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226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1" t="s">
        <v>564</v>
      </c>
      <c r="D446" s="160"/>
      <c r="E446" s="161"/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226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1" t="s">
        <v>1490</v>
      </c>
      <c r="D447" s="160"/>
      <c r="E447" s="161">
        <v>573.45000000000005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226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241"/>
      <c r="D448" s="242"/>
      <c r="E448" s="242"/>
      <c r="F448" s="242"/>
      <c r="G448" s="242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211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69">
        <v>78</v>
      </c>
      <c r="B449" s="170" t="s">
        <v>1491</v>
      </c>
      <c r="C449" s="180" t="s">
        <v>1492</v>
      </c>
      <c r="D449" s="171" t="s">
        <v>612</v>
      </c>
      <c r="E449" s="172">
        <v>2</v>
      </c>
      <c r="F449" s="173"/>
      <c r="G449" s="174">
        <f>ROUND(E449*F449,2)</f>
        <v>0</v>
      </c>
      <c r="H449" s="173"/>
      <c r="I449" s="174">
        <f>ROUND(E449*H449,2)</f>
        <v>0</v>
      </c>
      <c r="J449" s="173"/>
      <c r="K449" s="174">
        <f>ROUND(E449*J449,2)</f>
        <v>0</v>
      </c>
      <c r="L449" s="174">
        <v>21</v>
      </c>
      <c r="M449" s="174">
        <f>G449*(1+L449/100)</f>
        <v>0</v>
      </c>
      <c r="N449" s="172">
        <v>0</v>
      </c>
      <c r="O449" s="172">
        <f>ROUND(E449*N449,2)</f>
        <v>0</v>
      </c>
      <c r="P449" s="172">
        <v>3.968E-2</v>
      </c>
      <c r="Q449" s="172">
        <f>ROUND(E449*P449,2)</f>
        <v>0.08</v>
      </c>
      <c r="R449" s="174" t="s">
        <v>714</v>
      </c>
      <c r="S449" s="174" t="s">
        <v>205</v>
      </c>
      <c r="T449" s="175" t="s">
        <v>295</v>
      </c>
      <c r="U449" s="158">
        <v>0.74399999999999999</v>
      </c>
      <c r="V449" s="158">
        <f>ROUND(E449*U449,2)</f>
        <v>1.49</v>
      </c>
      <c r="W449" s="158"/>
      <c r="X449" s="158" t="s">
        <v>243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244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1" t="s">
        <v>265</v>
      </c>
      <c r="D450" s="160"/>
      <c r="E450" s="161"/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226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1" t="s">
        <v>305</v>
      </c>
      <c r="D451" s="160"/>
      <c r="E451" s="161">
        <v>2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226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241"/>
      <c r="D452" s="242"/>
      <c r="E452" s="242"/>
      <c r="F452" s="242"/>
      <c r="G452" s="242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211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69">
        <v>79</v>
      </c>
      <c r="B453" s="170" t="s">
        <v>1493</v>
      </c>
      <c r="C453" s="180" t="s">
        <v>1494</v>
      </c>
      <c r="D453" s="171" t="s">
        <v>612</v>
      </c>
      <c r="E453" s="172">
        <v>1</v>
      </c>
      <c r="F453" s="173"/>
      <c r="G453" s="174">
        <f>ROUND(E453*F453,2)</f>
        <v>0</v>
      </c>
      <c r="H453" s="173"/>
      <c r="I453" s="174">
        <f>ROUND(E453*H453,2)</f>
        <v>0</v>
      </c>
      <c r="J453" s="173"/>
      <c r="K453" s="174">
        <f>ROUND(E453*J453,2)</f>
        <v>0</v>
      </c>
      <c r="L453" s="174">
        <v>21</v>
      </c>
      <c r="M453" s="174">
        <f>G453*(1+L453/100)</f>
        <v>0</v>
      </c>
      <c r="N453" s="172">
        <v>0</v>
      </c>
      <c r="O453" s="172">
        <f>ROUND(E453*N453,2)</f>
        <v>0</v>
      </c>
      <c r="P453" s="172">
        <v>3.4700000000000002E-2</v>
      </c>
      <c r="Q453" s="172">
        <f>ROUND(E453*P453,2)</f>
        <v>0.03</v>
      </c>
      <c r="R453" s="174" t="s">
        <v>714</v>
      </c>
      <c r="S453" s="174" t="s">
        <v>205</v>
      </c>
      <c r="T453" s="175" t="s">
        <v>295</v>
      </c>
      <c r="U453" s="158">
        <v>0.56899999999999995</v>
      </c>
      <c r="V453" s="158">
        <f>ROUND(E453*U453,2)</f>
        <v>0.56999999999999995</v>
      </c>
      <c r="W453" s="158"/>
      <c r="X453" s="158" t="s">
        <v>243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244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254" t="s">
        <v>1495</v>
      </c>
      <c r="D454" s="255"/>
      <c r="E454" s="255"/>
      <c r="F454" s="255"/>
      <c r="G454" s="255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275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1" t="s">
        <v>265</v>
      </c>
      <c r="D455" s="160"/>
      <c r="E455" s="161"/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226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1" t="s">
        <v>227</v>
      </c>
      <c r="D456" s="160"/>
      <c r="E456" s="161">
        <v>1</v>
      </c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226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241"/>
      <c r="D457" s="242"/>
      <c r="E457" s="242"/>
      <c r="F457" s="242"/>
      <c r="G457" s="242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211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69">
        <v>80</v>
      </c>
      <c r="B458" s="170" t="s">
        <v>566</v>
      </c>
      <c r="C458" s="180" t="s">
        <v>567</v>
      </c>
      <c r="D458" s="171" t="s">
        <v>263</v>
      </c>
      <c r="E458" s="172">
        <v>5</v>
      </c>
      <c r="F458" s="173"/>
      <c r="G458" s="174">
        <f>ROUND(E458*F458,2)</f>
        <v>0</v>
      </c>
      <c r="H458" s="173"/>
      <c r="I458" s="174">
        <f>ROUND(E458*H458,2)</f>
        <v>0</v>
      </c>
      <c r="J458" s="173"/>
      <c r="K458" s="174">
        <f>ROUND(E458*J458,2)</f>
        <v>0</v>
      </c>
      <c r="L458" s="174">
        <v>21</v>
      </c>
      <c r="M458" s="174">
        <f>G458*(1+L458/100)</f>
        <v>0</v>
      </c>
      <c r="N458" s="172">
        <v>0</v>
      </c>
      <c r="O458" s="172">
        <f>ROUND(E458*N458,2)</f>
        <v>0</v>
      </c>
      <c r="P458" s="172">
        <v>8.3000000000000001E-3</v>
      </c>
      <c r="Q458" s="172">
        <f>ROUND(E458*P458,2)</f>
        <v>0.04</v>
      </c>
      <c r="R458" s="174" t="s">
        <v>568</v>
      </c>
      <c r="S458" s="174" t="s">
        <v>205</v>
      </c>
      <c r="T458" s="175" t="s">
        <v>205</v>
      </c>
      <c r="U458" s="158">
        <v>1.1000000000000001</v>
      </c>
      <c r="V458" s="158">
        <f>ROUND(E458*U458,2)</f>
        <v>5.5</v>
      </c>
      <c r="W458" s="158"/>
      <c r="X458" s="158" t="s">
        <v>243</v>
      </c>
      <c r="Y458" s="147"/>
      <c r="Z458" s="147"/>
      <c r="AA458" s="147"/>
      <c r="AB458" s="147"/>
      <c r="AC458" s="147"/>
      <c r="AD458" s="147"/>
      <c r="AE458" s="147"/>
      <c r="AF458" s="147"/>
      <c r="AG458" s="147" t="s">
        <v>244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1" t="s">
        <v>265</v>
      </c>
      <c r="D459" s="160"/>
      <c r="E459" s="161"/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226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1" t="s">
        <v>292</v>
      </c>
      <c r="D460" s="160"/>
      <c r="E460" s="161">
        <v>5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226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241"/>
      <c r="D461" s="242"/>
      <c r="E461" s="242"/>
      <c r="F461" s="242"/>
      <c r="G461" s="242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211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ht="22.5" outlineLevel="1" x14ac:dyDescent="0.2">
      <c r="A462" s="169">
        <v>81</v>
      </c>
      <c r="B462" s="170" t="s">
        <v>570</v>
      </c>
      <c r="C462" s="180" t="s">
        <v>571</v>
      </c>
      <c r="D462" s="171" t="s">
        <v>272</v>
      </c>
      <c r="E462" s="172">
        <v>573.45000000000005</v>
      </c>
      <c r="F462" s="173"/>
      <c r="G462" s="174">
        <f>ROUND(E462*F462,2)</f>
        <v>0</v>
      </c>
      <c r="H462" s="173"/>
      <c r="I462" s="174">
        <f>ROUND(E462*H462,2)</f>
        <v>0</v>
      </c>
      <c r="J462" s="173"/>
      <c r="K462" s="174">
        <f>ROUND(E462*J462,2)</f>
        <v>0</v>
      </c>
      <c r="L462" s="174">
        <v>21</v>
      </c>
      <c r="M462" s="174">
        <f>G462*(1+L462/100)</f>
        <v>0</v>
      </c>
      <c r="N462" s="172">
        <v>0</v>
      </c>
      <c r="O462" s="172">
        <f>ROUND(E462*N462,2)</f>
        <v>0</v>
      </c>
      <c r="P462" s="172">
        <v>1.4999999999999999E-2</v>
      </c>
      <c r="Q462" s="172">
        <f>ROUND(E462*P462,2)</f>
        <v>8.6</v>
      </c>
      <c r="R462" s="174" t="s">
        <v>572</v>
      </c>
      <c r="S462" s="174" t="s">
        <v>205</v>
      </c>
      <c r="T462" s="175" t="s">
        <v>205</v>
      </c>
      <c r="U462" s="158">
        <v>0.09</v>
      </c>
      <c r="V462" s="158">
        <f>ROUND(E462*U462,2)</f>
        <v>51.61</v>
      </c>
      <c r="W462" s="158"/>
      <c r="X462" s="158" t="s">
        <v>243</v>
      </c>
      <c r="Y462" s="147"/>
      <c r="Z462" s="147"/>
      <c r="AA462" s="147"/>
      <c r="AB462" s="147"/>
      <c r="AC462" s="147"/>
      <c r="AD462" s="147"/>
      <c r="AE462" s="147"/>
      <c r="AF462" s="147"/>
      <c r="AG462" s="147" t="s">
        <v>244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1" t="s">
        <v>265</v>
      </c>
      <c r="D463" s="160"/>
      <c r="E463" s="161"/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226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1" t="s">
        <v>1490</v>
      </c>
      <c r="D464" s="160"/>
      <c r="E464" s="161">
        <v>573.45000000000005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226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241"/>
      <c r="D465" s="242"/>
      <c r="E465" s="242"/>
      <c r="F465" s="242"/>
      <c r="G465" s="242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211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69">
        <v>82</v>
      </c>
      <c r="B466" s="170" t="s">
        <v>573</v>
      </c>
      <c r="C466" s="180" t="s">
        <v>574</v>
      </c>
      <c r="D466" s="171" t="s">
        <v>272</v>
      </c>
      <c r="E466" s="172">
        <v>64</v>
      </c>
      <c r="F466" s="173"/>
      <c r="G466" s="174">
        <f>ROUND(E466*F466,2)</f>
        <v>0</v>
      </c>
      <c r="H466" s="173"/>
      <c r="I466" s="174">
        <f>ROUND(E466*H466,2)</f>
        <v>0</v>
      </c>
      <c r="J466" s="173"/>
      <c r="K466" s="174">
        <f>ROUND(E466*J466,2)</f>
        <v>0</v>
      </c>
      <c r="L466" s="174">
        <v>21</v>
      </c>
      <c r="M466" s="174">
        <f>G466*(1+L466/100)</f>
        <v>0</v>
      </c>
      <c r="N466" s="172">
        <v>0</v>
      </c>
      <c r="O466" s="172">
        <f>ROUND(E466*N466,2)</f>
        <v>0</v>
      </c>
      <c r="P466" s="172">
        <v>1.4E-2</v>
      </c>
      <c r="Q466" s="172">
        <f>ROUND(E466*P466,2)</f>
        <v>0.9</v>
      </c>
      <c r="R466" s="174" t="s">
        <v>572</v>
      </c>
      <c r="S466" s="174" t="s">
        <v>205</v>
      </c>
      <c r="T466" s="175" t="s">
        <v>205</v>
      </c>
      <c r="U466" s="158">
        <v>0.08</v>
      </c>
      <c r="V466" s="158">
        <f>ROUND(E466*U466,2)</f>
        <v>5.12</v>
      </c>
      <c r="W466" s="158"/>
      <c r="X466" s="158" t="s">
        <v>243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378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1" t="s">
        <v>265</v>
      </c>
      <c r="D467" s="160"/>
      <c r="E467" s="161"/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226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1" t="s">
        <v>1496</v>
      </c>
      <c r="D468" s="160"/>
      <c r="E468" s="161">
        <v>64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226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241"/>
      <c r="D469" s="242"/>
      <c r="E469" s="242"/>
      <c r="F469" s="242"/>
      <c r="G469" s="242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211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69">
        <v>83</v>
      </c>
      <c r="B470" s="170" t="s">
        <v>576</v>
      </c>
      <c r="C470" s="180" t="s">
        <v>577</v>
      </c>
      <c r="D470" s="171" t="s">
        <v>272</v>
      </c>
      <c r="E470" s="172">
        <v>425.62</v>
      </c>
      <c r="F470" s="173"/>
      <c r="G470" s="174">
        <f>ROUND(E470*F470,2)</f>
        <v>0</v>
      </c>
      <c r="H470" s="173"/>
      <c r="I470" s="174">
        <f>ROUND(E470*H470,2)</f>
        <v>0</v>
      </c>
      <c r="J470" s="173"/>
      <c r="K470" s="174">
        <f>ROUND(E470*J470,2)</f>
        <v>0</v>
      </c>
      <c r="L470" s="174">
        <v>21</v>
      </c>
      <c r="M470" s="174">
        <f>G470*(1+L470/100)</f>
        <v>0</v>
      </c>
      <c r="N470" s="172">
        <v>0</v>
      </c>
      <c r="O470" s="172">
        <f>ROUND(E470*N470,2)</f>
        <v>0</v>
      </c>
      <c r="P470" s="172">
        <v>1.8000000000000001E-4</v>
      </c>
      <c r="Q470" s="172">
        <f>ROUND(E470*P470,2)</f>
        <v>0.08</v>
      </c>
      <c r="R470" s="174" t="s">
        <v>578</v>
      </c>
      <c r="S470" s="174" t="s">
        <v>205</v>
      </c>
      <c r="T470" s="175" t="s">
        <v>205</v>
      </c>
      <c r="U470" s="158">
        <v>0.03</v>
      </c>
      <c r="V470" s="158">
        <f>ROUND(E470*U470,2)</f>
        <v>12.77</v>
      </c>
      <c r="W470" s="158"/>
      <c r="X470" s="158" t="s">
        <v>243</v>
      </c>
      <c r="Y470" s="147"/>
      <c r="Z470" s="147"/>
      <c r="AA470" s="147"/>
      <c r="AB470" s="147"/>
      <c r="AC470" s="147"/>
      <c r="AD470" s="147"/>
      <c r="AE470" s="147"/>
      <c r="AF470" s="147"/>
      <c r="AG470" s="147" t="s">
        <v>244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1" t="s">
        <v>265</v>
      </c>
      <c r="D471" s="160"/>
      <c r="E471" s="161"/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226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1" t="s">
        <v>1497</v>
      </c>
      <c r="D472" s="160"/>
      <c r="E472" s="161">
        <v>425.62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226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241"/>
      <c r="D473" s="242"/>
      <c r="E473" s="242"/>
      <c r="F473" s="242"/>
      <c r="G473" s="242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211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69">
        <v>84</v>
      </c>
      <c r="B474" s="170" t="s">
        <v>579</v>
      </c>
      <c r="C474" s="180" t="s">
        <v>580</v>
      </c>
      <c r="D474" s="171" t="s">
        <v>272</v>
      </c>
      <c r="E474" s="172">
        <v>54</v>
      </c>
      <c r="F474" s="173"/>
      <c r="G474" s="174">
        <f>ROUND(E474*F474,2)</f>
        <v>0</v>
      </c>
      <c r="H474" s="173"/>
      <c r="I474" s="174">
        <f>ROUND(E474*H474,2)</f>
        <v>0</v>
      </c>
      <c r="J474" s="173"/>
      <c r="K474" s="174">
        <f>ROUND(E474*J474,2)</f>
        <v>0</v>
      </c>
      <c r="L474" s="174">
        <v>21</v>
      </c>
      <c r="M474" s="174">
        <f>G474*(1+L474/100)</f>
        <v>0</v>
      </c>
      <c r="N474" s="172">
        <v>0</v>
      </c>
      <c r="O474" s="172">
        <f>ROUND(E474*N474,2)</f>
        <v>0</v>
      </c>
      <c r="P474" s="172">
        <v>2.4649999999999998E-2</v>
      </c>
      <c r="Q474" s="172">
        <f>ROUND(E474*P474,2)</f>
        <v>1.33</v>
      </c>
      <c r="R474" s="174" t="s">
        <v>581</v>
      </c>
      <c r="S474" s="174" t="s">
        <v>205</v>
      </c>
      <c r="T474" s="175" t="s">
        <v>205</v>
      </c>
      <c r="U474" s="158">
        <v>0.21</v>
      </c>
      <c r="V474" s="158">
        <f>ROUND(E474*U474,2)</f>
        <v>11.34</v>
      </c>
      <c r="W474" s="158"/>
      <c r="X474" s="158" t="s">
        <v>243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244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81" t="s">
        <v>265</v>
      </c>
      <c r="D475" s="160"/>
      <c r="E475" s="161"/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226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1" t="s">
        <v>1498</v>
      </c>
      <c r="D476" s="160"/>
      <c r="E476" s="161">
        <v>54</v>
      </c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226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241"/>
      <c r="D477" s="242"/>
      <c r="E477" s="242"/>
      <c r="F477" s="242"/>
      <c r="G477" s="242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211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69">
        <v>85</v>
      </c>
      <c r="B478" s="170" t="s">
        <v>583</v>
      </c>
      <c r="C478" s="180" t="s">
        <v>584</v>
      </c>
      <c r="D478" s="171" t="s">
        <v>272</v>
      </c>
      <c r="E478" s="172">
        <v>54</v>
      </c>
      <c r="F478" s="173"/>
      <c r="G478" s="174">
        <f>ROUND(E478*F478,2)</f>
        <v>0</v>
      </c>
      <c r="H478" s="173"/>
      <c r="I478" s="174">
        <f>ROUND(E478*H478,2)</f>
        <v>0</v>
      </c>
      <c r="J478" s="173"/>
      <c r="K478" s="174">
        <f>ROUND(E478*J478,2)</f>
        <v>0</v>
      </c>
      <c r="L478" s="174">
        <v>21</v>
      </c>
      <c r="M478" s="174">
        <f>G478*(1+L478/100)</f>
        <v>0</v>
      </c>
      <c r="N478" s="172">
        <v>0</v>
      </c>
      <c r="O478" s="172">
        <f>ROUND(E478*N478,2)</f>
        <v>0</v>
      </c>
      <c r="P478" s="172">
        <v>8.0000000000000002E-3</v>
      </c>
      <c r="Q478" s="172">
        <f>ROUND(E478*P478,2)</f>
        <v>0.43</v>
      </c>
      <c r="R478" s="174" t="s">
        <v>581</v>
      </c>
      <c r="S478" s="174" t="s">
        <v>205</v>
      </c>
      <c r="T478" s="175" t="s">
        <v>205</v>
      </c>
      <c r="U478" s="158">
        <v>7.0000000000000007E-2</v>
      </c>
      <c r="V478" s="158">
        <f>ROUND(E478*U478,2)</f>
        <v>3.78</v>
      </c>
      <c r="W478" s="158"/>
      <c r="X478" s="158" t="s">
        <v>243</v>
      </c>
      <c r="Y478" s="147"/>
      <c r="Z478" s="147"/>
      <c r="AA478" s="147"/>
      <c r="AB478" s="147"/>
      <c r="AC478" s="147"/>
      <c r="AD478" s="147"/>
      <c r="AE478" s="147"/>
      <c r="AF478" s="147"/>
      <c r="AG478" s="147" t="s">
        <v>244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1" t="s">
        <v>265</v>
      </c>
      <c r="D479" s="160"/>
      <c r="E479" s="161"/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226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1" t="s">
        <v>1498</v>
      </c>
      <c r="D480" s="160"/>
      <c r="E480" s="161">
        <v>54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226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241"/>
      <c r="D481" s="242"/>
      <c r="E481" s="242"/>
      <c r="F481" s="242"/>
      <c r="G481" s="242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211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69">
        <v>86</v>
      </c>
      <c r="B482" s="170" t="s">
        <v>585</v>
      </c>
      <c r="C482" s="180" t="s">
        <v>586</v>
      </c>
      <c r="D482" s="171" t="s">
        <v>272</v>
      </c>
      <c r="E482" s="172">
        <v>267.7</v>
      </c>
      <c r="F482" s="173"/>
      <c r="G482" s="174">
        <f>ROUND(E482*F482,2)</f>
        <v>0</v>
      </c>
      <c r="H482" s="173"/>
      <c r="I482" s="174">
        <f>ROUND(E482*H482,2)</f>
        <v>0</v>
      </c>
      <c r="J482" s="173"/>
      <c r="K482" s="174">
        <f>ROUND(E482*J482,2)</f>
        <v>0</v>
      </c>
      <c r="L482" s="174">
        <v>21</v>
      </c>
      <c r="M482" s="174">
        <f>G482*(1+L482/100)</f>
        <v>0</v>
      </c>
      <c r="N482" s="172">
        <v>0</v>
      </c>
      <c r="O482" s="172">
        <f>ROUND(E482*N482,2)</f>
        <v>0</v>
      </c>
      <c r="P482" s="172">
        <v>0.02</v>
      </c>
      <c r="Q482" s="172">
        <f>ROUND(E482*P482,2)</f>
        <v>5.35</v>
      </c>
      <c r="R482" s="174" t="s">
        <v>587</v>
      </c>
      <c r="S482" s="174" t="s">
        <v>205</v>
      </c>
      <c r="T482" s="175" t="s">
        <v>205</v>
      </c>
      <c r="U482" s="158">
        <v>0.24</v>
      </c>
      <c r="V482" s="158">
        <f>ROUND(E482*U482,2)</f>
        <v>64.25</v>
      </c>
      <c r="W482" s="158"/>
      <c r="X482" s="158" t="s">
        <v>243</v>
      </c>
      <c r="Y482" s="147"/>
      <c r="Z482" s="147"/>
      <c r="AA482" s="147"/>
      <c r="AB482" s="147"/>
      <c r="AC482" s="147"/>
      <c r="AD482" s="147"/>
      <c r="AE482" s="147"/>
      <c r="AF482" s="147"/>
      <c r="AG482" s="147" t="s">
        <v>244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1" t="s">
        <v>265</v>
      </c>
      <c r="D483" s="160"/>
      <c r="E483" s="161"/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226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1" t="s">
        <v>1472</v>
      </c>
      <c r="D484" s="160"/>
      <c r="E484" s="161">
        <v>267.7</v>
      </c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226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241"/>
      <c r="D485" s="242"/>
      <c r="E485" s="242"/>
      <c r="F485" s="242"/>
      <c r="G485" s="242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211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ht="22.5" outlineLevel="1" x14ac:dyDescent="0.2">
      <c r="A486" s="169">
        <v>87</v>
      </c>
      <c r="B486" s="170" t="s">
        <v>589</v>
      </c>
      <c r="C486" s="180" t="s">
        <v>590</v>
      </c>
      <c r="D486" s="171" t="s">
        <v>272</v>
      </c>
      <c r="E486" s="172">
        <v>267.7</v>
      </c>
      <c r="F486" s="173"/>
      <c r="G486" s="174">
        <f>ROUND(E486*F486,2)</f>
        <v>0</v>
      </c>
      <c r="H486" s="173"/>
      <c r="I486" s="174">
        <f>ROUND(E486*H486,2)</f>
        <v>0</v>
      </c>
      <c r="J486" s="173"/>
      <c r="K486" s="174">
        <f>ROUND(E486*J486,2)</f>
        <v>0</v>
      </c>
      <c r="L486" s="174">
        <v>21</v>
      </c>
      <c r="M486" s="174">
        <f>G486*(1+L486/100)</f>
        <v>0</v>
      </c>
      <c r="N486" s="172">
        <v>0</v>
      </c>
      <c r="O486" s="172">
        <f>ROUND(E486*N486,2)</f>
        <v>0</v>
      </c>
      <c r="P486" s="172">
        <v>1E-3</v>
      </c>
      <c r="Q486" s="172">
        <f>ROUND(E486*P486,2)</f>
        <v>0.27</v>
      </c>
      <c r="R486" s="174" t="s">
        <v>587</v>
      </c>
      <c r="S486" s="174" t="s">
        <v>205</v>
      </c>
      <c r="T486" s="175" t="s">
        <v>205</v>
      </c>
      <c r="U486" s="158">
        <v>0.26</v>
      </c>
      <c r="V486" s="158">
        <f>ROUND(E486*U486,2)</f>
        <v>69.599999999999994</v>
      </c>
      <c r="W486" s="158"/>
      <c r="X486" s="158" t="s">
        <v>243</v>
      </c>
      <c r="Y486" s="147"/>
      <c r="Z486" s="147"/>
      <c r="AA486" s="147"/>
      <c r="AB486" s="147"/>
      <c r="AC486" s="147"/>
      <c r="AD486" s="147"/>
      <c r="AE486" s="147"/>
      <c r="AF486" s="147"/>
      <c r="AG486" s="147" t="s">
        <v>244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1" t="s">
        <v>265</v>
      </c>
      <c r="D487" s="160"/>
      <c r="E487" s="161"/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226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181" t="s">
        <v>1472</v>
      </c>
      <c r="D488" s="160"/>
      <c r="E488" s="161">
        <v>267.7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226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241"/>
      <c r="D489" s="242"/>
      <c r="E489" s="242"/>
      <c r="F489" s="242"/>
      <c r="G489" s="242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211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69">
        <v>88</v>
      </c>
      <c r="B490" s="170" t="s">
        <v>591</v>
      </c>
      <c r="C490" s="180" t="s">
        <v>592</v>
      </c>
      <c r="D490" s="171" t="s">
        <v>342</v>
      </c>
      <c r="E490" s="172">
        <v>425.62</v>
      </c>
      <c r="F490" s="173"/>
      <c r="G490" s="174">
        <f>ROUND(E490*F490,2)</f>
        <v>0</v>
      </c>
      <c r="H490" s="173"/>
      <c r="I490" s="174">
        <f>ROUND(E490*H490,2)</f>
        <v>0</v>
      </c>
      <c r="J490" s="173"/>
      <c r="K490" s="174">
        <f>ROUND(E490*J490,2)</f>
        <v>0</v>
      </c>
      <c r="L490" s="174">
        <v>21</v>
      </c>
      <c r="M490" s="174">
        <f>G490*(1+L490/100)</f>
        <v>0</v>
      </c>
      <c r="N490" s="172">
        <v>0</v>
      </c>
      <c r="O490" s="172">
        <f>ROUND(E490*N490,2)</f>
        <v>0</v>
      </c>
      <c r="P490" s="172">
        <v>4.3580000000000001E-2</v>
      </c>
      <c r="Q490" s="172">
        <f>ROUND(E490*P490,2)</f>
        <v>18.55</v>
      </c>
      <c r="R490" s="174"/>
      <c r="S490" s="174" t="s">
        <v>239</v>
      </c>
      <c r="T490" s="175" t="s">
        <v>206</v>
      </c>
      <c r="U490" s="158">
        <v>0.78</v>
      </c>
      <c r="V490" s="158">
        <f>ROUND(E490*U490,2)</f>
        <v>331.98</v>
      </c>
      <c r="W490" s="158"/>
      <c r="X490" s="158" t="s">
        <v>243</v>
      </c>
      <c r="Y490" s="147"/>
      <c r="Z490" s="147"/>
      <c r="AA490" s="147"/>
      <c r="AB490" s="147"/>
      <c r="AC490" s="147"/>
      <c r="AD490" s="147"/>
      <c r="AE490" s="147"/>
      <c r="AF490" s="147"/>
      <c r="AG490" s="147" t="s">
        <v>244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81" t="s">
        <v>265</v>
      </c>
      <c r="D491" s="160"/>
      <c r="E491" s="161"/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226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1" t="s">
        <v>1497</v>
      </c>
      <c r="D492" s="160"/>
      <c r="E492" s="161">
        <v>425.62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226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241"/>
      <c r="D493" s="242"/>
      <c r="E493" s="242"/>
      <c r="F493" s="242"/>
      <c r="G493" s="242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211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69">
        <v>89</v>
      </c>
      <c r="B494" s="170" t="s">
        <v>593</v>
      </c>
      <c r="C494" s="180" t="s">
        <v>594</v>
      </c>
      <c r="D494" s="171" t="s">
        <v>336</v>
      </c>
      <c r="E494" s="172">
        <v>1.8</v>
      </c>
      <c r="F494" s="173"/>
      <c r="G494" s="174">
        <f>ROUND(E494*F494,2)</f>
        <v>0</v>
      </c>
      <c r="H494" s="173"/>
      <c r="I494" s="174">
        <f>ROUND(E494*H494,2)</f>
        <v>0</v>
      </c>
      <c r="J494" s="173"/>
      <c r="K494" s="174">
        <f>ROUND(E494*J494,2)</f>
        <v>0</v>
      </c>
      <c r="L494" s="174">
        <v>21</v>
      </c>
      <c r="M494" s="174">
        <f>G494*(1+L494/100)</f>
        <v>0</v>
      </c>
      <c r="N494" s="172">
        <v>0</v>
      </c>
      <c r="O494" s="172">
        <f>ROUND(E494*N494,2)</f>
        <v>0</v>
      </c>
      <c r="P494" s="172">
        <v>0.17399999999999999</v>
      </c>
      <c r="Q494" s="172">
        <f>ROUND(E494*P494,2)</f>
        <v>0.31</v>
      </c>
      <c r="R494" s="174"/>
      <c r="S494" s="174" t="s">
        <v>239</v>
      </c>
      <c r="T494" s="175" t="s">
        <v>595</v>
      </c>
      <c r="U494" s="158">
        <v>0.95</v>
      </c>
      <c r="V494" s="158">
        <f>ROUND(E494*U494,2)</f>
        <v>1.71</v>
      </c>
      <c r="W494" s="158"/>
      <c r="X494" s="158" t="s">
        <v>243</v>
      </c>
      <c r="Y494" s="147"/>
      <c r="Z494" s="147"/>
      <c r="AA494" s="147"/>
      <c r="AB494" s="147"/>
      <c r="AC494" s="147"/>
      <c r="AD494" s="147"/>
      <c r="AE494" s="147"/>
      <c r="AF494" s="147"/>
      <c r="AG494" s="147" t="s">
        <v>244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1" t="s">
        <v>265</v>
      </c>
      <c r="D495" s="160"/>
      <c r="E495" s="161"/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226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1" t="s">
        <v>596</v>
      </c>
      <c r="D496" s="160"/>
      <c r="E496" s="161">
        <v>1.8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226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241"/>
      <c r="D497" s="242"/>
      <c r="E497" s="242"/>
      <c r="F497" s="242"/>
      <c r="G497" s="242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211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69">
        <v>90</v>
      </c>
      <c r="B498" s="170" t="s">
        <v>597</v>
      </c>
      <c r="C498" s="180" t="s">
        <v>598</v>
      </c>
      <c r="D498" s="171" t="s">
        <v>342</v>
      </c>
      <c r="E498" s="172">
        <v>8.86</v>
      </c>
      <c r="F498" s="173"/>
      <c r="G498" s="174">
        <f>ROUND(E498*F498,2)</f>
        <v>0</v>
      </c>
      <c r="H498" s="173"/>
      <c r="I498" s="174">
        <f>ROUND(E498*H498,2)</f>
        <v>0</v>
      </c>
      <c r="J498" s="173"/>
      <c r="K498" s="174">
        <f>ROUND(E498*J498,2)</f>
        <v>0</v>
      </c>
      <c r="L498" s="174">
        <v>21</v>
      </c>
      <c r="M498" s="174">
        <f>G498*(1+L498/100)</f>
        <v>0</v>
      </c>
      <c r="N498" s="172">
        <v>0</v>
      </c>
      <c r="O498" s="172">
        <f>ROUND(E498*N498,2)</f>
        <v>0</v>
      </c>
      <c r="P498" s="172">
        <v>5.0000000000000001E-4</v>
      </c>
      <c r="Q498" s="172">
        <f>ROUND(E498*P498,2)</f>
        <v>0</v>
      </c>
      <c r="R498" s="174"/>
      <c r="S498" s="174" t="s">
        <v>239</v>
      </c>
      <c r="T498" s="175" t="s">
        <v>206</v>
      </c>
      <c r="U498" s="158">
        <v>0.11</v>
      </c>
      <c r="V498" s="158">
        <f>ROUND(E498*U498,2)</f>
        <v>0.97</v>
      </c>
      <c r="W498" s="158"/>
      <c r="X498" s="158" t="s">
        <v>243</v>
      </c>
      <c r="Y498" s="147"/>
      <c r="Z498" s="147"/>
      <c r="AA498" s="147"/>
      <c r="AB498" s="147"/>
      <c r="AC498" s="147"/>
      <c r="AD498" s="147"/>
      <c r="AE498" s="147"/>
      <c r="AF498" s="147"/>
      <c r="AG498" s="147" t="s">
        <v>244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1" t="s">
        <v>265</v>
      </c>
      <c r="D499" s="160"/>
      <c r="E499" s="161"/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226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1" t="s">
        <v>599</v>
      </c>
      <c r="D500" s="160"/>
      <c r="E500" s="161"/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226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1" t="s">
        <v>600</v>
      </c>
      <c r="D501" s="160"/>
      <c r="E501" s="161">
        <v>4.43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226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81" t="s">
        <v>601</v>
      </c>
      <c r="D502" s="160"/>
      <c r="E502" s="161"/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226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81" t="s">
        <v>600</v>
      </c>
      <c r="D503" s="160"/>
      <c r="E503" s="161">
        <v>4.43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226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241"/>
      <c r="D504" s="242"/>
      <c r="E504" s="242"/>
      <c r="F504" s="242"/>
      <c r="G504" s="242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211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69">
        <v>91</v>
      </c>
      <c r="B505" s="170" t="s">
        <v>604</v>
      </c>
      <c r="C505" s="180" t="s">
        <v>605</v>
      </c>
      <c r="D505" s="171" t="s">
        <v>272</v>
      </c>
      <c r="E505" s="172">
        <v>425.62</v>
      </c>
      <c r="F505" s="173"/>
      <c r="G505" s="174">
        <f>ROUND(E505*F505,2)</f>
        <v>0</v>
      </c>
      <c r="H505" s="173"/>
      <c r="I505" s="174">
        <f>ROUND(E505*H505,2)</f>
        <v>0</v>
      </c>
      <c r="J505" s="173"/>
      <c r="K505" s="174">
        <f>ROUND(E505*J505,2)</f>
        <v>0</v>
      </c>
      <c r="L505" s="174">
        <v>21</v>
      </c>
      <c r="M505" s="174">
        <f>G505*(1+L505/100)</f>
        <v>0</v>
      </c>
      <c r="N505" s="172">
        <v>6.7000000000000002E-4</v>
      </c>
      <c r="O505" s="172">
        <f>ROUND(E505*N505,2)</f>
        <v>0.28999999999999998</v>
      </c>
      <c r="P505" s="172">
        <v>0.1</v>
      </c>
      <c r="Q505" s="172">
        <f>ROUND(E505*P505,2)</f>
        <v>42.56</v>
      </c>
      <c r="R505" s="174"/>
      <c r="S505" s="174" t="s">
        <v>239</v>
      </c>
      <c r="T505" s="175" t="s">
        <v>295</v>
      </c>
      <c r="U505" s="158">
        <v>0.36</v>
      </c>
      <c r="V505" s="158">
        <f>ROUND(E505*U505,2)</f>
        <v>153.22</v>
      </c>
      <c r="W505" s="158"/>
      <c r="X505" s="158" t="s">
        <v>243</v>
      </c>
      <c r="Y505" s="147"/>
      <c r="Z505" s="147"/>
      <c r="AA505" s="147"/>
      <c r="AB505" s="147"/>
      <c r="AC505" s="147"/>
      <c r="AD505" s="147"/>
      <c r="AE505" s="147"/>
      <c r="AF505" s="147"/>
      <c r="AG505" s="147" t="s">
        <v>244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1" t="s">
        <v>265</v>
      </c>
      <c r="D506" s="160"/>
      <c r="E506" s="161"/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226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1" t="s">
        <v>1497</v>
      </c>
      <c r="D507" s="160"/>
      <c r="E507" s="161">
        <v>425.62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226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241"/>
      <c r="D508" s="242"/>
      <c r="E508" s="242"/>
      <c r="F508" s="242"/>
      <c r="G508" s="242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211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69">
        <v>92</v>
      </c>
      <c r="B509" s="170" t="s">
        <v>606</v>
      </c>
      <c r="C509" s="180" t="s">
        <v>607</v>
      </c>
      <c r="D509" s="171" t="s">
        <v>204</v>
      </c>
      <c r="E509" s="172">
        <v>1</v>
      </c>
      <c r="F509" s="173"/>
      <c r="G509" s="174">
        <f>ROUND(E509*F509,2)</f>
        <v>0</v>
      </c>
      <c r="H509" s="173"/>
      <c r="I509" s="174">
        <f>ROUND(E509*H509,2)</f>
        <v>0</v>
      </c>
      <c r="J509" s="173"/>
      <c r="K509" s="174">
        <f>ROUND(E509*J509,2)</f>
        <v>0</v>
      </c>
      <c r="L509" s="174">
        <v>21</v>
      </c>
      <c r="M509" s="174">
        <f>G509*(1+L509/100)</f>
        <v>0</v>
      </c>
      <c r="N509" s="172">
        <v>6.7000000000000002E-4</v>
      </c>
      <c r="O509" s="172">
        <f>ROUND(E509*N509,2)</f>
        <v>0</v>
      </c>
      <c r="P509" s="172">
        <v>8.2000000000000003E-2</v>
      </c>
      <c r="Q509" s="172">
        <f>ROUND(E509*P509,2)</f>
        <v>0.08</v>
      </c>
      <c r="R509" s="174"/>
      <c r="S509" s="174" t="s">
        <v>239</v>
      </c>
      <c r="T509" s="175" t="s">
        <v>206</v>
      </c>
      <c r="U509" s="158">
        <v>0.6</v>
      </c>
      <c r="V509" s="158">
        <f>ROUND(E509*U509,2)</f>
        <v>0.6</v>
      </c>
      <c r="W509" s="158"/>
      <c r="X509" s="158" t="s">
        <v>243</v>
      </c>
      <c r="Y509" s="147"/>
      <c r="Z509" s="147"/>
      <c r="AA509" s="147"/>
      <c r="AB509" s="147"/>
      <c r="AC509" s="147"/>
      <c r="AD509" s="147"/>
      <c r="AE509" s="147"/>
      <c r="AF509" s="147"/>
      <c r="AG509" s="147" t="s">
        <v>378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252"/>
      <c r="D510" s="253"/>
      <c r="E510" s="253"/>
      <c r="F510" s="253"/>
      <c r="G510" s="253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211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69">
        <v>93</v>
      </c>
      <c r="B511" s="170" t="s">
        <v>608</v>
      </c>
      <c r="C511" s="180" t="s">
        <v>609</v>
      </c>
      <c r="D511" s="171" t="s">
        <v>272</v>
      </c>
      <c r="E511" s="172">
        <v>33.96</v>
      </c>
      <c r="F511" s="173"/>
      <c r="G511" s="174">
        <f>ROUND(E511*F511,2)</f>
        <v>0</v>
      </c>
      <c r="H511" s="173"/>
      <c r="I511" s="174">
        <f>ROUND(E511*H511,2)</f>
        <v>0</v>
      </c>
      <c r="J511" s="173"/>
      <c r="K511" s="174">
        <f>ROUND(E511*J511,2)</f>
        <v>0</v>
      </c>
      <c r="L511" s="174">
        <v>21</v>
      </c>
      <c r="M511" s="174">
        <f>G511*(1+L511/100)</f>
        <v>0</v>
      </c>
      <c r="N511" s="172">
        <v>0</v>
      </c>
      <c r="O511" s="172">
        <f>ROUND(E511*N511,2)</f>
        <v>0</v>
      </c>
      <c r="P511" s="172">
        <v>0</v>
      </c>
      <c r="Q511" s="172">
        <f>ROUND(E511*P511,2)</f>
        <v>0</v>
      </c>
      <c r="R511" s="174"/>
      <c r="S511" s="174" t="s">
        <v>239</v>
      </c>
      <c r="T511" s="175" t="s">
        <v>206</v>
      </c>
      <c r="U511" s="158">
        <v>0.17</v>
      </c>
      <c r="V511" s="158">
        <f>ROUND(E511*U511,2)</f>
        <v>5.77</v>
      </c>
      <c r="W511" s="158"/>
      <c r="X511" s="158" t="s">
        <v>243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244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1" t="s">
        <v>265</v>
      </c>
      <c r="D512" s="160"/>
      <c r="E512" s="161"/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226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1" t="s">
        <v>1499</v>
      </c>
      <c r="D513" s="160"/>
      <c r="E513" s="161">
        <v>25.1</v>
      </c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226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1" t="s">
        <v>265</v>
      </c>
      <c r="D514" s="160"/>
      <c r="E514" s="161"/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226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81" t="s">
        <v>599</v>
      </c>
      <c r="D515" s="160"/>
      <c r="E515" s="161"/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226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54"/>
      <c r="B516" s="155"/>
      <c r="C516" s="181" t="s">
        <v>600</v>
      </c>
      <c r="D516" s="160"/>
      <c r="E516" s="161">
        <v>4.43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47"/>
      <c r="Z516" s="147"/>
      <c r="AA516" s="147"/>
      <c r="AB516" s="147"/>
      <c r="AC516" s="147"/>
      <c r="AD516" s="147"/>
      <c r="AE516" s="147"/>
      <c r="AF516" s="147"/>
      <c r="AG516" s="147" t="s">
        <v>226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81" t="s">
        <v>601</v>
      </c>
      <c r="D517" s="160"/>
      <c r="E517" s="161"/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226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181" t="s">
        <v>600</v>
      </c>
      <c r="D518" s="160"/>
      <c r="E518" s="161">
        <v>4.43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226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241"/>
      <c r="D519" s="242"/>
      <c r="E519" s="242"/>
      <c r="F519" s="242"/>
      <c r="G519" s="242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211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69">
        <v>94</v>
      </c>
      <c r="B520" s="170" t="s">
        <v>610</v>
      </c>
      <c r="C520" s="180" t="s">
        <v>611</v>
      </c>
      <c r="D520" s="171" t="s">
        <v>612</v>
      </c>
      <c r="E520" s="172">
        <v>2</v>
      </c>
      <c r="F520" s="173"/>
      <c r="G520" s="174">
        <f>ROUND(E520*F520,2)</f>
        <v>0</v>
      </c>
      <c r="H520" s="173"/>
      <c r="I520" s="174">
        <f>ROUND(E520*H520,2)</f>
        <v>0</v>
      </c>
      <c r="J520" s="173"/>
      <c r="K520" s="174">
        <f>ROUND(E520*J520,2)</f>
        <v>0</v>
      </c>
      <c r="L520" s="174">
        <v>21</v>
      </c>
      <c r="M520" s="174">
        <f>G520*(1+L520/100)</f>
        <v>0</v>
      </c>
      <c r="N520" s="172">
        <v>0</v>
      </c>
      <c r="O520" s="172">
        <f>ROUND(E520*N520,2)</f>
        <v>0</v>
      </c>
      <c r="P520" s="172">
        <v>2.4500000000000001E-2</v>
      </c>
      <c r="Q520" s="172">
        <f>ROUND(E520*P520,2)</f>
        <v>0.05</v>
      </c>
      <c r="R520" s="174"/>
      <c r="S520" s="174" t="s">
        <v>239</v>
      </c>
      <c r="T520" s="175" t="s">
        <v>206</v>
      </c>
      <c r="U520" s="158">
        <v>0.38</v>
      </c>
      <c r="V520" s="158">
        <f>ROUND(E520*U520,2)</f>
        <v>0.76</v>
      </c>
      <c r="W520" s="158"/>
      <c r="X520" s="158" t="s">
        <v>243</v>
      </c>
      <c r="Y520" s="147"/>
      <c r="Z520" s="147"/>
      <c r="AA520" s="147"/>
      <c r="AB520" s="147"/>
      <c r="AC520" s="147"/>
      <c r="AD520" s="147"/>
      <c r="AE520" s="147"/>
      <c r="AF520" s="147"/>
      <c r="AG520" s="147" t="s">
        <v>244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181" t="s">
        <v>265</v>
      </c>
      <c r="D521" s="160"/>
      <c r="E521" s="161"/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226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1" t="s">
        <v>305</v>
      </c>
      <c r="D522" s="160"/>
      <c r="E522" s="161">
        <v>2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226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241"/>
      <c r="D523" s="242"/>
      <c r="E523" s="242"/>
      <c r="F523" s="242"/>
      <c r="G523" s="242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211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69">
        <v>95</v>
      </c>
      <c r="B524" s="170" t="s">
        <v>613</v>
      </c>
      <c r="C524" s="180" t="s">
        <v>614</v>
      </c>
      <c r="D524" s="171" t="s">
        <v>263</v>
      </c>
      <c r="E524" s="172">
        <v>39</v>
      </c>
      <c r="F524" s="173"/>
      <c r="G524" s="174">
        <f>ROUND(E524*F524,2)</f>
        <v>0</v>
      </c>
      <c r="H524" s="173"/>
      <c r="I524" s="174">
        <f>ROUND(E524*H524,2)</f>
        <v>0</v>
      </c>
      <c r="J524" s="173"/>
      <c r="K524" s="174">
        <f>ROUND(E524*J524,2)</f>
        <v>0</v>
      </c>
      <c r="L524" s="174">
        <v>21</v>
      </c>
      <c r="M524" s="174">
        <f>G524*(1+L524/100)</f>
        <v>0</v>
      </c>
      <c r="N524" s="172">
        <v>0</v>
      </c>
      <c r="O524" s="172">
        <f>ROUND(E524*N524,2)</f>
        <v>0</v>
      </c>
      <c r="P524" s="172">
        <v>0</v>
      </c>
      <c r="Q524" s="172">
        <f>ROUND(E524*P524,2)</f>
        <v>0</v>
      </c>
      <c r="R524" s="174"/>
      <c r="S524" s="174" t="s">
        <v>239</v>
      </c>
      <c r="T524" s="175" t="s">
        <v>206</v>
      </c>
      <c r="U524" s="158">
        <v>3.53</v>
      </c>
      <c r="V524" s="158">
        <f>ROUND(E524*U524,2)</f>
        <v>137.66999999999999</v>
      </c>
      <c r="W524" s="158"/>
      <c r="X524" s="158" t="s">
        <v>243</v>
      </c>
      <c r="Y524" s="147"/>
      <c r="Z524" s="147"/>
      <c r="AA524" s="147"/>
      <c r="AB524" s="147"/>
      <c r="AC524" s="147"/>
      <c r="AD524" s="147"/>
      <c r="AE524" s="147"/>
      <c r="AF524" s="147"/>
      <c r="AG524" s="147" t="s">
        <v>244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1" t="s">
        <v>265</v>
      </c>
      <c r="D525" s="160"/>
      <c r="E525" s="161"/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226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1" t="s">
        <v>1500</v>
      </c>
      <c r="D526" s="160"/>
      <c r="E526" s="161">
        <v>39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226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241"/>
      <c r="D527" s="242"/>
      <c r="E527" s="242"/>
      <c r="F527" s="242"/>
      <c r="G527" s="242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211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69">
        <v>96</v>
      </c>
      <c r="B528" s="170" t="s">
        <v>618</v>
      </c>
      <c r="C528" s="180" t="s">
        <v>619</v>
      </c>
      <c r="D528" s="171" t="s">
        <v>300</v>
      </c>
      <c r="E528" s="172">
        <v>2</v>
      </c>
      <c r="F528" s="173"/>
      <c r="G528" s="174">
        <f>ROUND(E528*F528,2)</f>
        <v>0</v>
      </c>
      <c r="H528" s="173"/>
      <c r="I528" s="174">
        <f>ROUND(E528*H528,2)</f>
        <v>0</v>
      </c>
      <c r="J528" s="173"/>
      <c r="K528" s="174">
        <f>ROUND(E528*J528,2)</f>
        <v>0</v>
      </c>
      <c r="L528" s="174">
        <v>21</v>
      </c>
      <c r="M528" s="174">
        <f>G528*(1+L528/100)</f>
        <v>0</v>
      </c>
      <c r="N528" s="172">
        <v>0</v>
      </c>
      <c r="O528" s="172">
        <f>ROUND(E528*N528,2)</f>
        <v>0</v>
      </c>
      <c r="P528" s="172">
        <v>0</v>
      </c>
      <c r="Q528" s="172">
        <f>ROUND(E528*P528,2)</f>
        <v>0</v>
      </c>
      <c r="R528" s="174"/>
      <c r="S528" s="174" t="s">
        <v>239</v>
      </c>
      <c r="T528" s="175" t="s">
        <v>206</v>
      </c>
      <c r="U528" s="158">
        <v>0</v>
      </c>
      <c r="V528" s="158">
        <f>ROUND(E528*U528,2)</f>
        <v>0</v>
      </c>
      <c r="W528" s="158"/>
      <c r="X528" s="158" t="s">
        <v>243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244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181" t="s">
        <v>265</v>
      </c>
      <c r="D529" s="160"/>
      <c r="E529" s="161"/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226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1" t="s">
        <v>305</v>
      </c>
      <c r="D530" s="160"/>
      <c r="E530" s="161">
        <v>2</v>
      </c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226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241"/>
      <c r="D531" s="242"/>
      <c r="E531" s="242"/>
      <c r="F531" s="242"/>
      <c r="G531" s="242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211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69">
        <v>97</v>
      </c>
      <c r="B532" s="170" t="s">
        <v>620</v>
      </c>
      <c r="C532" s="180" t="s">
        <v>621</v>
      </c>
      <c r="D532" s="171" t="s">
        <v>300</v>
      </c>
      <c r="E532" s="172">
        <v>14</v>
      </c>
      <c r="F532" s="173"/>
      <c r="G532" s="174">
        <f>ROUND(E532*F532,2)</f>
        <v>0</v>
      </c>
      <c r="H532" s="173"/>
      <c r="I532" s="174">
        <f>ROUND(E532*H532,2)</f>
        <v>0</v>
      </c>
      <c r="J532" s="173"/>
      <c r="K532" s="174">
        <f>ROUND(E532*J532,2)</f>
        <v>0</v>
      </c>
      <c r="L532" s="174">
        <v>21</v>
      </c>
      <c r="M532" s="174">
        <f>G532*(1+L532/100)</f>
        <v>0</v>
      </c>
      <c r="N532" s="172">
        <v>0</v>
      </c>
      <c r="O532" s="172">
        <f>ROUND(E532*N532,2)</f>
        <v>0</v>
      </c>
      <c r="P532" s="172">
        <v>0</v>
      </c>
      <c r="Q532" s="172">
        <f>ROUND(E532*P532,2)</f>
        <v>0</v>
      </c>
      <c r="R532" s="174"/>
      <c r="S532" s="174" t="s">
        <v>239</v>
      </c>
      <c r="T532" s="175" t="s">
        <v>206</v>
      </c>
      <c r="U532" s="158">
        <v>0</v>
      </c>
      <c r="V532" s="158">
        <f>ROUND(E532*U532,2)</f>
        <v>0</v>
      </c>
      <c r="W532" s="158"/>
      <c r="X532" s="158" t="s">
        <v>243</v>
      </c>
      <c r="Y532" s="147"/>
      <c r="Z532" s="147"/>
      <c r="AA532" s="147"/>
      <c r="AB532" s="147"/>
      <c r="AC532" s="147"/>
      <c r="AD532" s="147"/>
      <c r="AE532" s="147"/>
      <c r="AF532" s="147"/>
      <c r="AG532" s="147" t="s">
        <v>244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181" t="s">
        <v>265</v>
      </c>
      <c r="D533" s="160"/>
      <c r="E533" s="161"/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226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181" t="s">
        <v>1501</v>
      </c>
      <c r="D534" s="160"/>
      <c r="E534" s="161">
        <v>14</v>
      </c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226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241"/>
      <c r="D535" s="242"/>
      <c r="E535" s="242"/>
      <c r="F535" s="242"/>
      <c r="G535" s="242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211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69">
        <v>98</v>
      </c>
      <c r="B536" s="170" t="s">
        <v>623</v>
      </c>
      <c r="C536" s="180" t="s">
        <v>624</v>
      </c>
      <c r="D536" s="171" t="s">
        <v>300</v>
      </c>
      <c r="E536" s="172">
        <v>7</v>
      </c>
      <c r="F536" s="173"/>
      <c r="G536" s="174">
        <f>ROUND(E536*F536,2)</f>
        <v>0</v>
      </c>
      <c r="H536" s="173"/>
      <c r="I536" s="174">
        <f>ROUND(E536*H536,2)</f>
        <v>0</v>
      </c>
      <c r="J536" s="173"/>
      <c r="K536" s="174">
        <f>ROUND(E536*J536,2)</f>
        <v>0</v>
      </c>
      <c r="L536" s="174">
        <v>21</v>
      </c>
      <c r="M536" s="174">
        <f>G536*(1+L536/100)</f>
        <v>0</v>
      </c>
      <c r="N536" s="172">
        <v>0</v>
      </c>
      <c r="O536" s="172">
        <f>ROUND(E536*N536,2)</f>
        <v>0</v>
      </c>
      <c r="P536" s="172">
        <v>0</v>
      </c>
      <c r="Q536" s="172">
        <f>ROUND(E536*P536,2)</f>
        <v>0</v>
      </c>
      <c r="R536" s="174"/>
      <c r="S536" s="174" t="s">
        <v>239</v>
      </c>
      <c r="T536" s="175" t="s">
        <v>206</v>
      </c>
      <c r="U536" s="158">
        <v>0</v>
      </c>
      <c r="V536" s="158">
        <f>ROUND(E536*U536,2)</f>
        <v>0</v>
      </c>
      <c r="W536" s="158"/>
      <c r="X536" s="158" t="s">
        <v>243</v>
      </c>
      <c r="Y536" s="147"/>
      <c r="Z536" s="147"/>
      <c r="AA536" s="147"/>
      <c r="AB536" s="147"/>
      <c r="AC536" s="147"/>
      <c r="AD536" s="147"/>
      <c r="AE536" s="147"/>
      <c r="AF536" s="147"/>
      <c r="AG536" s="147" t="s">
        <v>244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1" t="s">
        <v>265</v>
      </c>
      <c r="D537" s="160"/>
      <c r="E537" s="161"/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226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54"/>
      <c r="B538" s="155"/>
      <c r="C538" s="181" t="s">
        <v>569</v>
      </c>
      <c r="D538" s="160"/>
      <c r="E538" s="161">
        <v>7</v>
      </c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226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241"/>
      <c r="D539" s="242"/>
      <c r="E539" s="242"/>
      <c r="F539" s="242"/>
      <c r="G539" s="242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211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69">
        <v>99</v>
      </c>
      <c r="B540" s="170" t="s">
        <v>626</v>
      </c>
      <c r="C540" s="180" t="s">
        <v>627</v>
      </c>
      <c r="D540" s="171" t="s">
        <v>300</v>
      </c>
      <c r="E540" s="172">
        <v>1</v>
      </c>
      <c r="F540" s="173"/>
      <c r="G540" s="174">
        <f>ROUND(E540*F540,2)</f>
        <v>0</v>
      </c>
      <c r="H540" s="173"/>
      <c r="I540" s="174">
        <f>ROUND(E540*H540,2)</f>
        <v>0</v>
      </c>
      <c r="J540" s="173"/>
      <c r="K540" s="174">
        <f>ROUND(E540*J540,2)</f>
        <v>0</v>
      </c>
      <c r="L540" s="174">
        <v>21</v>
      </c>
      <c r="M540" s="174">
        <f>G540*(1+L540/100)</f>
        <v>0</v>
      </c>
      <c r="N540" s="172">
        <v>0</v>
      </c>
      <c r="O540" s="172">
        <f>ROUND(E540*N540,2)</f>
        <v>0</v>
      </c>
      <c r="P540" s="172">
        <v>0</v>
      </c>
      <c r="Q540" s="172">
        <f>ROUND(E540*P540,2)</f>
        <v>0</v>
      </c>
      <c r="R540" s="174"/>
      <c r="S540" s="174" t="s">
        <v>239</v>
      </c>
      <c r="T540" s="175" t="s">
        <v>206</v>
      </c>
      <c r="U540" s="158">
        <v>0</v>
      </c>
      <c r="V540" s="158">
        <f>ROUND(E540*U540,2)</f>
        <v>0</v>
      </c>
      <c r="W540" s="158"/>
      <c r="X540" s="158" t="s">
        <v>243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244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181" t="s">
        <v>265</v>
      </c>
      <c r="D541" s="160"/>
      <c r="E541" s="161"/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226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54"/>
      <c r="B542" s="155"/>
      <c r="C542" s="181" t="s">
        <v>227</v>
      </c>
      <c r="D542" s="160"/>
      <c r="E542" s="161">
        <v>1</v>
      </c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226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241"/>
      <c r="D543" s="242"/>
      <c r="E543" s="242"/>
      <c r="F543" s="242"/>
      <c r="G543" s="242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47"/>
      <c r="Z543" s="147"/>
      <c r="AA543" s="147"/>
      <c r="AB543" s="147"/>
      <c r="AC543" s="147"/>
      <c r="AD543" s="147"/>
      <c r="AE543" s="147"/>
      <c r="AF543" s="147"/>
      <c r="AG543" s="147" t="s">
        <v>211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69">
        <v>100</v>
      </c>
      <c r="B544" s="170" t="s">
        <v>628</v>
      </c>
      <c r="C544" s="180" t="s">
        <v>629</v>
      </c>
      <c r="D544" s="171" t="s">
        <v>300</v>
      </c>
      <c r="E544" s="172">
        <v>5</v>
      </c>
      <c r="F544" s="173"/>
      <c r="G544" s="174">
        <f>ROUND(E544*F544,2)</f>
        <v>0</v>
      </c>
      <c r="H544" s="173"/>
      <c r="I544" s="174">
        <f>ROUND(E544*H544,2)</f>
        <v>0</v>
      </c>
      <c r="J544" s="173"/>
      <c r="K544" s="174">
        <f>ROUND(E544*J544,2)</f>
        <v>0</v>
      </c>
      <c r="L544" s="174">
        <v>21</v>
      </c>
      <c r="M544" s="174">
        <f>G544*(1+L544/100)</f>
        <v>0</v>
      </c>
      <c r="N544" s="172">
        <v>0</v>
      </c>
      <c r="O544" s="172">
        <f>ROUND(E544*N544,2)</f>
        <v>0</v>
      </c>
      <c r="P544" s="172">
        <v>0</v>
      </c>
      <c r="Q544" s="172">
        <f>ROUND(E544*P544,2)</f>
        <v>0</v>
      </c>
      <c r="R544" s="174"/>
      <c r="S544" s="174" t="s">
        <v>239</v>
      </c>
      <c r="T544" s="175" t="s">
        <v>206</v>
      </c>
      <c r="U544" s="158">
        <v>0</v>
      </c>
      <c r="V544" s="158">
        <f>ROUND(E544*U544,2)</f>
        <v>0</v>
      </c>
      <c r="W544" s="158"/>
      <c r="X544" s="158" t="s">
        <v>243</v>
      </c>
      <c r="Y544" s="147"/>
      <c r="Z544" s="147"/>
      <c r="AA544" s="147"/>
      <c r="AB544" s="147"/>
      <c r="AC544" s="147"/>
      <c r="AD544" s="147"/>
      <c r="AE544" s="147"/>
      <c r="AF544" s="147"/>
      <c r="AG544" s="147" t="s">
        <v>244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1" t="s">
        <v>265</v>
      </c>
      <c r="D545" s="160"/>
      <c r="E545" s="161"/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226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1" t="s">
        <v>296</v>
      </c>
      <c r="D546" s="160"/>
      <c r="E546" s="161"/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226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181" t="s">
        <v>292</v>
      </c>
      <c r="D547" s="160"/>
      <c r="E547" s="161">
        <v>5</v>
      </c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226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241"/>
      <c r="D548" s="242"/>
      <c r="E548" s="242"/>
      <c r="F548" s="242"/>
      <c r="G548" s="242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211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69">
        <v>101</v>
      </c>
      <c r="B549" s="170" t="s">
        <v>631</v>
      </c>
      <c r="C549" s="180" t="s">
        <v>632</v>
      </c>
      <c r="D549" s="171" t="s">
        <v>300</v>
      </c>
      <c r="E549" s="172">
        <v>6</v>
      </c>
      <c r="F549" s="173"/>
      <c r="G549" s="174">
        <f>ROUND(E549*F549,2)</f>
        <v>0</v>
      </c>
      <c r="H549" s="173"/>
      <c r="I549" s="174">
        <f>ROUND(E549*H549,2)</f>
        <v>0</v>
      </c>
      <c r="J549" s="173"/>
      <c r="K549" s="174">
        <f>ROUND(E549*J549,2)</f>
        <v>0</v>
      </c>
      <c r="L549" s="174">
        <v>21</v>
      </c>
      <c r="M549" s="174">
        <f>G549*(1+L549/100)</f>
        <v>0</v>
      </c>
      <c r="N549" s="172">
        <v>0</v>
      </c>
      <c r="O549" s="172">
        <f>ROUND(E549*N549,2)</f>
        <v>0</v>
      </c>
      <c r="P549" s="172">
        <v>0</v>
      </c>
      <c r="Q549" s="172">
        <f>ROUND(E549*P549,2)</f>
        <v>0</v>
      </c>
      <c r="R549" s="174"/>
      <c r="S549" s="174" t="s">
        <v>239</v>
      </c>
      <c r="T549" s="175" t="s">
        <v>206</v>
      </c>
      <c r="U549" s="158">
        <v>0</v>
      </c>
      <c r="V549" s="158">
        <f>ROUND(E549*U549,2)</f>
        <v>0</v>
      </c>
      <c r="W549" s="158"/>
      <c r="X549" s="158" t="s">
        <v>243</v>
      </c>
      <c r="Y549" s="147"/>
      <c r="Z549" s="147"/>
      <c r="AA549" s="147"/>
      <c r="AB549" s="147"/>
      <c r="AC549" s="147"/>
      <c r="AD549" s="147"/>
      <c r="AE549" s="147"/>
      <c r="AF549" s="147"/>
      <c r="AG549" s="147" t="s">
        <v>244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81" t="s">
        <v>265</v>
      </c>
      <c r="D550" s="160"/>
      <c r="E550" s="161"/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226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81" t="s">
        <v>633</v>
      </c>
      <c r="D551" s="160"/>
      <c r="E551" s="161"/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226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181" t="s">
        <v>630</v>
      </c>
      <c r="D552" s="160"/>
      <c r="E552" s="161">
        <v>6</v>
      </c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226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241"/>
      <c r="D553" s="242"/>
      <c r="E553" s="242"/>
      <c r="F553" s="242"/>
      <c r="G553" s="242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211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69">
        <v>102</v>
      </c>
      <c r="B554" s="170" t="s">
        <v>634</v>
      </c>
      <c r="C554" s="180" t="s">
        <v>635</v>
      </c>
      <c r="D554" s="171" t="s">
        <v>300</v>
      </c>
      <c r="E554" s="172">
        <v>1</v>
      </c>
      <c r="F554" s="173"/>
      <c r="G554" s="174">
        <f>ROUND(E554*F554,2)</f>
        <v>0</v>
      </c>
      <c r="H554" s="173"/>
      <c r="I554" s="174">
        <f>ROUND(E554*H554,2)</f>
        <v>0</v>
      </c>
      <c r="J554" s="173"/>
      <c r="K554" s="174">
        <f>ROUND(E554*J554,2)</f>
        <v>0</v>
      </c>
      <c r="L554" s="174">
        <v>21</v>
      </c>
      <c r="M554" s="174">
        <f>G554*(1+L554/100)</f>
        <v>0</v>
      </c>
      <c r="N554" s="172">
        <v>0</v>
      </c>
      <c r="O554" s="172">
        <f>ROUND(E554*N554,2)</f>
        <v>0</v>
      </c>
      <c r="P554" s="172">
        <v>0</v>
      </c>
      <c r="Q554" s="172">
        <f>ROUND(E554*P554,2)</f>
        <v>0</v>
      </c>
      <c r="R554" s="174"/>
      <c r="S554" s="174" t="s">
        <v>239</v>
      </c>
      <c r="T554" s="175" t="s">
        <v>206</v>
      </c>
      <c r="U554" s="158">
        <v>0</v>
      </c>
      <c r="V554" s="158">
        <f>ROUND(E554*U554,2)</f>
        <v>0</v>
      </c>
      <c r="W554" s="158"/>
      <c r="X554" s="158" t="s">
        <v>243</v>
      </c>
      <c r="Y554" s="147"/>
      <c r="Z554" s="147"/>
      <c r="AA554" s="147"/>
      <c r="AB554" s="147"/>
      <c r="AC554" s="147"/>
      <c r="AD554" s="147"/>
      <c r="AE554" s="147"/>
      <c r="AF554" s="147"/>
      <c r="AG554" s="147" t="s">
        <v>244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81" t="s">
        <v>265</v>
      </c>
      <c r="D555" s="160"/>
      <c r="E555" s="161"/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226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54"/>
      <c r="B556" s="155"/>
      <c r="C556" s="181" t="s">
        <v>227</v>
      </c>
      <c r="D556" s="160"/>
      <c r="E556" s="161">
        <v>1</v>
      </c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47"/>
      <c r="Z556" s="147"/>
      <c r="AA556" s="147"/>
      <c r="AB556" s="147"/>
      <c r="AC556" s="147"/>
      <c r="AD556" s="147"/>
      <c r="AE556" s="147"/>
      <c r="AF556" s="147"/>
      <c r="AG556" s="147" t="s">
        <v>226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241"/>
      <c r="D557" s="242"/>
      <c r="E557" s="242"/>
      <c r="F557" s="242"/>
      <c r="G557" s="242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211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69">
        <v>103</v>
      </c>
      <c r="B558" s="170" t="s">
        <v>636</v>
      </c>
      <c r="C558" s="180" t="s">
        <v>637</v>
      </c>
      <c r="D558" s="171" t="s">
        <v>342</v>
      </c>
      <c r="E558" s="172">
        <v>18</v>
      </c>
      <c r="F558" s="173"/>
      <c r="G558" s="174">
        <f>ROUND(E558*F558,2)</f>
        <v>0</v>
      </c>
      <c r="H558" s="173"/>
      <c r="I558" s="174">
        <f>ROUND(E558*H558,2)</f>
        <v>0</v>
      </c>
      <c r="J558" s="173"/>
      <c r="K558" s="174">
        <f>ROUND(E558*J558,2)</f>
        <v>0</v>
      </c>
      <c r="L558" s="174">
        <v>21</v>
      </c>
      <c r="M558" s="174">
        <f>G558*(1+L558/100)</f>
        <v>0</v>
      </c>
      <c r="N558" s="172">
        <v>0</v>
      </c>
      <c r="O558" s="172">
        <f>ROUND(E558*N558,2)</f>
        <v>0</v>
      </c>
      <c r="P558" s="172">
        <v>0</v>
      </c>
      <c r="Q558" s="172">
        <f>ROUND(E558*P558,2)</f>
        <v>0</v>
      </c>
      <c r="R558" s="174"/>
      <c r="S558" s="174" t="s">
        <v>239</v>
      </c>
      <c r="T558" s="175" t="s">
        <v>206</v>
      </c>
      <c r="U558" s="158">
        <v>0</v>
      </c>
      <c r="V558" s="158">
        <f>ROUND(E558*U558,2)</f>
        <v>0</v>
      </c>
      <c r="W558" s="158"/>
      <c r="X558" s="158" t="s">
        <v>243</v>
      </c>
      <c r="Y558" s="147"/>
      <c r="Z558" s="147"/>
      <c r="AA558" s="147"/>
      <c r="AB558" s="147"/>
      <c r="AC558" s="147"/>
      <c r="AD558" s="147"/>
      <c r="AE558" s="147"/>
      <c r="AF558" s="147"/>
      <c r="AG558" s="147" t="s">
        <v>244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181" t="s">
        <v>265</v>
      </c>
      <c r="D559" s="160"/>
      <c r="E559" s="161"/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226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181" t="s">
        <v>296</v>
      </c>
      <c r="D560" s="160"/>
      <c r="E560" s="161"/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226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181" t="s">
        <v>297</v>
      </c>
      <c r="D561" s="160"/>
      <c r="E561" s="161">
        <v>18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47"/>
      <c r="Z561" s="147"/>
      <c r="AA561" s="147"/>
      <c r="AB561" s="147"/>
      <c r="AC561" s="147"/>
      <c r="AD561" s="147"/>
      <c r="AE561" s="147"/>
      <c r="AF561" s="147"/>
      <c r="AG561" s="147" t="s">
        <v>226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241"/>
      <c r="D562" s="242"/>
      <c r="E562" s="242"/>
      <c r="F562" s="242"/>
      <c r="G562" s="242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211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69">
        <v>104</v>
      </c>
      <c r="B563" s="170" t="s">
        <v>638</v>
      </c>
      <c r="C563" s="180" t="s">
        <v>639</v>
      </c>
      <c r="D563" s="171" t="s">
        <v>491</v>
      </c>
      <c r="E563" s="172">
        <v>100</v>
      </c>
      <c r="F563" s="173"/>
      <c r="G563" s="174">
        <f>ROUND(E563*F563,2)</f>
        <v>0</v>
      </c>
      <c r="H563" s="173"/>
      <c r="I563" s="174">
        <f>ROUND(E563*H563,2)</f>
        <v>0</v>
      </c>
      <c r="J563" s="173"/>
      <c r="K563" s="174">
        <f>ROUND(E563*J563,2)</f>
        <v>0</v>
      </c>
      <c r="L563" s="174">
        <v>21</v>
      </c>
      <c r="M563" s="174">
        <f>G563*(1+L563/100)</f>
        <v>0</v>
      </c>
      <c r="N563" s="172">
        <v>0</v>
      </c>
      <c r="O563" s="172">
        <f>ROUND(E563*N563,2)</f>
        <v>0</v>
      </c>
      <c r="P563" s="172">
        <v>0</v>
      </c>
      <c r="Q563" s="172">
        <f>ROUND(E563*P563,2)</f>
        <v>0</v>
      </c>
      <c r="R563" s="174"/>
      <c r="S563" s="174" t="s">
        <v>239</v>
      </c>
      <c r="T563" s="175" t="s">
        <v>206</v>
      </c>
      <c r="U563" s="158">
        <v>0</v>
      </c>
      <c r="V563" s="158">
        <f>ROUND(E563*U563,2)</f>
        <v>0</v>
      </c>
      <c r="W563" s="158"/>
      <c r="X563" s="158" t="s">
        <v>243</v>
      </c>
      <c r="Y563" s="147"/>
      <c r="Z563" s="147"/>
      <c r="AA563" s="147"/>
      <c r="AB563" s="147"/>
      <c r="AC563" s="147"/>
      <c r="AD563" s="147"/>
      <c r="AE563" s="147"/>
      <c r="AF563" s="147"/>
      <c r="AG563" s="147" t="s">
        <v>244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252"/>
      <c r="D564" s="253"/>
      <c r="E564" s="253"/>
      <c r="F564" s="253"/>
      <c r="G564" s="253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211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69">
        <v>105</v>
      </c>
      <c r="B565" s="170" t="s">
        <v>640</v>
      </c>
      <c r="C565" s="180" t="s">
        <v>641</v>
      </c>
      <c r="D565" s="171" t="s">
        <v>263</v>
      </c>
      <c r="E565" s="172">
        <v>5</v>
      </c>
      <c r="F565" s="173"/>
      <c r="G565" s="174">
        <f>ROUND(E565*F565,2)</f>
        <v>0</v>
      </c>
      <c r="H565" s="173"/>
      <c r="I565" s="174">
        <f>ROUND(E565*H565,2)</f>
        <v>0</v>
      </c>
      <c r="J565" s="173"/>
      <c r="K565" s="174">
        <f>ROUND(E565*J565,2)</f>
        <v>0</v>
      </c>
      <c r="L565" s="174">
        <v>21</v>
      </c>
      <c r="M565" s="174">
        <f>G565*(1+L565/100)</f>
        <v>0</v>
      </c>
      <c r="N565" s="172">
        <v>0</v>
      </c>
      <c r="O565" s="172">
        <f>ROUND(E565*N565,2)</f>
        <v>0</v>
      </c>
      <c r="P565" s="172">
        <v>1.933E-2</v>
      </c>
      <c r="Q565" s="172">
        <f>ROUND(E565*P565,2)</f>
        <v>0.1</v>
      </c>
      <c r="R565" s="174" t="s">
        <v>642</v>
      </c>
      <c r="S565" s="174" t="s">
        <v>205</v>
      </c>
      <c r="T565" s="175" t="s">
        <v>205</v>
      </c>
      <c r="U565" s="158">
        <v>0</v>
      </c>
      <c r="V565" s="158">
        <f>ROUND(E565*U565,2)</f>
        <v>0</v>
      </c>
      <c r="W565" s="158"/>
      <c r="X565" s="158" t="s">
        <v>643</v>
      </c>
      <c r="Y565" s="147"/>
      <c r="Z565" s="147"/>
      <c r="AA565" s="147"/>
      <c r="AB565" s="147"/>
      <c r="AC565" s="147"/>
      <c r="AD565" s="147"/>
      <c r="AE565" s="147"/>
      <c r="AF565" s="147"/>
      <c r="AG565" s="147" t="s">
        <v>644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22.5" outlineLevel="1" x14ac:dyDescent="0.2">
      <c r="A566" s="154"/>
      <c r="B566" s="155"/>
      <c r="C566" s="250" t="s">
        <v>645</v>
      </c>
      <c r="D566" s="251"/>
      <c r="E566" s="251"/>
      <c r="F566" s="251"/>
      <c r="G566" s="251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210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76" t="str">
        <f>C566</f>
        <v>Svislé přemístění ze 2. NP, nebo 1. PP, vodorovné vnitrostaveništní přemístění do 30 m, odvoz na skládku do 10 km. Bez poplatku za skládku.</v>
      </c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1" t="s">
        <v>265</v>
      </c>
      <c r="D567" s="160"/>
      <c r="E567" s="161"/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226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81" t="s">
        <v>292</v>
      </c>
      <c r="D568" s="160"/>
      <c r="E568" s="161">
        <v>5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226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241"/>
      <c r="D569" s="242"/>
      <c r="E569" s="242"/>
      <c r="F569" s="242"/>
      <c r="G569" s="242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211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69">
        <v>106</v>
      </c>
      <c r="B570" s="170" t="s">
        <v>646</v>
      </c>
      <c r="C570" s="180" t="s">
        <v>647</v>
      </c>
      <c r="D570" s="171" t="s">
        <v>263</v>
      </c>
      <c r="E570" s="172">
        <v>6</v>
      </c>
      <c r="F570" s="173"/>
      <c r="G570" s="174">
        <f>ROUND(E570*F570,2)</f>
        <v>0</v>
      </c>
      <c r="H570" s="173"/>
      <c r="I570" s="174">
        <f>ROUND(E570*H570,2)</f>
        <v>0</v>
      </c>
      <c r="J570" s="173"/>
      <c r="K570" s="174">
        <f>ROUND(E570*J570,2)</f>
        <v>0</v>
      </c>
      <c r="L570" s="174">
        <v>21</v>
      </c>
      <c r="M570" s="174">
        <f>G570*(1+L570/100)</f>
        <v>0</v>
      </c>
      <c r="N570" s="172">
        <v>0</v>
      </c>
      <c r="O570" s="172">
        <f>ROUND(E570*N570,2)</f>
        <v>0</v>
      </c>
      <c r="P570" s="172">
        <v>3.1870000000000002E-2</v>
      </c>
      <c r="Q570" s="172">
        <f>ROUND(E570*P570,2)</f>
        <v>0.19</v>
      </c>
      <c r="R570" s="174" t="s">
        <v>642</v>
      </c>
      <c r="S570" s="174" t="s">
        <v>205</v>
      </c>
      <c r="T570" s="175" t="s">
        <v>205</v>
      </c>
      <c r="U570" s="158">
        <v>0</v>
      </c>
      <c r="V570" s="158">
        <f>ROUND(E570*U570,2)</f>
        <v>0</v>
      </c>
      <c r="W570" s="158"/>
      <c r="X570" s="158" t="s">
        <v>643</v>
      </c>
      <c r="Y570" s="147"/>
      <c r="Z570" s="147"/>
      <c r="AA570" s="147"/>
      <c r="AB570" s="147"/>
      <c r="AC570" s="147"/>
      <c r="AD570" s="147"/>
      <c r="AE570" s="147"/>
      <c r="AF570" s="147"/>
      <c r="AG570" s="147" t="s">
        <v>644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ht="22.5" outlineLevel="1" x14ac:dyDescent="0.2">
      <c r="A571" s="154"/>
      <c r="B571" s="155"/>
      <c r="C571" s="250" t="s">
        <v>645</v>
      </c>
      <c r="D571" s="251"/>
      <c r="E571" s="251"/>
      <c r="F571" s="251"/>
      <c r="G571" s="251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210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76" t="str">
        <f>C571</f>
        <v>Svislé přemístění ze 2. NP, nebo 1. PP, vodorovné vnitrostaveništní přemístění do 30 m, odvoz na skládku do 10 km. Bez poplatku za skládku.</v>
      </c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81" t="s">
        <v>265</v>
      </c>
      <c r="D572" s="160"/>
      <c r="E572" s="161"/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47"/>
      <c r="Z572" s="147"/>
      <c r="AA572" s="147"/>
      <c r="AB572" s="147"/>
      <c r="AC572" s="147"/>
      <c r="AD572" s="147"/>
      <c r="AE572" s="147"/>
      <c r="AF572" s="147"/>
      <c r="AG572" s="147" t="s">
        <v>226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81" t="s">
        <v>630</v>
      </c>
      <c r="D573" s="160"/>
      <c r="E573" s="161">
        <v>6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226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241"/>
      <c r="D574" s="242"/>
      <c r="E574" s="242"/>
      <c r="F574" s="242"/>
      <c r="G574" s="242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211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x14ac:dyDescent="0.2">
      <c r="A575" s="163" t="s">
        <v>200</v>
      </c>
      <c r="B575" s="164" t="s">
        <v>107</v>
      </c>
      <c r="C575" s="179" t="s">
        <v>108</v>
      </c>
      <c r="D575" s="165"/>
      <c r="E575" s="166"/>
      <c r="F575" s="167"/>
      <c r="G575" s="167">
        <f>SUMIF(AG576:AG587,"&lt;&gt;NOR",G576:G587)</f>
        <v>0</v>
      </c>
      <c r="H575" s="167"/>
      <c r="I575" s="167">
        <f>SUM(I576:I587)</f>
        <v>0</v>
      </c>
      <c r="J575" s="167"/>
      <c r="K575" s="167">
        <f>SUM(K576:K587)</f>
        <v>0</v>
      </c>
      <c r="L575" s="167"/>
      <c r="M575" s="167">
        <f>SUM(M576:M587)</f>
        <v>0</v>
      </c>
      <c r="N575" s="166"/>
      <c r="O575" s="166">
        <f>SUM(O576:O587)</f>
        <v>0.12</v>
      </c>
      <c r="P575" s="166"/>
      <c r="Q575" s="166">
        <f>SUM(Q576:Q587)</f>
        <v>53.78</v>
      </c>
      <c r="R575" s="167"/>
      <c r="S575" s="167"/>
      <c r="T575" s="168"/>
      <c r="U575" s="162"/>
      <c r="V575" s="162">
        <f>SUM(V576:V587)</f>
        <v>182.81</v>
      </c>
      <c r="W575" s="162"/>
      <c r="X575" s="162"/>
      <c r="AG575" t="s">
        <v>201</v>
      </c>
    </row>
    <row r="576" spans="1:60" ht="22.5" outlineLevel="1" x14ac:dyDescent="0.2">
      <c r="A576" s="169">
        <v>107</v>
      </c>
      <c r="B576" s="170" t="s">
        <v>648</v>
      </c>
      <c r="C576" s="180" t="s">
        <v>649</v>
      </c>
      <c r="D576" s="171" t="s">
        <v>272</v>
      </c>
      <c r="E576" s="172">
        <v>125.53</v>
      </c>
      <c r="F576" s="173"/>
      <c r="G576" s="174">
        <f>ROUND(E576*F576,2)</f>
        <v>0</v>
      </c>
      <c r="H576" s="173"/>
      <c r="I576" s="174">
        <f>ROUND(E576*H576,2)</f>
        <v>0</v>
      </c>
      <c r="J576" s="173"/>
      <c r="K576" s="174">
        <f>ROUND(E576*J576,2)</f>
        <v>0</v>
      </c>
      <c r="L576" s="174">
        <v>21</v>
      </c>
      <c r="M576" s="174">
        <f>G576*(1+L576/100)</f>
        <v>0</v>
      </c>
      <c r="N576" s="172">
        <v>3.3E-4</v>
      </c>
      <c r="O576" s="172">
        <f>ROUND(E576*N576,2)</f>
        <v>0.04</v>
      </c>
      <c r="P576" s="172">
        <v>0.13100000000000001</v>
      </c>
      <c r="Q576" s="172">
        <f>ROUND(E576*P576,2)</f>
        <v>16.440000000000001</v>
      </c>
      <c r="R576" s="174"/>
      <c r="S576" s="174" t="s">
        <v>239</v>
      </c>
      <c r="T576" s="175" t="s">
        <v>206</v>
      </c>
      <c r="U576" s="158">
        <v>0.25</v>
      </c>
      <c r="V576" s="158">
        <f>ROUND(E576*U576,2)</f>
        <v>31.38</v>
      </c>
      <c r="W576" s="158"/>
      <c r="X576" s="158" t="s">
        <v>243</v>
      </c>
      <c r="Y576" s="147"/>
      <c r="Z576" s="147"/>
      <c r="AA576" s="147"/>
      <c r="AB576" s="147"/>
      <c r="AC576" s="147"/>
      <c r="AD576" s="147"/>
      <c r="AE576" s="147"/>
      <c r="AF576" s="147"/>
      <c r="AG576" s="147" t="s">
        <v>400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181" t="s">
        <v>265</v>
      </c>
      <c r="D577" s="160"/>
      <c r="E577" s="161"/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226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81" t="s">
        <v>1502</v>
      </c>
      <c r="D578" s="160"/>
      <c r="E578" s="161">
        <v>125.53</v>
      </c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226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241"/>
      <c r="D579" s="242"/>
      <c r="E579" s="242"/>
      <c r="F579" s="242"/>
      <c r="G579" s="242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211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ht="22.5" outlineLevel="1" x14ac:dyDescent="0.2">
      <c r="A580" s="169">
        <v>108</v>
      </c>
      <c r="B580" s="170" t="s">
        <v>651</v>
      </c>
      <c r="C580" s="180" t="s">
        <v>652</v>
      </c>
      <c r="D580" s="171" t="s">
        <v>272</v>
      </c>
      <c r="E580" s="172">
        <v>112</v>
      </c>
      <c r="F580" s="173"/>
      <c r="G580" s="174">
        <f>ROUND(E580*F580,2)</f>
        <v>0</v>
      </c>
      <c r="H580" s="173"/>
      <c r="I580" s="174">
        <f>ROUND(E580*H580,2)</f>
        <v>0</v>
      </c>
      <c r="J580" s="173"/>
      <c r="K580" s="174">
        <f>ROUND(E580*J580,2)</f>
        <v>0</v>
      </c>
      <c r="L580" s="174">
        <v>21</v>
      </c>
      <c r="M580" s="174">
        <f>G580*(1+L580/100)</f>
        <v>0</v>
      </c>
      <c r="N580" s="172">
        <v>6.7000000000000002E-4</v>
      </c>
      <c r="O580" s="172">
        <f>ROUND(E580*N580,2)</f>
        <v>0.08</v>
      </c>
      <c r="P580" s="172">
        <v>0.26500000000000001</v>
      </c>
      <c r="Q580" s="172">
        <f>ROUND(E580*P580,2)</f>
        <v>29.68</v>
      </c>
      <c r="R580" s="174"/>
      <c r="S580" s="174" t="s">
        <v>239</v>
      </c>
      <c r="T580" s="175" t="s">
        <v>206</v>
      </c>
      <c r="U580" s="158">
        <v>0.25</v>
      </c>
      <c r="V580" s="158">
        <f>ROUND(E580*U580,2)</f>
        <v>28</v>
      </c>
      <c r="W580" s="158"/>
      <c r="X580" s="158" t="s">
        <v>243</v>
      </c>
      <c r="Y580" s="147"/>
      <c r="Z580" s="147"/>
      <c r="AA580" s="147"/>
      <c r="AB580" s="147"/>
      <c r="AC580" s="147"/>
      <c r="AD580" s="147"/>
      <c r="AE580" s="147"/>
      <c r="AF580" s="147"/>
      <c r="AG580" s="147" t="s">
        <v>400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181" t="s">
        <v>265</v>
      </c>
      <c r="D581" s="160"/>
      <c r="E581" s="161"/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47"/>
      <c r="Z581" s="147"/>
      <c r="AA581" s="147"/>
      <c r="AB581" s="147"/>
      <c r="AC581" s="147"/>
      <c r="AD581" s="147"/>
      <c r="AE581" s="147"/>
      <c r="AF581" s="147"/>
      <c r="AG581" s="147" t="s">
        <v>226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181" t="s">
        <v>1503</v>
      </c>
      <c r="D582" s="160"/>
      <c r="E582" s="161">
        <v>112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226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241"/>
      <c r="D583" s="242"/>
      <c r="E583" s="242"/>
      <c r="F583" s="242"/>
      <c r="G583" s="242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211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69">
        <v>109</v>
      </c>
      <c r="B584" s="170" t="s">
        <v>654</v>
      </c>
      <c r="C584" s="180" t="s">
        <v>655</v>
      </c>
      <c r="D584" s="171" t="s">
        <v>272</v>
      </c>
      <c r="E584" s="172">
        <v>425.62</v>
      </c>
      <c r="F584" s="173"/>
      <c r="G584" s="174">
        <f>ROUND(E584*F584,2)</f>
        <v>0</v>
      </c>
      <c r="H584" s="173"/>
      <c r="I584" s="174">
        <f>ROUND(E584*H584,2)</f>
        <v>0</v>
      </c>
      <c r="J584" s="173"/>
      <c r="K584" s="174">
        <f>ROUND(E584*J584,2)</f>
        <v>0</v>
      </c>
      <c r="L584" s="174">
        <v>21</v>
      </c>
      <c r="M584" s="174">
        <f>G584*(1+L584/100)</f>
        <v>0</v>
      </c>
      <c r="N584" s="172">
        <v>0</v>
      </c>
      <c r="O584" s="172">
        <f>ROUND(E584*N584,2)</f>
        <v>0</v>
      </c>
      <c r="P584" s="172">
        <v>1.7999999999999999E-2</v>
      </c>
      <c r="Q584" s="172">
        <f>ROUND(E584*P584,2)</f>
        <v>7.66</v>
      </c>
      <c r="R584" s="174"/>
      <c r="S584" s="174" t="s">
        <v>239</v>
      </c>
      <c r="T584" s="175" t="s">
        <v>295</v>
      </c>
      <c r="U584" s="158">
        <v>0.28999999999999998</v>
      </c>
      <c r="V584" s="158">
        <f>ROUND(E584*U584,2)</f>
        <v>123.43</v>
      </c>
      <c r="W584" s="158"/>
      <c r="X584" s="158" t="s">
        <v>243</v>
      </c>
      <c r="Y584" s="147"/>
      <c r="Z584" s="147"/>
      <c r="AA584" s="147"/>
      <c r="AB584" s="147"/>
      <c r="AC584" s="147"/>
      <c r="AD584" s="147"/>
      <c r="AE584" s="147"/>
      <c r="AF584" s="147"/>
      <c r="AG584" s="147" t="s">
        <v>378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181" t="s">
        <v>265</v>
      </c>
      <c r="D585" s="160"/>
      <c r="E585" s="161"/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226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181" t="s">
        <v>1497</v>
      </c>
      <c r="D586" s="160"/>
      <c r="E586" s="161">
        <v>425.62</v>
      </c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226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241"/>
      <c r="D587" s="242"/>
      <c r="E587" s="242"/>
      <c r="F587" s="242"/>
      <c r="G587" s="242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211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x14ac:dyDescent="0.2">
      <c r="A588" s="163" t="s">
        <v>200</v>
      </c>
      <c r="B588" s="164" t="s">
        <v>109</v>
      </c>
      <c r="C588" s="179" t="s">
        <v>110</v>
      </c>
      <c r="D588" s="165"/>
      <c r="E588" s="166"/>
      <c r="F588" s="167"/>
      <c r="G588" s="167">
        <f>SUMIF(AG589:AG595,"&lt;&gt;NOR",G589:G595)</f>
        <v>0</v>
      </c>
      <c r="H588" s="167"/>
      <c r="I588" s="167">
        <f>SUM(I589:I595)</f>
        <v>0</v>
      </c>
      <c r="J588" s="167"/>
      <c r="K588" s="167">
        <f>SUM(K589:K595)</f>
        <v>0</v>
      </c>
      <c r="L588" s="167"/>
      <c r="M588" s="167">
        <f>SUM(M589:M595)</f>
        <v>0</v>
      </c>
      <c r="N588" s="166"/>
      <c r="O588" s="166">
        <f>SUM(O589:O595)</f>
        <v>0</v>
      </c>
      <c r="P588" s="166"/>
      <c r="Q588" s="166">
        <f>SUM(Q589:Q595)</f>
        <v>0</v>
      </c>
      <c r="R588" s="167"/>
      <c r="S588" s="167"/>
      <c r="T588" s="168"/>
      <c r="U588" s="162"/>
      <c r="V588" s="162">
        <f>SUM(V589:V595)</f>
        <v>290.39</v>
      </c>
      <c r="W588" s="162"/>
      <c r="X588" s="162"/>
      <c r="AG588" t="s">
        <v>201</v>
      </c>
    </row>
    <row r="589" spans="1:60" ht="33.75" outlineLevel="1" x14ac:dyDescent="0.2">
      <c r="A589" s="169">
        <v>110</v>
      </c>
      <c r="B589" s="170" t="s">
        <v>656</v>
      </c>
      <c r="C589" s="180" t="s">
        <v>657</v>
      </c>
      <c r="D589" s="171" t="s">
        <v>356</v>
      </c>
      <c r="E589" s="172">
        <v>112.68481</v>
      </c>
      <c r="F589" s="173"/>
      <c r="G589" s="174">
        <f>ROUND(E589*F589,2)</f>
        <v>0</v>
      </c>
      <c r="H589" s="173"/>
      <c r="I589" s="174">
        <f>ROUND(E589*H589,2)</f>
        <v>0</v>
      </c>
      <c r="J589" s="173"/>
      <c r="K589" s="174">
        <f>ROUND(E589*J589,2)</f>
        <v>0</v>
      </c>
      <c r="L589" s="174">
        <v>21</v>
      </c>
      <c r="M589" s="174">
        <f>G589*(1+L589/100)</f>
        <v>0</v>
      </c>
      <c r="N589" s="172">
        <v>0</v>
      </c>
      <c r="O589" s="172">
        <f>ROUND(E589*N589,2)</f>
        <v>0</v>
      </c>
      <c r="P589" s="172">
        <v>0</v>
      </c>
      <c r="Q589" s="172">
        <f>ROUND(E589*P589,2)</f>
        <v>0</v>
      </c>
      <c r="R589" s="174" t="s">
        <v>273</v>
      </c>
      <c r="S589" s="174" t="s">
        <v>205</v>
      </c>
      <c r="T589" s="175" t="s">
        <v>205</v>
      </c>
      <c r="U589" s="158">
        <v>2.577</v>
      </c>
      <c r="V589" s="158">
        <f>ROUND(E589*U589,2)</f>
        <v>290.39</v>
      </c>
      <c r="W589" s="158"/>
      <c r="X589" s="158" t="s">
        <v>658</v>
      </c>
      <c r="Y589" s="147"/>
      <c r="Z589" s="147"/>
      <c r="AA589" s="147"/>
      <c r="AB589" s="147"/>
      <c r="AC589" s="147"/>
      <c r="AD589" s="147"/>
      <c r="AE589" s="147"/>
      <c r="AF589" s="147"/>
      <c r="AG589" s="147" t="s">
        <v>659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254" t="s">
        <v>660</v>
      </c>
      <c r="D590" s="255"/>
      <c r="E590" s="255"/>
      <c r="F590" s="255"/>
      <c r="G590" s="255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275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54"/>
      <c r="B591" s="155"/>
      <c r="C591" s="181" t="s">
        <v>661</v>
      </c>
      <c r="D591" s="160"/>
      <c r="E591" s="161"/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226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ht="22.5" outlineLevel="1" x14ac:dyDescent="0.2">
      <c r="A592" s="154"/>
      <c r="B592" s="155"/>
      <c r="C592" s="181" t="s">
        <v>1504</v>
      </c>
      <c r="D592" s="160"/>
      <c r="E592" s="161"/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226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181" t="s">
        <v>1505</v>
      </c>
      <c r="D593" s="160"/>
      <c r="E593" s="161"/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226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181" t="s">
        <v>1506</v>
      </c>
      <c r="D594" s="160"/>
      <c r="E594" s="161">
        <v>112.68481</v>
      </c>
      <c r="F594" s="158"/>
      <c r="G594" s="158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47"/>
      <c r="Z594" s="147"/>
      <c r="AA594" s="147"/>
      <c r="AB594" s="147"/>
      <c r="AC594" s="147"/>
      <c r="AD594" s="147"/>
      <c r="AE594" s="147"/>
      <c r="AF594" s="147"/>
      <c r="AG594" s="147" t="s">
        <v>226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54"/>
      <c r="B595" s="155"/>
      <c r="C595" s="241"/>
      <c r="D595" s="242"/>
      <c r="E595" s="242"/>
      <c r="F595" s="242"/>
      <c r="G595" s="242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47"/>
      <c r="Z595" s="147"/>
      <c r="AA595" s="147"/>
      <c r="AB595" s="147"/>
      <c r="AC595" s="147"/>
      <c r="AD595" s="147"/>
      <c r="AE595" s="147"/>
      <c r="AF595" s="147"/>
      <c r="AG595" s="147" t="s">
        <v>211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x14ac:dyDescent="0.2">
      <c r="A596" s="163" t="s">
        <v>200</v>
      </c>
      <c r="B596" s="164" t="s">
        <v>111</v>
      </c>
      <c r="C596" s="179" t="s">
        <v>112</v>
      </c>
      <c r="D596" s="165"/>
      <c r="E596" s="166"/>
      <c r="F596" s="167"/>
      <c r="G596" s="167">
        <f>SUMIF(AG597:AG606,"&lt;&gt;NOR",G597:G606)</f>
        <v>0</v>
      </c>
      <c r="H596" s="167"/>
      <c r="I596" s="167">
        <f>SUM(I597:I606)</f>
        <v>0</v>
      </c>
      <c r="J596" s="167"/>
      <c r="K596" s="167">
        <f>SUM(K597:K606)</f>
        <v>0</v>
      </c>
      <c r="L596" s="167"/>
      <c r="M596" s="167">
        <f>SUM(M597:M606)</f>
        <v>0</v>
      </c>
      <c r="N596" s="166"/>
      <c r="O596" s="166">
        <f>SUM(O597:O606)</f>
        <v>0</v>
      </c>
      <c r="P596" s="166"/>
      <c r="Q596" s="166">
        <f>SUM(Q597:Q606)</f>
        <v>0</v>
      </c>
      <c r="R596" s="167"/>
      <c r="S596" s="167"/>
      <c r="T596" s="168"/>
      <c r="U596" s="162"/>
      <c r="V596" s="162">
        <f>SUM(V597:V606)</f>
        <v>0</v>
      </c>
      <c r="W596" s="162"/>
      <c r="X596" s="162"/>
      <c r="AG596" t="s">
        <v>201</v>
      </c>
    </row>
    <row r="597" spans="1:60" outlineLevel="1" x14ac:dyDescent="0.2">
      <c r="A597" s="169">
        <v>111</v>
      </c>
      <c r="B597" s="170" t="s">
        <v>665</v>
      </c>
      <c r="C597" s="180" t="s">
        <v>666</v>
      </c>
      <c r="D597" s="171" t="s">
        <v>300</v>
      </c>
      <c r="E597" s="172">
        <v>4</v>
      </c>
      <c r="F597" s="173"/>
      <c r="G597" s="174">
        <f>ROUND(E597*F597,2)</f>
        <v>0</v>
      </c>
      <c r="H597" s="173"/>
      <c r="I597" s="174">
        <f>ROUND(E597*H597,2)</f>
        <v>0</v>
      </c>
      <c r="J597" s="173"/>
      <c r="K597" s="174">
        <f>ROUND(E597*J597,2)</f>
        <v>0</v>
      </c>
      <c r="L597" s="174">
        <v>21</v>
      </c>
      <c r="M597" s="174">
        <f>G597*(1+L597/100)</f>
        <v>0</v>
      </c>
      <c r="N597" s="172">
        <v>0</v>
      </c>
      <c r="O597" s="172">
        <f>ROUND(E597*N597,2)</f>
        <v>0</v>
      </c>
      <c r="P597" s="172">
        <v>0</v>
      </c>
      <c r="Q597" s="172">
        <f>ROUND(E597*P597,2)</f>
        <v>0</v>
      </c>
      <c r="R597" s="174"/>
      <c r="S597" s="174" t="s">
        <v>239</v>
      </c>
      <c r="T597" s="175" t="s">
        <v>206</v>
      </c>
      <c r="U597" s="158">
        <v>0</v>
      </c>
      <c r="V597" s="158">
        <f>ROUND(E597*U597,2)</f>
        <v>0</v>
      </c>
      <c r="W597" s="158"/>
      <c r="X597" s="158" t="s">
        <v>243</v>
      </c>
      <c r="Y597" s="147"/>
      <c r="Z597" s="147"/>
      <c r="AA597" s="147"/>
      <c r="AB597" s="147"/>
      <c r="AC597" s="147"/>
      <c r="AD597" s="147"/>
      <c r="AE597" s="147"/>
      <c r="AF597" s="147"/>
      <c r="AG597" s="147" t="s">
        <v>244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181" t="s">
        <v>265</v>
      </c>
      <c r="D598" s="160"/>
      <c r="E598" s="161"/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226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54"/>
      <c r="B599" s="155"/>
      <c r="C599" s="181" t="s">
        <v>91</v>
      </c>
      <c r="D599" s="160"/>
      <c r="E599" s="161">
        <v>4</v>
      </c>
      <c r="F599" s="158"/>
      <c r="G599" s="158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47"/>
      <c r="Z599" s="147"/>
      <c r="AA599" s="147"/>
      <c r="AB599" s="147"/>
      <c r="AC599" s="147"/>
      <c r="AD599" s="147"/>
      <c r="AE599" s="147"/>
      <c r="AF599" s="147"/>
      <c r="AG599" s="147" t="s">
        <v>226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241"/>
      <c r="D600" s="242"/>
      <c r="E600" s="242"/>
      <c r="F600" s="242"/>
      <c r="G600" s="242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211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69">
        <v>112</v>
      </c>
      <c r="B601" s="170" t="s">
        <v>667</v>
      </c>
      <c r="C601" s="180" t="s">
        <v>668</v>
      </c>
      <c r="D601" s="171" t="s">
        <v>300</v>
      </c>
      <c r="E601" s="172">
        <v>13</v>
      </c>
      <c r="F601" s="173"/>
      <c r="G601" s="174">
        <f>ROUND(E601*F601,2)</f>
        <v>0</v>
      </c>
      <c r="H601" s="173"/>
      <c r="I601" s="174">
        <f>ROUND(E601*H601,2)</f>
        <v>0</v>
      </c>
      <c r="J601" s="173"/>
      <c r="K601" s="174">
        <f>ROUND(E601*J601,2)</f>
        <v>0</v>
      </c>
      <c r="L601" s="174">
        <v>21</v>
      </c>
      <c r="M601" s="174">
        <f>G601*(1+L601/100)</f>
        <v>0</v>
      </c>
      <c r="N601" s="172">
        <v>0</v>
      </c>
      <c r="O601" s="172">
        <f>ROUND(E601*N601,2)</f>
        <v>0</v>
      </c>
      <c r="P601" s="172">
        <v>0</v>
      </c>
      <c r="Q601" s="172">
        <f>ROUND(E601*P601,2)</f>
        <v>0</v>
      </c>
      <c r="R601" s="174"/>
      <c r="S601" s="174" t="s">
        <v>239</v>
      </c>
      <c r="T601" s="175" t="s">
        <v>206</v>
      </c>
      <c r="U601" s="158">
        <v>0</v>
      </c>
      <c r="V601" s="158">
        <f>ROUND(E601*U601,2)</f>
        <v>0</v>
      </c>
      <c r="W601" s="158"/>
      <c r="X601" s="158" t="s">
        <v>243</v>
      </c>
      <c r="Y601" s="147"/>
      <c r="Z601" s="147"/>
      <c r="AA601" s="147"/>
      <c r="AB601" s="147"/>
      <c r="AC601" s="147"/>
      <c r="AD601" s="147"/>
      <c r="AE601" s="147"/>
      <c r="AF601" s="147"/>
      <c r="AG601" s="147" t="s">
        <v>244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81" t="s">
        <v>265</v>
      </c>
      <c r="D602" s="160"/>
      <c r="E602" s="161"/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226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81" t="s">
        <v>669</v>
      </c>
      <c r="D603" s="160"/>
      <c r="E603" s="161">
        <v>13</v>
      </c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226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241"/>
      <c r="D604" s="242"/>
      <c r="E604" s="242"/>
      <c r="F604" s="242"/>
      <c r="G604" s="242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211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69">
        <v>113</v>
      </c>
      <c r="B605" s="170" t="s">
        <v>670</v>
      </c>
      <c r="C605" s="180" t="s">
        <v>671</v>
      </c>
      <c r="D605" s="171" t="s">
        <v>204</v>
      </c>
      <c r="E605" s="172">
        <v>1</v>
      </c>
      <c r="F605" s="173"/>
      <c r="G605" s="174">
        <f>ROUND(E605*F605,2)</f>
        <v>0</v>
      </c>
      <c r="H605" s="173"/>
      <c r="I605" s="174">
        <f>ROUND(E605*H605,2)</f>
        <v>0</v>
      </c>
      <c r="J605" s="173"/>
      <c r="K605" s="174">
        <f>ROUND(E605*J605,2)</f>
        <v>0</v>
      </c>
      <c r="L605" s="174">
        <v>21</v>
      </c>
      <c r="M605" s="174">
        <f>G605*(1+L605/100)</f>
        <v>0</v>
      </c>
      <c r="N605" s="172">
        <v>0</v>
      </c>
      <c r="O605" s="172">
        <f>ROUND(E605*N605,2)</f>
        <v>0</v>
      </c>
      <c r="P605" s="172">
        <v>0</v>
      </c>
      <c r="Q605" s="172">
        <f>ROUND(E605*P605,2)</f>
        <v>0</v>
      </c>
      <c r="R605" s="174"/>
      <c r="S605" s="174" t="s">
        <v>239</v>
      </c>
      <c r="T605" s="175" t="s">
        <v>206</v>
      </c>
      <c r="U605" s="158">
        <v>0</v>
      </c>
      <c r="V605" s="158">
        <f>ROUND(E605*U605,2)</f>
        <v>0</v>
      </c>
      <c r="W605" s="158"/>
      <c r="X605" s="158" t="s">
        <v>243</v>
      </c>
      <c r="Y605" s="147"/>
      <c r="Z605" s="147"/>
      <c r="AA605" s="147"/>
      <c r="AB605" s="147"/>
      <c r="AC605" s="147"/>
      <c r="AD605" s="147"/>
      <c r="AE605" s="147"/>
      <c r="AF605" s="147"/>
      <c r="AG605" s="147" t="s">
        <v>244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252"/>
      <c r="D606" s="253"/>
      <c r="E606" s="253"/>
      <c r="F606" s="253"/>
      <c r="G606" s="253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211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x14ac:dyDescent="0.2">
      <c r="A607" s="163" t="s">
        <v>200</v>
      </c>
      <c r="B607" s="164" t="s">
        <v>123</v>
      </c>
      <c r="C607" s="179" t="s">
        <v>124</v>
      </c>
      <c r="D607" s="165"/>
      <c r="E607" s="166"/>
      <c r="F607" s="167"/>
      <c r="G607" s="167">
        <f>SUMIF(AG608:AG613,"&lt;&gt;NOR",G608:G613)</f>
        <v>0</v>
      </c>
      <c r="H607" s="167"/>
      <c r="I607" s="167">
        <f>SUM(I608:I613)</f>
        <v>0</v>
      </c>
      <c r="J607" s="167"/>
      <c r="K607" s="167">
        <f>SUM(K608:K613)</f>
        <v>0</v>
      </c>
      <c r="L607" s="167"/>
      <c r="M607" s="167">
        <f>SUM(M608:M613)</f>
        <v>0</v>
      </c>
      <c r="N607" s="166"/>
      <c r="O607" s="166">
        <f>SUM(O608:O613)</f>
        <v>0.14000000000000001</v>
      </c>
      <c r="P607" s="166"/>
      <c r="Q607" s="166">
        <f>SUM(Q608:Q613)</f>
        <v>0</v>
      </c>
      <c r="R607" s="167"/>
      <c r="S607" s="167"/>
      <c r="T607" s="168"/>
      <c r="U607" s="162"/>
      <c r="V607" s="162">
        <f>SUM(V608:V613)</f>
        <v>0</v>
      </c>
      <c r="W607" s="162"/>
      <c r="X607" s="162"/>
      <c r="AG607" t="s">
        <v>201</v>
      </c>
    </row>
    <row r="608" spans="1:60" ht="22.5" outlineLevel="1" x14ac:dyDescent="0.2">
      <c r="A608" s="169">
        <v>114</v>
      </c>
      <c r="B608" s="170" t="s">
        <v>672</v>
      </c>
      <c r="C608" s="180" t="s">
        <v>673</v>
      </c>
      <c r="D608" s="171" t="s">
        <v>272</v>
      </c>
      <c r="E608" s="172">
        <v>38.115000000000002</v>
      </c>
      <c r="F608" s="173"/>
      <c r="G608" s="174">
        <f>ROUND(E608*F608,2)</f>
        <v>0</v>
      </c>
      <c r="H608" s="173"/>
      <c r="I608" s="174">
        <f>ROUND(E608*H608,2)</f>
        <v>0</v>
      </c>
      <c r="J608" s="173"/>
      <c r="K608" s="174">
        <f>ROUND(E608*J608,2)</f>
        <v>0</v>
      </c>
      <c r="L608" s="174">
        <v>21</v>
      </c>
      <c r="M608" s="174">
        <f>G608*(1+L608/100)</f>
        <v>0</v>
      </c>
      <c r="N608" s="172">
        <v>3.7799999999999999E-3</v>
      </c>
      <c r="O608" s="172">
        <f>ROUND(E608*N608,2)</f>
        <v>0.14000000000000001</v>
      </c>
      <c r="P608" s="172">
        <v>0</v>
      </c>
      <c r="Q608" s="172">
        <f>ROUND(E608*P608,2)</f>
        <v>0</v>
      </c>
      <c r="R608" s="174" t="s">
        <v>642</v>
      </c>
      <c r="S608" s="174" t="s">
        <v>205</v>
      </c>
      <c r="T608" s="175" t="s">
        <v>205</v>
      </c>
      <c r="U608" s="158">
        <v>0</v>
      </c>
      <c r="V608" s="158">
        <f>ROUND(E608*U608,2)</f>
        <v>0</v>
      </c>
      <c r="W608" s="158"/>
      <c r="X608" s="158" t="s">
        <v>643</v>
      </c>
      <c r="Y608" s="147"/>
      <c r="Z608" s="147"/>
      <c r="AA608" s="147"/>
      <c r="AB608" s="147"/>
      <c r="AC608" s="147"/>
      <c r="AD608" s="147"/>
      <c r="AE608" s="147"/>
      <c r="AF608" s="147"/>
      <c r="AG608" s="147" t="s">
        <v>644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ht="22.5" outlineLevel="1" x14ac:dyDescent="0.2">
      <c r="A609" s="154"/>
      <c r="B609" s="155"/>
      <c r="C609" s="250" t="s">
        <v>674</v>
      </c>
      <c r="D609" s="251"/>
      <c r="E609" s="251"/>
      <c r="F609" s="251"/>
      <c r="G609" s="251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210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76" t="str">
        <f>C609</f>
        <v>Nanesení hydroizolační stěrky ve dvou vrstvách. Vlepení těsnicí pásky do spoje podlaha-stěna, přitlačení a uhlazení, přetažení pásky další vrstvou izolační stěrky.</v>
      </c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81" t="s">
        <v>675</v>
      </c>
      <c r="D610" s="160"/>
      <c r="E610" s="161"/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226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/>
      <c r="B611" s="155"/>
      <c r="C611" s="181" t="s">
        <v>265</v>
      </c>
      <c r="D611" s="160"/>
      <c r="E611" s="161"/>
      <c r="F611" s="158"/>
      <c r="G611" s="158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226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181" t="s">
        <v>1507</v>
      </c>
      <c r="D612" s="160"/>
      <c r="E612" s="161">
        <v>38.115000000000002</v>
      </c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226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54"/>
      <c r="B613" s="155"/>
      <c r="C613" s="241"/>
      <c r="D613" s="242"/>
      <c r="E613" s="242"/>
      <c r="F613" s="242"/>
      <c r="G613" s="242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211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x14ac:dyDescent="0.2">
      <c r="A614" s="163" t="s">
        <v>200</v>
      </c>
      <c r="B614" s="164" t="s">
        <v>125</v>
      </c>
      <c r="C614" s="179" t="s">
        <v>126</v>
      </c>
      <c r="D614" s="165"/>
      <c r="E614" s="166"/>
      <c r="F614" s="167"/>
      <c r="G614" s="167">
        <f>SUMIF(AG615:AG671,"&lt;&gt;NOR",G615:G671)</f>
        <v>0</v>
      </c>
      <c r="H614" s="167"/>
      <c r="I614" s="167">
        <f>SUM(I615:I671)</f>
        <v>0</v>
      </c>
      <c r="J614" s="167"/>
      <c r="K614" s="167">
        <f>SUM(K615:K671)</f>
        <v>0</v>
      </c>
      <c r="L614" s="167"/>
      <c r="M614" s="167">
        <f>SUM(M615:M671)</f>
        <v>0</v>
      </c>
      <c r="N614" s="166"/>
      <c r="O614" s="166">
        <f>SUM(O615:O671)</f>
        <v>5.03</v>
      </c>
      <c r="P614" s="166"/>
      <c r="Q614" s="166">
        <f>SUM(Q615:Q671)</f>
        <v>0</v>
      </c>
      <c r="R614" s="167"/>
      <c r="S614" s="167"/>
      <c r="T614" s="168"/>
      <c r="U614" s="162"/>
      <c r="V614" s="162">
        <f>SUM(V615:V671)</f>
        <v>398.5</v>
      </c>
      <c r="W614" s="162"/>
      <c r="X614" s="162"/>
      <c r="AG614" t="s">
        <v>201</v>
      </c>
    </row>
    <row r="615" spans="1:60" outlineLevel="1" x14ac:dyDescent="0.2">
      <c r="A615" s="169">
        <v>115</v>
      </c>
      <c r="B615" s="170" t="s">
        <v>677</v>
      </c>
      <c r="C615" s="180" t="s">
        <v>678</v>
      </c>
      <c r="D615" s="171" t="s">
        <v>272</v>
      </c>
      <c r="E615" s="172">
        <v>812.12</v>
      </c>
      <c r="F615" s="173"/>
      <c r="G615" s="174">
        <f>ROUND(E615*F615,2)</f>
        <v>0</v>
      </c>
      <c r="H615" s="173"/>
      <c r="I615" s="174">
        <f>ROUND(E615*H615,2)</f>
        <v>0</v>
      </c>
      <c r="J615" s="173"/>
      <c r="K615" s="174">
        <f>ROUND(E615*J615,2)</f>
        <v>0</v>
      </c>
      <c r="L615" s="174">
        <v>21</v>
      </c>
      <c r="M615" s="174">
        <f>G615*(1+L615/100)</f>
        <v>0</v>
      </c>
      <c r="N615" s="172">
        <v>2.3000000000000001E-4</v>
      </c>
      <c r="O615" s="172">
        <f>ROUND(E615*N615,2)</f>
        <v>0.19</v>
      </c>
      <c r="P615" s="172">
        <v>0</v>
      </c>
      <c r="Q615" s="172">
        <f>ROUND(E615*P615,2)</f>
        <v>0</v>
      </c>
      <c r="R615" s="174" t="s">
        <v>679</v>
      </c>
      <c r="S615" s="174" t="s">
        <v>205</v>
      </c>
      <c r="T615" s="175" t="s">
        <v>205</v>
      </c>
      <c r="U615" s="158">
        <v>0.18</v>
      </c>
      <c r="V615" s="158">
        <f>ROUND(E615*U615,2)</f>
        <v>146.18</v>
      </c>
      <c r="W615" s="158"/>
      <c r="X615" s="158" t="s">
        <v>243</v>
      </c>
      <c r="Y615" s="147"/>
      <c r="Z615" s="147"/>
      <c r="AA615" s="147"/>
      <c r="AB615" s="147"/>
      <c r="AC615" s="147"/>
      <c r="AD615" s="147"/>
      <c r="AE615" s="147"/>
      <c r="AF615" s="147"/>
      <c r="AG615" s="147" t="s">
        <v>244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54"/>
      <c r="B616" s="155"/>
      <c r="C616" s="181" t="s">
        <v>265</v>
      </c>
      <c r="D616" s="160"/>
      <c r="E616" s="161"/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47"/>
      <c r="Z616" s="147"/>
      <c r="AA616" s="147"/>
      <c r="AB616" s="147"/>
      <c r="AC616" s="147"/>
      <c r="AD616" s="147"/>
      <c r="AE616" s="147"/>
      <c r="AF616" s="147"/>
      <c r="AG616" s="147" t="s">
        <v>226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81" t="s">
        <v>680</v>
      </c>
      <c r="D617" s="160"/>
      <c r="E617" s="161"/>
      <c r="F617" s="158"/>
      <c r="G617" s="15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226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181" t="s">
        <v>1508</v>
      </c>
      <c r="D618" s="160"/>
      <c r="E618" s="161">
        <v>428.54</v>
      </c>
      <c r="F618" s="158"/>
      <c r="G618" s="158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226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181" t="s">
        <v>682</v>
      </c>
      <c r="D619" s="160"/>
      <c r="E619" s="161"/>
      <c r="F619" s="158"/>
      <c r="G619" s="158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47"/>
      <c r="Z619" s="147"/>
      <c r="AA619" s="147"/>
      <c r="AB619" s="147"/>
      <c r="AC619" s="147"/>
      <c r="AD619" s="147"/>
      <c r="AE619" s="147"/>
      <c r="AF619" s="147"/>
      <c r="AG619" s="147" t="s">
        <v>226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181" t="s">
        <v>1509</v>
      </c>
      <c r="D620" s="160"/>
      <c r="E620" s="161">
        <v>383.58</v>
      </c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47"/>
      <c r="Z620" s="147"/>
      <c r="AA620" s="147"/>
      <c r="AB620" s="147"/>
      <c r="AC620" s="147"/>
      <c r="AD620" s="147"/>
      <c r="AE620" s="147"/>
      <c r="AF620" s="147"/>
      <c r="AG620" s="147" t="s">
        <v>226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54"/>
      <c r="B621" s="155"/>
      <c r="C621" s="241"/>
      <c r="D621" s="242"/>
      <c r="E621" s="242"/>
      <c r="F621" s="242"/>
      <c r="G621" s="242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47"/>
      <c r="Z621" s="147"/>
      <c r="AA621" s="147"/>
      <c r="AB621" s="147"/>
      <c r="AC621" s="147"/>
      <c r="AD621" s="147"/>
      <c r="AE621" s="147"/>
      <c r="AF621" s="147"/>
      <c r="AG621" s="147" t="s">
        <v>211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ht="22.5" outlineLevel="1" x14ac:dyDescent="0.2">
      <c r="A622" s="169">
        <v>116</v>
      </c>
      <c r="B622" s="170" t="s">
        <v>684</v>
      </c>
      <c r="C622" s="180" t="s">
        <v>685</v>
      </c>
      <c r="D622" s="171" t="s">
        <v>272</v>
      </c>
      <c r="E622" s="172">
        <v>576.32000000000005</v>
      </c>
      <c r="F622" s="173"/>
      <c r="G622" s="174">
        <f>ROUND(E622*F622,2)</f>
        <v>0</v>
      </c>
      <c r="H622" s="173"/>
      <c r="I622" s="174">
        <f>ROUND(E622*H622,2)</f>
        <v>0</v>
      </c>
      <c r="J622" s="173"/>
      <c r="K622" s="174">
        <f>ROUND(E622*J622,2)</f>
        <v>0</v>
      </c>
      <c r="L622" s="174">
        <v>21</v>
      </c>
      <c r="M622" s="174">
        <f>G622*(1+L622/100)</f>
        <v>0</v>
      </c>
      <c r="N622" s="172">
        <v>2.2000000000000001E-4</v>
      </c>
      <c r="O622" s="172">
        <f>ROUND(E622*N622,2)</f>
        <v>0.13</v>
      </c>
      <c r="P622" s="172">
        <v>0</v>
      </c>
      <c r="Q622" s="172">
        <f>ROUND(E622*P622,2)</f>
        <v>0</v>
      </c>
      <c r="R622" s="174" t="s">
        <v>679</v>
      </c>
      <c r="S622" s="174" t="s">
        <v>205</v>
      </c>
      <c r="T622" s="175" t="s">
        <v>205</v>
      </c>
      <c r="U622" s="158">
        <v>0.18</v>
      </c>
      <c r="V622" s="158">
        <f>ROUND(E622*U622,2)</f>
        <v>103.74</v>
      </c>
      <c r="W622" s="158"/>
      <c r="X622" s="158" t="s">
        <v>243</v>
      </c>
      <c r="Y622" s="147"/>
      <c r="Z622" s="147"/>
      <c r="AA622" s="147"/>
      <c r="AB622" s="147"/>
      <c r="AC622" s="147"/>
      <c r="AD622" s="147"/>
      <c r="AE622" s="147"/>
      <c r="AF622" s="147"/>
      <c r="AG622" s="147" t="s">
        <v>244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54"/>
      <c r="B623" s="155"/>
      <c r="C623" s="250" t="s">
        <v>686</v>
      </c>
      <c r="D623" s="251"/>
      <c r="E623" s="251"/>
      <c r="F623" s="251"/>
      <c r="G623" s="251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47"/>
      <c r="Z623" s="147"/>
      <c r="AA623" s="147"/>
      <c r="AB623" s="147"/>
      <c r="AC623" s="147"/>
      <c r="AD623" s="147"/>
      <c r="AE623" s="147"/>
      <c r="AF623" s="147"/>
      <c r="AG623" s="147" t="s">
        <v>210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181" t="s">
        <v>687</v>
      </c>
      <c r="D624" s="160"/>
      <c r="E624" s="161"/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226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81" t="s">
        <v>265</v>
      </c>
      <c r="D625" s="160"/>
      <c r="E625" s="161"/>
      <c r="F625" s="158"/>
      <c r="G625" s="15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226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54"/>
      <c r="B626" s="155"/>
      <c r="C626" s="181" t="s">
        <v>1510</v>
      </c>
      <c r="D626" s="160"/>
      <c r="E626" s="161">
        <v>576.32000000000005</v>
      </c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47"/>
      <c r="Z626" s="147"/>
      <c r="AA626" s="147"/>
      <c r="AB626" s="147"/>
      <c r="AC626" s="147"/>
      <c r="AD626" s="147"/>
      <c r="AE626" s="147"/>
      <c r="AF626" s="147"/>
      <c r="AG626" s="147" t="s">
        <v>226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241"/>
      <c r="D627" s="242"/>
      <c r="E627" s="242"/>
      <c r="F627" s="242"/>
      <c r="G627" s="242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47"/>
      <c r="Z627" s="147"/>
      <c r="AA627" s="147"/>
      <c r="AB627" s="147"/>
      <c r="AC627" s="147"/>
      <c r="AD627" s="147"/>
      <c r="AE627" s="147"/>
      <c r="AF627" s="147"/>
      <c r="AG627" s="147" t="s">
        <v>211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ht="22.5" outlineLevel="1" x14ac:dyDescent="0.2">
      <c r="A628" s="169">
        <v>117</v>
      </c>
      <c r="B628" s="170" t="s">
        <v>688</v>
      </c>
      <c r="C628" s="180" t="s">
        <v>689</v>
      </c>
      <c r="D628" s="171" t="s">
        <v>272</v>
      </c>
      <c r="E628" s="172">
        <v>428.54</v>
      </c>
      <c r="F628" s="173"/>
      <c r="G628" s="174">
        <f>ROUND(E628*F628,2)</f>
        <v>0</v>
      </c>
      <c r="H628" s="173"/>
      <c r="I628" s="174">
        <f>ROUND(E628*H628,2)</f>
        <v>0</v>
      </c>
      <c r="J628" s="173"/>
      <c r="K628" s="174">
        <f>ROUND(E628*J628,2)</f>
        <v>0</v>
      </c>
      <c r="L628" s="174">
        <v>21</v>
      </c>
      <c r="M628" s="174">
        <f>G628*(1+L628/100)</f>
        <v>0</v>
      </c>
      <c r="N628" s="172">
        <v>2.1000000000000001E-4</v>
      </c>
      <c r="O628" s="172">
        <f>ROUND(E628*N628,2)</f>
        <v>0.09</v>
      </c>
      <c r="P628" s="172">
        <v>0</v>
      </c>
      <c r="Q628" s="172">
        <f>ROUND(E628*P628,2)</f>
        <v>0</v>
      </c>
      <c r="R628" s="174" t="s">
        <v>679</v>
      </c>
      <c r="S628" s="174" t="s">
        <v>205</v>
      </c>
      <c r="T628" s="175" t="s">
        <v>205</v>
      </c>
      <c r="U628" s="158">
        <v>0.16</v>
      </c>
      <c r="V628" s="158">
        <f>ROUND(E628*U628,2)</f>
        <v>68.569999999999993</v>
      </c>
      <c r="W628" s="158"/>
      <c r="X628" s="158" t="s">
        <v>243</v>
      </c>
      <c r="Y628" s="147"/>
      <c r="Z628" s="147"/>
      <c r="AA628" s="147"/>
      <c r="AB628" s="147"/>
      <c r="AC628" s="147"/>
      <c r="AD628" s="147"/>
      <c r="AE628" s="147"/>
      <c r="AF628" s="147"/>
      <c r="AG628" s="147" t="s">
        <v>244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250" t="s">
        <v>686</v>
      </c>
      <c r="D629" s="251"/>
      <c r="E629" s="251"/>
      <c r="F629" s="251"/>
      <c r="G629" s="251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47"/>
      <c r="Z629" s="147"/>
      <c r="AA629" s="147"/>
      <c r="AB629" s="147"/>
      <c r="AC629" s="147"/>
      <c r="AD629" s="147"/>
      <c r="AE629" s="147"/>
      <c r="AF629" s="147"/>
      <c r="AG629" s="147" t="s">
        <v>210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81" t="s">
        <v>690</v>
      </c>
      <c r="D630" s="160"/>
      <c r="E630" s="161"/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47"/>
      <c r="Z630" s="147"/>
      <c r="AA630" s="147"/>
      <c r="AB630" s="147"/>
      <c r="AC630" s="147"/>
      <c r="AD630" s="147"/>
      <c r="AE630" s="147"/>
      <c r="AF630" s="147"/>
      <c r="AG630" s="147" t="s">
        <v>226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1" t="s">
        <v>265</v>
      </c>
      <c r="D631" s="160"/>
      <c r="E631" s="161"/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226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54"/>
      <c r="B632" s="155"/>
      <c r="C632" s="181" t="s">
        <v>1508</v>
      </c>
      <c r="D632" s="160"/>
      <c r="E632" s="161">
        <v>428.54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47"/>
      <c r="Z632" s="147"/>
      <c r="AA632" s="147"/>
      <c r="AB632" s="147"/>
      <c r="AC632" s="147"/>
      <c r="AD632" s="147"/>
      <c r="AE632" s="147"/>
      <c r="AF632" s="147"/>
      <c r="AG632" s="147" t="s">
        <v>226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241"/>
      <c r="D633" s="242"/>
      <c r="E633" s="242"/>
      <c r="F633" s="242"/>
      <c r="G633" s="242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47"/>
      <c r="Z633" s="147"/>
      <c r="AA633" s="147"/>
      <c r="AB633" s="147"/>
      <c r="AC633" s="147"/>
      <c r="AD633" s="147"/>
      <c r="AE633" s="147"/>
      <c r="AF633" s="147"/>
      <c r="AG633" s="147" t="s">
        <v>211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69">
        <v>118</v>
      </c>
      <c r="B634" s="170" t="s">
        <v>692</v>
      </c>
      <c r="C634" s="180" t="s">
        <v>693</v>
      </c>
      <c r="D634" s="171" t="s">
        <v>272</v>
      </c>
      <c r="E634" s="172">
        <v>78.36</v>
      </c>
      <c r="F634" s="173"/>
      <c r="G634" s="174">
        <f>ROUND(E634*F634,2)</f>
        <v>0</v>
      </c>
      <c r="H634" s="173"/>
      <c r="I634" s="174">
        <f>ROUND(E634*H634,2)</f>
        <v>0</v>
      </c>
      <c r="J634" s="173"/>
      <c r="K634" s="174">
        <f>ROUND(E634*J634,2)</f>
        <v>0</v>
      </c>
      <c r="L634" s="174">
        <v>21</v>
      </c>
      <c r="M634" s="174">
        <f>G634*(1+L634/100)</f>
        <v>0</v>
      </c>
      <c r="N634" s="172">
        <v>7.6000000000000004E-4</v>
      </c>
      <c r="O634" s="172">
        <f>ROUND(E634*N634,2)</f>
        <v>0.06</v>
      </c>
      <c r="P634" s="172">
        <v>0</v>
      </c>
      <c r="Q634" s="172">
        <f>ROUND(E634*P634,2)</f>
        <v>0</v>
      </c>
      <c r="R634" s="174" t="s">
        <v>679</v>
      </c>
      <c r="S634" s="174" t="s">
        <v>205</v>
      </c>
      <c r="T634" s="175" t="s">
        <v>205</v>
      </c>
      <c r="U634" s="158">
        <v>1.0209999999999999</v>
      </c>
      <c r="V634" s="158">
        <f>ROUND(E634*U634,2)</f>
        <v>80.010000000000005</v>
      </c>
      <c r="W634" s="158"/>
      <c r="X634" s="158" t="s">
        <v>243</v>
      </c>
      <c r="Y634" s="147"/>
      <c r="Z634" s="147"/>
      <c r="AA634" s="147"/>
      <c r="AB634" s="147"/>
      <c r="AC634" s="147"/>
      <c r="AD634" s="147"/>
      <c r="AE634" s="147"/>
      <c r="AF634" s="147"/>
      <c r="AG634" s="147" t="s">
        <v>244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250" t="s">
        <v>694</v>
      </c>
      <c r="D635" s="251"/>
      <c r="E635" s="251"/>
      <c r="F635" s="251"/>
      <c r="G635" s="251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47"/>
      <c r="Z635" s="147"/>
      <c r="AA635" s="147"/>
      <c r="AB635" s="147"/>
      <c r="AC635" s="147"/>
      <c r="AD635" s="147"/>
      <c r="AE635" s="147"/>
      <c r="AF635" s="147"/>
      <c r="AG635" s="147" t="s">
        <v>210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76" t="str">
        <f>C635</f>
        <v>Provedení jedné vrstvy zpěňujícího protipožárního nátěru a vrstvy krycího protipožárního nátěru včetně dodávky.</v>
      </c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181" t="s">
        <v>695</v>
      </c>
      <c r="D636" s="160"/>
      <c r="E636" s="161"/>
      <c r="F636" s="158"/>
      <c r="G636" s="158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226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54"/>
      <c r="B637" s="155"/>
      <c r="C637" s="181" t="s">
        <v>265</v>
      </c>
      <c r="D637" s="160"/>
      <c r="E637" s="161"/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47"/>
      <c r="Z637" s="147"/>
      <c r="AA637" s="147"/>
      <c r="AB637" s="147"/>
      <c r="AC637" s="147"/>
      <c r="AD637" s="147"/>
      <c r="AE637" s="147"/>
      <c r="AF637" s="147"/>
      <c r="AG637" s="147" t="s">
        <v>226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81" t="s">
        <v>696</v>
      </c>
      <c r="D638" s="160"/>
      <c r="E638" s="161">
        <v>78.36</v>
      </c>
      <c r="F638" s="158"/>
      <c r="G638" s="158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226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241"/>
      <c r="D639" s="242"/>
      <c r="E639" s="242"/>
      <c r="F639" s="242"/>
      <c r="G639" s="242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47"/>
      <c r="Z639" s="147"/>
      <c r="AA639" s="147"/>
      <c r="AB639" s="147"/>
      <c r="AC639" s="147"/>
      <c r="AD639" s="147"/>
      <c r="AE639" s="147"/>
      <c r="AF639" s="147"/>
      <c r="AG639" s="147" t="s">
        <v>211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69">
        <v>119</v>
      </c>
      <c r="B640" s="170" t="s">
        <v>1511</v>
      </c>
      <c r="C640" s="180" t="s">
        <v>1512</v>
      </c>
      <c r="D640" s="171" t="s">
        <v>342</v>
      </c>
      <c r="E640" s="172">
        <v>147.78</v>
      </c>
      <c r="F640" s="173"/>
      <c r="G640" s="174">
        <f>ROUND(E640*F640,2)</f>
        <v>0</v>
      </c>
      <c r="H640" s="173"/>
      <c r="I640" s="174">
        <f>ROUND(E640*H640,2)</f>
        <v>0</v>
      </c>
      <c r="J640" s="173"/>
      <c r="K640" s="174">
        <f>ROUND(E640*J640,2)</f>
        <v>0</v>
      </c>
      <c r="L640" s="174">
        <v>21</v>
      </c>
      <c r="M640" s="174">
        <f>G640*(1+L640/100)</f>
        <v>0</v>
      </c>
      <c r="N640" s="172">
        <v>0</v>
      </c>
      <c r="O640" s="172">
        <f>ROUND(E640*N640,2)</f>
        <v>0</v>
      </c>
      <c r="P640" s="172">
        <v>0</v>
      </c>
      <c r="Q640" s="172">
        <f>ROUND(E640*P640,2)</f>
        <v>0</v>
      </c>
      <c r="R640" s="174"/>
      <c r="S640" s="174" t="s">
        <v>239</v>
      </c>
      <c r="T640" s="175" t="s">
        <v>206</v>
      </c>
      <c r="U640" s="158">
        <v>0</v>
      </c>
      <c r="V640" s="158">
        <f>ROUND(E640*U640,2)</f>
        <v>0</v>
      </c>
      <c r="W640" s="158"/>
      <c r="X640" s="158" t="s">
        <v>243</v>
      </c>
      <c r="Y640" s="147"/>
      <c r="Z640" s="147"/>
      <c r="AA640" s="147"/>
      <c r="AB640" s="147"/>
      <c r="AC640" s="147"/>
      <c r="AD640" s="147"/>
      <c r="AE640" s="147"/>
      <c r="AF640" s="147"/>
      <c r="AG640" s="147" t="s">
        <v>244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1" t="s">
        <v>265</v>
      </c>
      <c r="D641" s="160"/>
      <c r="E641" s="161"/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47"/>
      <c r="Z641" s="147"/>
      <c r="AA641" s="147"/>
      <c r="AB641" s="147"/>
      <c r="AC641" s="147"/>
      <c r="AD641" s="147"/>
      <c r="AE641" s="147"/>
      <c r="AF641" s="147"/>
      <c r="AG641" s="147" t="s">
        <v>226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81" t="s">
        <v>1513</v>
      </c>
      <c r="D642" s="160"/>
      <c r="E642" s="161">
        <v>147.78</v>
      </c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226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241"/>
      <c r="D643" s="242"/>
      <c r="E643" s="242"/>
      <c r="F643" s="242"/>
      <c r="G643" s="242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211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69">
        <v>120</v>
      </c>
      <c r="B644" s="170" t="s">
        <v>1514</v>
      </c>
      <c r="C644" s="180" t="s">
        <v>1515</v>
      </c>
      <c r="D644" s="171" t="s">
        <v>342</v>
      </c>
      <c r="E644" s="172">
        <v>36.479999999999997</v>
      </c>
      <c r="F644" s="173"/>
      <c r="G644" s="174">
        <f>ROUND(E644*F644,2)</f>
        <v>0</v>
      </c>
      <c r="H644" s="173"/>
      <c r="I644" s="174">
        <f>ROUND(E644*H644,2)</f>
        <v>0</v>
      </c>
      <c r="J644" s="173"/>
      <c r="K644" s="174">
        <f>ROUND(E644*J644,2)</f>
        <v>0</v>
      </c>
      <c r="L644" s="174">
        <v>21</v>
      </c>
      <c r="M644" s="174">
        <f>G644*(1+L644/100)</f>
        <v>0</v>
      </c>
      <c r="N644" s="172">
        <v>0</v>
      </c>
      <c r="O644" s="172">
        <f>ROUND(E644*N644,2)</f>
        <v>0</v>
      </c>
      <c r="P644" s="172">
        <v>0</v>
      </c>
      <c r="Q644" s="172">
        <f>ROUND(E644*P644,2)</f>
        <v>0</v>
      </c>
      <c r="R644" s="174"/>
      <c r="S644" s="174" t="s">
        <v>239</v>
      </c>
      <c r="T644" s="175" t="s">
        <v>206</v>
      </c>
      <c r="U644" s="158">
        <v>0</v>
      </c>
      <c r="V644" s="158">
        <f>ROUND(E644*U644,2)</f>
        <v>0</v>
      </c>
      <c r="W644" s="158"/>
      <c r="X644" s="158" t="s">
        <v>243</v>
      </c>
      <c r="Y644" s="147"/>
      <c r="Z644" s="147"/>
      <c r="AA644" s="147"/>
      <c r="AB644" s="147"/>
      <c r="AC644" s="147"/>
      <c r="AD644" s="147"/>
      <c r="AE644" s="147"/>
      <c r="AF644" s="147"/>
      <c r="AG644" s="147" t="s">
        <v>244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81" t="s">
        <v>265</v>
      </c>
      <c r="D645" s="160"/>
      <c r="E645" s="161"/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47"/>
      <c r="Z645" s="147"/>
      <c r="AA645" s="147"/>
      <c r="AB645" s="147"/>
      <c r="AC645" s="147"/>
      <c r="AD645" s="147"/>
      <c r="AE645" s="147"/>
      <c r="AF645" s="147"/>
      <c r="AG645" s="147" t="s">
        <v>226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181" t="s">
        <v>1516</v>
      </c>
      <c r="D646" s="160"/>
      <c r="E646" s="161">
        <v>36.479999999999997</v>
      </c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226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241"/>
      <c r="D647" s="242"/>
      <c r="E647" s="242"/>
      <c r="F647" s="242"/>
      <c r="G647" s="242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47"/>
      <c r="Z647" s="147"/>
      <c r="AA647" s="147"/>
      <c r="AB647" s="147"/>
      <c r="AC647" s="147"/>
      <c r="AD647" s="147"/>
      <c r="AE647" s="147"/>
      <c r="AF647" s="147"/>
      <c r="AG647" s="147" t="s">
        <v>211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69">
        <v>121</v>
      </c>
      <c r="B648" s="170" t="s">
        <v>1517</v>
      </c>
      <c r="C648" s="180" t="s">
        <v>1518</v>
      </c>
      <c r="D648" s="171" t="s">
        <v>342</v>
      </c>
      <c r="E648" s="172">
        <v>36.479999999999997</v>
      </c>
      <c r="F648" s="173"/>
      <c r="G648" s="174">
        <f>ROUND(E648*F648,2)</f>
        <v>0</v>
      </c>
      <c r="H648" s="173"/>
      <c r="I648" s="174">
        <f>ROUND(E648*H648,2)</f>
        <v>0</v>
      </c>
      <c r="J648" s="173"/>
      <c r="K648" s="174">
        <f>ROUND(E648*J648,2)</f>
        <v>0</v>
      </c>
      <c r="L648" s="174">
        <v>21</v>
      </c>
      <c r="M648" s="174">
        <f>G648*(1+L648/100)</f>
        <v>0</v>
      </c>
      <c r="N648" s="172">
        <v>0</v>
      </c>
      <c r="O648" s="172">
        <f>ROUND(E648*N648,2)</f>
        <v>0</v>
      </c>
      <c r="P648" s="172">
        <v>0</v>
      </c>
      <c r="Q648" s="172">
        <f>ROUND(E648*P648,2)</f>
        <v>0</v>
      </c>
      <c r="R648" s="174"/>
      <c r="S648" s="174" t="s">
        <v>239</v>
      </c>
      <c r="T648" s="175" t="s">
        <v>206</v>
      </c>
      <c r="U648" s="158">
        <v>0</v>
      </c>
      <c r="V648" s="158">
        <f>ROUND(E648*U648,2)</f>
        <v>0</v>
      </c>
      <c r="W648" s="158"/>
      <c r="X648" s="158" t="s">
        <v>243</v>
      </c>
      <c r="Y648" s="147"/>
      <c r="Z648" s="147"/>
      <c r="AA648" s="147"/>
      <c r="AB648" s="147"/>
      <c r="AC648" s="147"/>
      <c r="AD648" s="147"/>
      <c r="AE648" s="147"/>
      <c r="AF648" s="147"/>
      <c r="AG648" s="147" t="s">
        <v>244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181" t="s">
        <v>265</v>
      </c>
      <c r="D649" s="160"/>
      <c r="E649" s="161"/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47"/>
      <c r="Z649" s="147"/>
      <c r="AA649" s="147"/>
      <c r="AB649" s="147"/>
      <c r="AC649" s="147"/>
      <c r="AD649" s="147"/>
      <c r="AE649" s="147"/>
      <c r="AF649" s="147"/>
      <c r="AG649" s="147" t="s">
        <v>226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1" t="s">
        <v>1516</v>
      </c>
      <c r="D650" s="160"/>
      <c r="E650" s="161">
        <v>36.479999999999997</v>
      </c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226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241"/>
      <c r="D651" s="242"/>
      <c r="E651" s="242"/>
      <c r="F651" s="242"/>
      <c r="G651" s="242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47"/>
      <c r="Z651" s="147"/>
      <c r="AA651" s="147"/>
      <c r="AB651" s="147"/>
      <c r="AC651" s="147"/>
      <c r="AD651" s="147"/>
      <c r="AE651" s="147"/>
      <c r="AF651" s="147"/>
      <c r="AG651" s="147" t="s">
        <v>211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69">
        <v>122</v>
      </c>
      <c r="B652" s="170" t="s">
        <v>697</v>
      </c>
      <c r="C652" s="180" t="s">
        <v>698</v>
      </c>
      <c r="D652" s="171" t="s">
        <v>342</v>
      </c>
      <c r="E652" s="172">
        <v>44.96</v>
      </c>
      <c r="F652" s="173"/>
      <c r="G652" s="174">
        <f>ROUND(E652*F652,2)</f>
        <v>0</v>
      </c>
      <c r="H652" s="173"/>
      <c r="I652" s="174">
        <f>ROUND(E652*H652,2)</f>
        <v>0</v>
      </c>
      <c r="J652" s="173"/>
      <c r="K652" s="174">
        <f>ROUND(E652*J652,2)</f>
        <v>0</v>
      </c>
      <c r="L652" s="174">
        <v>21</v>
      </c>
      <c r="M652" s="174">
        <f>G652*(1+L652/100)</f>
        <v>0</v>
      </c>
      <c r="N652" s="172">
        <v>0</v>
      </c>
      <c r="O652" s="172">
        <f>ROUND(E652*N652,2)</f>
        <v>0</v>
      </c>
      <c r="P652" s="172">
        <v>0</v>
      </c>
      <c r="Q652" s="172">
        <f>ROUND(E652*P652,2)</f>
        <v>0</v>
      </c>
      <c r="R652" s="174"/>
      <c r="S652" s="174" t="s">
        <v>239</v>
      </c>
      <c r="T652" s="175" t="s">
        <v>206</v>
      </c>
      <c r="U652" s="158">
        <v>0</v>
      </c>
      <c r="V652" s="158">
        <f>ROUND(E652*U652,2)</f>
        <v>0</v>
      </c>
      <c r="W652" s="158"/>
      <c r="X652" s="158" t="s">
        <v>243</v>
      </c>
      <c r="Y652" s="147"/>
      <c r="Z652" s="147"/>
      <c r="AA652" s="147"/>
      <c r="AB652" s="147"/>
      <c r="AC652" s="147"/>
      <c r="AD652" s="147"/>
      <c r="AE652" s="147"/>
      <c r="AF652" s="147"/>
      <c r="AG652" s="147" t="s">
        <v>244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81" t="s">
        <v>265</v>
      </c>
      <c r="D653" s="160"/>
      <c r="E653" s="161"/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47"/>
      <c r="Z653" s="147"/>
      <c r="AA653" s="147"/>
      <c r="AB653" s="147"/>
      <c r="AC653" s="147"/>
      <c r="AD653" s="147"/>
      <c r="AE653" s="147"/>
      <c r="AF653" s="147"/>
      <c r="AG653" s="147" t="s">
        <v>226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181" t="s">
        <v>1462</v>
      </c>
      <c r="D654" s="160"/>
      <c r="E654" s="161">
        <v>44.96</v>
      </c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226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241"/>
      <c r="D655" s="242"/>
      <c r="E655" s="242"/>
      <c r="F655" s="242"/>
      <c r="G655" s="242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47"/>
      <c r="Z655" s="147"/>
      <c r="AA655" s="147"/>
      <c r="AB655" s="147"/>
      <c r="AC655" s="147"/>
      <c r="AD655" s="147"/>
      <c r="AE655" s="147"/>
      <c r="AF655" s="147"/>
      <c r="AG655" s="147" t="s">
        <v>211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ht="22.5" outlineLevel="1" x14ac:dyDescent="0.2">
      <c r="A656" s="169">
        <v>123</v>
      </c>
      <c r="B656" s="170" t="s">
        <v>700</v>
      </c>
      <c r="C656" s="180" t="s">
        <v>701</v>
      </c>
      <c r="D656" s="171" t="s">
        <v>272</v>
      </c>
      <c r="E656" s="172">
        <v>45.859200000000001</v>
      </c>
      <c r="F656" s="173"/>
      <c r="G656" s="174">
        <f>ROUND(E656*F656,2)</f>
        <v>0</v>
      </c>
      <c r="H656" s="173"/>
      <c r="I656" s="174">
        <f>ROUND(E656*H656,2)</f>
        <v>0</v>
      </c>
      <c r="J656" s="173"/>
      <c r="K656" s="174">
        <f>ROUND(E656*J656,2)</f>
        <v>0</v>
      </c>
      <c r="L656" s="174">
        <v>21</v>
      </c>
      <c r="M656" s="174">
        <f>G656*(1+L656/100)</f>
        <v>0</v>
      </c>
      <c r="N656" s="172">
        <v>2.3999999999999998E-3</v>
      </c>
      <c r="O656" s="172">
        <f>ROUND(E656*N656,2)</f>
        <v>0.11</v>
      </c>
      <c r="P656" s="172">
        <v>0</v>
      </c>
      <c r="Q656" s="172">
        <f>ROUND(E656*P656,2)</f>
        <v>0</v>
      </c>
      <c r="R656" s="174" t="s">
        <v>459</v>
      </c>
      <c r="S656" s="174" t="s">
        <v>205</v>
      </c>
      <c r="T656" s="175" t="s">
        <v>205</v>
      </c>
      <c r="U656" s="158">
        <v>0</v>
      </c>
      <c r="V656" s="158">
        <f>ROUND(E656*U656,2)</f>
        <v>0</v>
      </c>
      <c r="W656" s="158"/>
      <c r="X656" s="158" t="s">
        <v>460</v>
      </c>
      <c r="Y656" s="147"/>
      <c r="Z656" s="147"/>
      <c r="AA656" s="147"/>
      <c r="AB656" s="147"/>
      <c r="AC656" s="147"/>
      <c r="AD656" s="147"/>
      <c r="AE656" s="147"/>
      <c r="AF656" s="147"/>
      <c r="AG656" s="147" t="s">
        <v>461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1" t="s">
        <v>265</v>
      </c>
      <c r="D657" s="160"/>
      <c r="E657" s="161"/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226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181" t="s">
        <v>1519</v>
      </c>
      <c r="D658" s="160"/>
      <c r="E658" s="161">
        <v>45.859200000000001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226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54"/>
      <c r="B659" s="155"/>
      <c r="C659" s="241"/>
      <c r="D659" s="242"/>
      <c r="E659" s="242"/>
      <c r="F659" s="242"/>
      <c r="G659" s="242"/>
      <c r="H659" s="158"/>
      <c r="I659" s="158"/>
      <c r="J659" s="158"/>
      <c r="K659" s="158"/>
      <c r="L659" s="158"/>
      <c r="M659" s="158"/>
      <c r="N659" s="157"/>
      <c r="O659" s="157"/>
      <c r="P659" s="157"/>
      <c r="Q659" s="157"/>
      <c r="R659" s="158"/>
      <c r="S659" s="158"/>
      <c r="T659" s="158"/>
      <c r="U659" s="158"/>
      <c r="V659" s="158"/>
      <c r="W659" s="158"/>
      <c r="X659" s="158"/>
      <c r="Y659" s="147"/>
      <c r="Z659" s="147"/>
      <c r="AA659" s="147"/>
      <c r="AB659" s="147"/>
      <c r="AC659" s="147"/>
      <c r="AD659" s="147"/>
      <c r="AE659" s="147"/>
      <c r="AF659" s="147"/>
      <c r="AG659" s="147" t="s">
        <v>211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ht="22.5" outlineLevel="1" x14ac:dyDescent="0.2">
      <c r="A660" s="169">
        <v>124</v>
      </c>
      <c r="B660" s="170" t="s">
        <v>703</v>
      </c>
      <c r="C660" s="180" t="s">
        <v>704</v>
      </c>
      <c r="D660" s="171" t="s">
        <v>272</v>
      </c>
      <c r="E660" s="172">
        <v>437.11079999999998</v>
      </c>
      <c r="F660" s="173"/>
      <c r="G660" s="174">
        <f>ROUND(E660*F660,2)</f>
        <v>0</v>
      </c>
      <c r="H660" s="173"/>
      <c r="I660" s="174">
        <f>ROUND(E660*H660,2)</f>
        <v>0</v>
      </c>
      <c r="J660" s="173"/>
      <c r="K660" s="174">
        <f>ROUND(E660*J660,2)</f>
        <v>0</v>
      </c>
      <c r="L660" s="174">
        <v>21</v>
      </c>
      <c r="M660" s="174">
        <f>G660*(1+L660/100)</f>
        <v>0</v>
      </c>
      <c r="N660" s="172">
        <v>4.7999999999999996E-3</v>
      </c>
      <c r="O660" s="172">
        <f>ROUND(E660*N660,2)</f>
        <v>2.1</v>
      </c>
      <c r="P660" s="172">
        <v>0</v>
      </c>
      <c r="Q660" s="172">
        <f>ROUND(E660*P660,2)</f>
        <v>0</v>
      </c>
      <c r="R660" s="174" t="s">
        <v>459</v>
      </c>
      <c r="S660" s="174" t="s">
        <v>205</v>
      </c>
      <c r="T660" s="175" t="s">
        <v>205</v>
      </c>
      <c r="U660" s="158">
        <v>0</v>
      </c>
      <c r="V660" s="158">
        <f>ROUND(E660*U660,2)</f>
        <v>0</v>
      </c>
      <c r="W660" s="158"/>
      <c r="X660" s="158" t="s">
        <v>460</v>
      </c>
      <c r="Y660" s="147"/>
      <c r="Z660" s="147"/>
      <c r="AA660" s="147"/>
      <c r="AB660" s="147"/>
      <c r="AC660" s="147"/>
      <c r="AD660" s="147"/>
      <c r="AE660" s="147"/>
      <c r="AF660" s="147"/>
      <c r="AG660" s="147" t="s">
        <v>461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1" t="s">
        <v>265</v>
      </c>
      <c r="D661" s="160"/>
      <c r="E661" s="161"/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226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1" t="s">
        <v>1520</v>
      </c>
      <c r="D662" s="160"/>
      <c r="E662" s="161">
        <v>437.11079999999998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47"/>
      <c r="Z662" s="147"/>
      <c r="AA662" s="147"/>
      <c r="AB662" s="147"/>
      <c r="AC662" s="147"/>
      <c r="AD662" s="147"/>
      <c r="AE662" s="147"/>
      <c r="AF662" s="147"/>
      <c r="AG662" s="147" t="s">
        <v>226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241"/>
      <c r="D663" s="242"/>
      <c r="E663" s="242"/>
      <c r="F663" s="242"/>
      <c r="G663" s="242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47"/>
      <c r="Z663" s="147"/>
      <c r="AA663" s="147"/>
      <c r="AB663" s="147"/>
      <c r="AC663" s="147"/>
      <c r="AD663" s="147"/>
      <c r="AE663" s="147"/>
      <c r="AF663" s="147"/>
      <c r="AG663" s="147" t="s">
        <v>211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ht="22.5" outlineLevel="1" x14ac:dyDescent="0.2">
      <c r="A664" s="169">
        <v>125</v>
      </c>
      <c r="B664" s="170" t="s">
        <v>706</v>
      </c>
      <c r="C664" s="180" t="s">
        <v>707</v>
      </c>
      <c r="D664" s="171" t="s">
        <v>272</v>
      </c>
      <c r="E664" s="172">
        <v>391.2414</v>
      </c>
      <c r="F664" s="173"/>
      <c r="G664" s="174">
        <f>ROUND(E664*F664,2)</f>
        <v>0</v>
      </c>
      <c r="H664" s="173"/>
      <c r="I664" s="174">
        <f>ROUND(E664*H664,2)</f>
        <v>0</v>
      </c>
      <c r="J664" s="173"/>
      <c r="K664" s="174">
        <f>ROUND(E664*J664,2)</f>
        <v>0</v>
      </c>
      <c r="L664" s="174">
        <v>21</v>
      </c>
      <c r="M664" s="174">
        <f>G664*(1+L664/100)</f>
        <v>0</v>
      </c>
      <c r="N664" s="172">
        <v>6.0000000000000001E-3</v>
      </c>
      <c r="O664" s="172">
        <f>ROUND(E664*N664,2)</f>
        <v>2.35</v>
      </c>
      <c r="P664" s="172">
        <v>0</v>
      </c>
      <c r="Q664" s="172">
        <f>ROUND(E664*P664,2)</f>
        <v>0</v>
      </c>
      <c r="R664" s="174" t="s">
        <v>459</v>
      </c>
      <c r="S664" s="174" t="s">
        <v>205</v>
      </c>
      <c r="T664" s="175" t="s">
        <v>205</v>
      </c>
      <c r="U664" s="158">
        <v>0</v>
      </c>
      <c r="V664" s="158">
        <f>ROUND(E664*U664,2)</f>
        <v>0</v>
      </c>
      <c r="W664" s="158"/>
      <c r="X664" s="158" t="s">
        <v>460</v>
      </c>
      <c r="Y664" s="147"/>
      <c r="Z664" s="147"/>
      <c r="AA664" s="147"/>
      <c r="AB664" s="147"/>
      <c r="AC664" s="147"/>
      <c r="AD664" s="147"/>
      <c r="AE664" s="147"/>
      <c r="AF664" s="147"/>
      <c r="AG664" s="147" t="s">
        <v>461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181" t="s">
        <v>265</v>
      </c>
      <c r="D665" s="160"/>
      <c r="E665" s="161"/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47"/>
      <c r="Z665" s="147"/>
      <c r="AA665" s="147"/>
      <c r="AB665" s="147"/>
      <c r="AC665" s="147"/>
      <c r="AD665" s="147"/>
      <c r="AE665" s="147"/>
      <c r="AF665" s="147"/>
      <c r="AG665" s="147" t="s">
        <v>226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81" t="s">
        <v>682</v>
      </c>
      <c r="D666" s="160"/>
      <c r="E666" s="161"/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226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">
      <c r="A667" s="154"/>
      <c r="B667" s="155"/>
      <c r="C667" s="181" t="s">
        <v>1521</v>
      </c>
      <c r="D667" s="160"/>
      <c r="E667" s="161">
        <v>391.2414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47"/>
      <c r="Z667" s="147"/>
      <c r="AA667" s="147"/>
      <c r="AB667" s="147"/>
      <c r="AC667" s="147"/>
      <c r="AD667" s="147"/>
      <c r="AE667" s="147"/>
      <c r="AF667" s="147"/>
      <c r="AG667" s="147" t="s">
        <v>226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241"/>
      <c r="D668" s="242"/>
      <c r="E668" s="242"/>
      <c r="F668" s="242"/>
      <c r="G668" s="242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47"/>
      <c r="Z668" s="147"/>
      <c r="AA668" s="147"/>
      <c r="AB668" s="147"/>
      <c r="AC668" s="147"/>
      <c r="AD668" s="147"/>
      <c r="AE668" s="147"/>
      <c r="AF668" s="147"/>
      <c r="AG668" s="147" t="s">
        <v>211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>
        <v>126</v>
      </c>
      <c r="B669" s="155" t="s">
        <v>709</v>
      </c>
      <c r="C669" s="185" t="s">
        <v>710</v>
      </c>
      <c r="D669" s="156" t="s">
        <v>0</v>
      </c>
      <c r="E669" s="177"/>
      <c r="F669" s="159"/>
      <c r="G669" s="158">
        <f>ROUND(E669*F669,2)</f>
        <v>0</v>
      </c>
      <c r="H669" s="159"/>
      <c r="I669" s="158">
        <f>ROUND(E669*H669,2)</f>
        <v>0</v>
      </c>
      <c r="J669" s="159"/>
      <c r="K669" s="158">
        <f>ROUND(E669*J669,2)</f>
        <v>0</v>
      </c>
      <c r="L669" s="158">
        <v>21</v>
      </c>
      <c r="M669" s="158">
        <f>G669*(1+L669/100)</f>
        <v>0</v>
      </c>
      <c r="N669" s="157">
        <v>0</v>
      </c>
      <c r="O669" s="157">
        <f>ROUND(E669*N669,2)</f>
        <v>0</v>
      </c>
      <c r="P669" s="157">
        <v>0</v>
      </c>
      <c r="Q669" s="157">
        <f>ROUND(E669*P669,2)</f>
        <v>0</v>
      </c>
      <c r="R669" s="158" t="s">
        <v>679</v>
      </c>
      <c r="S669" s="158" t="s">
        <v>205</v>
      </c>
      <c r="T669" s="158" t="s">
        <v>205</v>
      </c>
      <c r="U669" s="158">
        <v>0</v>
      </c>
      <c r="V669" s="158">
        <f>ROUND(E669*U669,2)</f>
        <v>0</v>
      </c>
      <c r="W669" s="158"/>
      <c r="X669" s="158" t="s">
        <v>658</v>
      </c>
      <c r="Y669" s="147"/>
      <c r="Z669" s="147"/>
      <c r="AA669" s="147"/>
      <c r="AB669" s="147"/>
      <c r="AC669" s="147"/>
      <c r="AD669" s="147"/>
      <c r="AE669" s="147"/>
      <c r="AF669" s="147"/>
      <c r="AG669" s="147" t="s">
        <v>659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258" t="s">
        <v>711</v>
      </c>
      <c r="D670" s="259"/>
      <c r="E670" s="259"/>
      <c r="F670" s="259"/>
      <c r="G670" s="259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47"/>
      <c r="Z670" s="147"/>
      <c r="AA670" s="147"/>
      <c r="AB670" s="147"/>
      <c r="AC670" s="147"/>
      <c r="AD670" s="147"/>
      <c r="AE670" s="147"/>
      <c r="AF670" s="147"/>
      <c r="AG670" s="147" t="s">
        <v>275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54"/>
      <c r="B671" s="155"/>
      <c r="C671" s="241"/>
      <c r="D671" s="242"/>
      <c r="E671" s="242"/>
      <c r="F671" s="242"/>
      <c r="G671" s="242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47"/>
      <c r="Z671" s="147"/>
      <c r="AA671" s="147"/>
      <c r="AB671" s="147"/>
      <c r="AC671" s="147"/>
      <c r="AD671" s="147"/>
      <c r="AE671" s="147"/>
      <c r="AF671" s="147"/>
      <c r="AG671" s="147" t="s">
        <v>211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x14ac:dyDescent="0.2">
      <c r="A672" s="163" t="s">
        <v>200</v>
      </c>
      <c r="B672" s="164" t="s">
        <v>127</v>
      </c>
      <c r="C672" s="179" t="s">
        <v>128</v>
      </c>
      <c r="D672" s="165"/>
      <c r="E672" s="166"/>
      <c r="F672" s="167"/>
      <c r="G672" s="167">
        <f>SUMIF(AG673:AG700,"&lt;&gt;NOR",G673:G700)</f>
        <v>0</v>
      </c>
      <c r="H672" s="167"/>
      <c r="I672" s="167">
        <f>SUM(I673:I700)</f>
        <v>0</v>
      </c>
      <c r="J672" s="167"/>
      <c r="K672" s="167">
        <f>SUM(K673:K700)</f>
        <v>0</v>
      </c>
      <c r="L672" s="167"/>
      <c r="M672" s="167">
        <f>SUM(M673:M700)</f>
        <v>0</v>
      </c>
      <c r="N672" s="166"/>
      <c r="O672" s="166">
        <f>SUM(O673:O700)</f>
        <v>0.05</v>
      </c>
      <c r="P672" s="166"/>
      <c r="Q672" s="166">
        <f>SUM(Q673:Q700)</f>
        <v>0</v>
      </c>
      <c r="R672" s="167"/>
      <c r="S672" s="167"/>
      <c r="T672" s="168"/>
      <c r="U672" s="162"/>
      <c r="V672" s="162">
        <f>SUM(V673:V700)</f>
        <v>5.91</v>
      </c>
      <c r="W672" s="162"/>
      <c r="X672" s="162"/>
      <c r="AG672" t="s">
        <v>201</v>
      </c>
    </row>
    <row r="673" spans="1:60" ht="22.5" outlineLevel="1" x14ac:dyDescent="0.2">
      <c r="A673" s="169">
        <v>127</v>
      </c>
      <c r="B673" s="170" t="s">
        <v>712</v>
      </c>
      <c r="C673" s="180" t="s">
        <v>713</v>
      </c>
      <c r="D673" s="171" t="s">
        <v>283</v>
      </c>
      <c r="E673" s="172">
        <v>11.5</v>
      </c>
      <c r="F673" s="173"/>
      <c r="G673" s="174">
        <f>ROUND(E673*F673,2)</f>
        <v>0</v>
      </c>
      <c r="H673" s="173"/>
      <c r="I673" s="174">
        <f>ROUND(E673*H673,2)</f>
        <v>0</v>
      </c>
      <c r="J673" s="173"/>
      <c r="K673" s="174">
        <f>ROUND(E673*J673,2)</f>
        <v>0</v>
      </c>
      <c r="L673" s="174">
        <v>21</v>
      </c>
      <c r="M673" s="174">
        <f>G673*(1+L673/100)</f>
        <v>0</v>
      </c>
      <c r="N673" s="172">
        <v>2.0000000000000001E-4</v>
      </c>
      <c r="O673" s="172">
        <f>ROUND(E673*N673,2)</f>
        <v>0</v>
      </c>
      <c r="P673" s="172">
        <v>0</v>
      </c>
      <c r="Q673" s="172">
        <f>ROUND(E673*P673,2)</f>
        <v>0</v>
      </c>
      <c r="R673" s="174" t="s">
        <v>714</v>
      </c>
      <c r="S673" s="174" t="s">
        <v>205</v>
      </c>
      <c r="T673" s="175" t="s">
        <v>205</v>
      </c>
      <c r="U673" s="158">
        <v>0.22</v>
      </c>
      <c r="V673" s="158">
        <f>ROUND(E673*U673,2)</f>
        <v>2.5299999999999998</v>
      </c>
      <c r="W673" s="158"/>
      <c r="X673" s="158" t="s">
        <v>243</v>
      </c>
      <c r="Y673" s="147"/>
      <c r="Z673" s="147"/>
      <c r="AA673" s="147"/>
      <c r="AB673" s="147"/>
      <c r="AC673" s="147"/>
      <c r="AD673" s="147"/>
      <c r="AE673" s="147"/>
      <c r="AF673" s="147"/>
      <c r="AG673" s="147" t="s">
        <v>244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250" t="s">
        <v>715</v>
      </c>
      <c r="D674" s="251"/>
      <c r="E674" s="251"/>
      <c r="F674" s="251"/>
      <c r="G674" s="251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210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181" t="s">
        <v>265</v>
      </c>
      <c r="D675" s="160"/>
      <c r="E675" s="161"/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226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181" t="s">
        <v>388</v>
      </c>
      <c r="D676" s="160"/>
      <c r="E676" s="161">
        <v>11.5</v>
      </c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47"/>
      <c r="Z676" s="147"/>
      <c r="AA676" s="147"/>
      <c r="AB676" s="147"/>
      <c r="AC676" s="147"/>
      <c r="AD676" s="147"/>
      <c r="AE676" s="147"/>
      <c r="AF676" s="147"/>
      <c r="AG676" s="147" t="s">
        <v>226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54"/>
      <c r="B677" s="155"/>
      <c r="C677" s="241"/>
      <c r="D677" s="242"/>
      <c r="E677" s="242"/>
      <c r="F677" s="242"/>
      <c r="G677" s="242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47"/>
      <c r="Z677" s="147"/>
      <c r="AA677" s="147"/>
      <c r="AB677" s="147"/>
      <c r="AC677" s="147"/>
      <c r="AD677" s="147"/>
      <c r="AE677" s="147"/>
      <c r="AF677" s="147"/>
      <c r="AG677" s="147" t="s">
        <v>211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ht="22.5" outlineLevel="1" x14ac:dyDescent="0.2">
      <c r="A678" s="169">
        <v>128</v>
      </c>
      <c r="B678" s="170" t="s">
        <v>717</v>
      </c>
      <c r="C678" s="180" t="s">
        <v>718</v>
      </c>
      <c r="D678" s="171" t="s">
        <v>283</v>
      </c>
      <c r="E678" s="172">
        <v>13.5</v>
      </c>
      <c r="F678" s="173"/>
      <c r="G678" s="174">
        <f>ROUND(E678*F678,2)</f>
        <v>0</v>
      </c>
      <c r="H678" s="173"/>
      <c r="I678" s="174">
        <f>ROUND(E678*H678,2)</f>
        <v>0</v>
      </c>
      <c r="J678" s="173"/>
      <c r="K678" s="174">
        <f>ROUND(E678*J678,2)</f>
        <v>0</v>
      </c>
      <c r="L678" s="174">
        <v>21</v>
      </c>
      <c r="M678" s="174">
        <f>G678*(1+L678/100)</f>
        <v>0</v>
      </c>
      <c r="N678" s="172">
        <v>4.6000000000000001E-4</v>
      </c>
      <c r="O678" s="172">
        <f>ROUND(E678*N678,2)</f>
        <v>0.01</v>
      </c>
      <c r="P678" s="172">
        <v>0</v>
      </c>
      <c r="Q678" s="172">
        <f>ROUND(E678*P678,2)</f>
        <v>0</v>
      </c>
      <c r="R678" s="174" t="s">
        <v>714</v>
      </c>
      <c r="S678" s="174" t="s">
        <v>205</v>
      </c>
      <c r="T678" s="175" t="s">
        <v>205</v>
      </c>
      <c r="U678" s="158">
        <v>0.25</v>
      </c>
      <c r="V678" s="158">
        <f>ROUND(E678*U678,2)</f>
        <v>3.38</v>
      </c>
      <c r="W678" s="158"/>
      <c r="X678" s="158" t="s">
        <v>243</v>
      </c>
      <c r="Y678" s="147"/>
      <c r="Z678" s="147"/>
      <c r="AA678" s="147"/>
      <c r="AB678" s="147"/>
      <c r="AC678" s="147"/>
      <c r="AD678" s="147"/>
      <c r="AE678" s="147"/>
      <c r="AF678" s="147"/>
      <c r="AG678" s="147" t="s">
        <v>244</v>
      </c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250" t="s">
        <v>715</v>
      </c>
      <c r="D679" s="251"/>
      <c r="E679" s="251"/>
      <c r="F679" s="251"/>
      <c r="G679" s="251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210</v>
      </c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181" t="s">
        <v>265</v>
      </c>
      <c r="D680" s="160"/>
      <c r="E680" s="161"/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47"/>
      <c r="Z680" s="147"/>
      <c r="AA680" s="147"/>
      <c r="AB680" s="147"/>
      <c r="AC680" s="147"/>
      <c r="AD680" s="147"/>
      <c r="AE680" s="147"/>
      <c r="AF680" s="147"/>
      <c r="AG680" s="147" t="s">
        <v>226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181" t="s">
        <v>724</v>
      </c>
      <c r="D681" s="160"/>
      <c r="E681" s="161">
        <v>13.5</v>
      </c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226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/>
      <c r="B682" s="155"/>
      <c r="C682" s="241"/>
      <c r="D682" s="242"/>
      <c r="E682" s="242"/>
      <c r="F682" s="242"/>
      <c r="G682" s="242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211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">
      <c r="A683" s="169">
        <v>129</v>
      </c>
      <c r="B683" s="170" t="s">
        <v>720</v>
      </c>
      <c r="C683" s="180" t="s">
        <v>721</v>
      </c>
      <c r="D683" s="171" t="s">
        <v>283</v>
      </c>
      <c r="E683" s="172">
        <v>12.8</v>
      </c>
      <c r="F683" s="173"/>
      <c r="G683" s="174">
        <f>ROUND(E683*F683,2)</f>
        <v>0</v>
      </c>
      <c r="H683" s="173"/>
      <c r="I683" s="174">
        <f>ROUND(E683*H683,2)</f>
        <v>0</v>
      </c>
      <c r="J683" s="173"/>
      <c r="K683" s="174">
        <f>ROUND(E683*J683,2)</f>
        <v>0</v>
      </c>
      <c r="L683" s="174">
        <v>21</v>
      </c>
      <c r="M683" s="174">
        <f>G683*(1+L683/100)</f>
        <v>0</v>
      </c>
      <c r="N683" s="172">
        <v>4.6999999999999999E-4</v>
      </c>
      <c r="O683" s="172">
        <f>ROUND(E683*N683,2)</f>
        <v>0.01</v>
      </c>
      <c r="P683" s="172">
        <v>0</v>
      </c>
      <c r="Q683" s="172">
        <f>ROUND(E683*P683,2)</f>
        <v>0</v>
      </c>
      <c r="R683" s="174" t="s">
        <v>642</v>
      </c>
      <c r="S683" s="174" t="s">
        <v>205</v>
      </c>
      <c r="T683" s="175" t="s">
        <v>205</v>
      </c>
      <c r="U683" s="158">
        <v>0</v>
      </c>
      <c r="V683" s="158">
        <f>ROUND(E683*U683,2)</f>
        <v>0</v>
      </c>
      <c r="W683" s="158"/>
      <c r="X683" s="158" t="s">
        <v>643</v>
      </c>
      <c r="Y683" s="147"/>
      <c r="Z683" s="147"/>
      <c r="AA683" s="147"/>
      <c r="AB683" s="147"/>
      <c r="AC683" s="147"/>
      <c r="AD683" s="147"/>
      <c r="AE683" s="147"/>
      <c r="AF683" s="147"/>
      <c r="AG683" s="147" t="s">
        <v>644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254" t="s">
        <v>723</v>
      </c>
      <c r="D684" s="255"/>
      <c r="E684" s="255"/>
      <c r="F684" s="255"/>
      <c r="G684" s="255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47"/>
      <c r="Z684" s="147"/>
      <c r="AA684" s="147"/>
      <c r="AB684" s="147"/>
      <c r="AC684" s="147"/>
      <c r="AD684" s="147"/>
      <c r="AE684" s="147"/>
      <c r="AF684" s="147"/>
      <c r="AG684" s="147" t="s">
        <v>275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181" t="s">
        <v>265</v>
      </c>
      <c r="D685" s="160"/>
      <c r="E685" s="161"/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47"/>
      <c r="Z685" s="147"/>
      <c r="AA685" s="147"/>
      <c r="AB685" s="147"/>
      <c r="AC685" s="147"/>
      <c r="AD685" s="147"/>
      <c r="AE685" s="147"/>
      <c r="AF685" s="147"/>
      <c r="AG685" s="147" t="s">
        <v>226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54"/>
      <c r="B686" s="155"/>
      <c r="C686" s="181" t="s">
        <v>1522</v>
      </c>
      <c r="D686" s="160"/>
      <c r="E686" s="161">
        <v>12.8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47"/>
      <c r="Z686" s="147"/>
      <c r="AA686" s="147"/>
      <c r="AB686" s="147"/>
      <c r="AC686" s="147"/>
      <c r="AD686" s="147"/>
      <c r="AE686" s="147"/>
      <c r="AF686" s="147"/>
      <c r="AG686" s="147" t="s">
        <v>226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/>
      <c r="B687" s="155"/>
      <c r="C687" s="241"/>
      <c r="D687" s="242"/>
      <c r="E687" s="242"/>
      <c r="F687" s="242"/>
      <c r="G687" s="242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47"/>
      <c r="Z687" s="147"/>
      <c r="AA687" s="147"/>
      <c r="AB687" s="147"/>
      <c r="AC687" s="147"/>
      <c r="AD687" s="147"/>
      <c r="AE687" s="147"/>
      <c r="AF687" s="147"/>
      <c r="AG687" s="147" t="s">
        <v>211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69">
        <v>130</v>
      </c>
      <c r="B688" s="170" t="s">
        <v>725</v>
      </c>
      <c r="C688" s="180" t="s">
        <v>726</v>
      </c>
      <c r="D688" s="171" t="s">
        <v>283</v>
      </c>
      <c r="E688" s="172">
        <v>15.3</v>
      </c>
      <c r="F688" s="173"/>
      <c r="G688" s="174">
        <f>ROUND(E688*F688,2)</f>
        <v>0</v>
      </c>
      <c r="H688" s="173"/>
      <c r="I688" s="174">
        <f>ROUND(E688*H688,2)</f>
        <v>0</v>
      </c>
      <c r="J688" s="173"/>
      <c r="K688" s="174">
        <f>ROUND(E688*J688,2)</f>
        <v>0</v>
      </c>
      <c r="L688" s="174">
        <v>21</v>
      </c>
      <c r="M688" s="174">
        <f>G688*(1+L688/100)</f>
        <v>0</v>
      </c>
      <c r="N688" s="172">
        <v>1.31E-3</v>
      </c>
      <c r="O688" s="172">
        <f>ROUND(E688*N688,2)</f>
        <v>0.02</v>
      </c>
      <c r="P688" s="172">
        <v>0</v>
      </c>
      <c r="Q688" s="172">
        <f>ROUND(E688*P688,2)</f>
        <v>0</v>
      </c>
      <c r="R688" s="174" t="s">
        <v>642</v>
      </c>
      <c r="S688" s="174" t="s">
        <v>205</v>
      </c>
      <c r="T688" s="175" t="s">
        <v>205</v>
      </c>
      <c r="U688" s="158">
        <v>0</v>
      </c>
      <c r="V688" s="158">
        <f>ROUND(E688*U688,2)</f>
        <v>0</v>
      </c>
      <c r="W688" s="158"/>
      <c r="X688" s="158" t="s">
        <v>643</v>
      </c>
      <c r="Y688" s="147"/>
      <c r="Z688" s="147"/>
      <c r="AA688" s="147"/>
      <c r="AB688" s="147"/>
      <c r="AC688" s="147"/>
      <c r="AD688" s="147"/>
      <c r="AE688" s="147"/>
      <c r="AF688" s="147"/>
      <c r="AG688" s="147" t="s">
        <v>644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54"/>
      <c r="B689" s="155"/>
      <c r="C689" s="254" t="s">
        <v>723</v>
      </c>
      <c r="D689" s="255"/>
      <c r="E689" s="255"/>
      <c r="F689" s="255"/>
      <c r="G689" s="255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47"/>
      <c r="Z689" s="147"/>
      <c r="AA689" s="147"/>
      <c r="AB689" s="147"/>
      <c r="AC689" s="147"/>
      <c r="AD689" s="147"/>
      <c r="AE689" s="147"/>
      <c r="AF689" s="147"/>
      <c r="AG689" s="147" t="s">
        <v>275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181" t="s">
        <v>265</v>
      </c>
      <c r="D690" s="160"/>
      <c r="E690" s="161"/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226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">
      <c r="A691" s="154"/>
      <c r="B691" s="155"/>
      <c r="C691" s="181" t="s">
        <v>1523</v>
      </c>
      <c r="D691" s="160"/>
      <c r="E691" s="161">
        <v>15.3</v>
      </c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47"/>
      <c r="Z691" s="147"/>
      <c r="AA691" s="147"/>
      <c r="AB691" s="147"/>
      <c r="AC691" s="147"/>
      <c r="AD691" s="147"/>
      <c r="AE691" s="147"/>
      <c r="AF691" s="147"/>
      <c r="AG691" s="147" t="s">
        <v>226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54"/>
      <c r="B692" s="155"/>
      <c r="C692" s="241"/>
      <c r="D692" s="242"/>
      <c r="E692" s="242"/>
      <c r="F692" s="242"/>
      <c r="G692" s="242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211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69">
        <v>131</v>
      </c>
      <c r="B693" s="170" t="s">
        <v>728</v>
      </c>
      <c r="C693" s="180" t="s">
        <v>729</v>
      </c>
      <c r="D693" s="171" t="s">
        <v>283</v>
      </c>
      <c r="E693" s="172">
        <v>2</v>
      </c>
      <c r="F693" s="173"/>
      <c r="G693" s="174">
        <f>ROUND(E693*F693,2)</f>
        <v>0</v>
      </c>
      <c r="H693" s="173"/>
      <c r="I693" s="174">
        <f>ROUND(E693*H693,2)</f>
        <v>0</v>
      </c>
      <c r="J693" s="173"/>
      <c r="K693" s="174">
        <f>ROUND(E693*J693,2)</f>
        <v>0</v>
      </c>
      <c r="L693" s="174">
        <v>21</v>
      </c>
      <c r="M693" s="174">
        <f>G693*(1+L693/100)</f>
        <v>0</v>
      </c>
      <c r="N693" s="172">
        <v>4.6999999999999999E-4</v>
      </c>
      <c r="O693" s="172">
        <f>ROUND(E693*N693,2)</f>
        <v>0</v>
      </c>
      <c r="P693" s="172">
        <v>0</v>
      </c>
      <c r="Q693" s="172">
        <f>ROUND(E693*P693,2)</f>
        <v>0</v>
      </c>
      <c r="R693" s="174"/>
      <c r="S693" s="174" t="s">
        <v>239</v>
      </c>
      <c r="T693" s="175" t="s">
        <v>722</v>
      </c>
      <c r="U693" s="158">
        <v>0</v>
      </c>
      <c r="V693" s="158">
        <f>ROUND(E693*U693,2)</f>
        <v>0</v>
      </c>
      <c r="W693" s="158"/>
      <c r="X693" s="158" t="s">
        <v>643</v>
      </c>
      <c r="Y693" s="147"/>
      <c r="Z693" s="147"/>
      <c r="AA693" s="147"/>
      <c r="AB693" s="147"/>
      <c r="AC693" s="147"/>
      <c r="AD693" s="147"/>
      <c r="AE693" s="147"/>
      <c r="AF693" s="147"/>
      <c r="AG693" s="147" t="s">
        <v>644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181" t="s">
        <v>265</v>
      </c>
      <c r="D694" s="160"/>
      <c r="E694" s="161"/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47"/>
      <c r="Z694" s="147"/>
      <c r="AA694" s="147"/>
      <c r="AB694" s="147"/>
      <c r="AC694" s="147"/>
      <c r="AD694" s="147"/>
      <c r="AE694" s="147"/>
      <c r="AF694" s="147"/>
      <c r="AG694" s="147" t="s">
        <v>226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181" t="s">
        <v>305</v>
      </c>
      <c r="D695" s="160"/>
      <c r="E695" s="161">
        <v>2</v>
      </c>
      <c r="F695" s="158"/>
      <c r="G695" s="158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226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54"/>
      <c r="B696" s="155"/>
      <c r="C696" s="241"/>
      <c r="D696" s="242"/>
      <c r="E696" s="242"/>
      <c r="F696" s="242"/>
      <c r="G696" s="242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47"/>
      <c r="Z696" s="147"/>
      <c r="AA696" s="147"/>
      <c r="AB696" s="147"/>
      <c r="AC696" s="147"/>
      <c r="AD696" s="147"/>
      <c r="AE696" s="147"/>
      <c r="AF696" s="147"/>
      <c r="AG696" s="147" t="s">
        <v>211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69">
        <v>132</v>
      </c>
      <c r="B697" s="170" t="s">
        <v>730</v>
      </c>
      <c r="C697" s="180" t="s">
        <v>731</v>
      </c>
      <c r="D697" s="171" t="s">
        <v>283</v>
      </c>
      <c r="E697" s="172">
        <v>11.5</v>
      </c>
      <c r="F697" s="173"/>
      <c r="G697" s="174">
        <f>ROUND(E697*F697,2)</f>
        <v>0</v>
      </c>
      <c r="H697" s="173"/>
      <c r="I697" s="174">
        <f>ROUND(E697*H697,2)</f>
        <v>0</v>
      </c>
      <c r="J697" s="173"/>
      <c r="K697" s="174">
        <f>ROUND(E697*J697,2)</f>
        <v>0</v>
      </c>
      <c r="L697" s="174">
        <v>21</v>
      </c>
      <c r="M697" s="174">
        <f>G697*(1+L697/100)</f>
        <v>0</v>
      </c>
      <c r="N697" s="172">
        <v>4.6999999999999999E-4</v>
      </c>
      <c r="O697" s="172">
        <f>ROUND(E697*N697,2)</f>
        <v>0.01</v>
      </c>
      <c r="P697" s="172">
        <v>0</v>
      </c>
      <c r="Q697" s="172">
        <f>ROUND(E697*P697,2)</f>
        <v>0</v>
      </c>
      <c r="R697" s="174"/>
      <c r="S697" s="174" t="s">
        <v>239</v>
      </c>
      <c r="T697" s="175" t="s">
        <v>722</v>
      </c>
      <c r="U697" s="158">
        <v>0</v>
      </c>
      <c r="V697" s="158">
        <f>ROUND(E697*U697,2)</f>
        <v>0</v>
      </c>
      <c r="W697" s="158"/>
      <c r="X697" s="158" t="s">
        <v>643</v>
      </c>
      <c r="Y697" s="147"/>
      <c r="Z697" s="147"/>
      <c r="AA697" s="147"/>
      <c r="AB697" s="147"/>
      <c r="AC697" s="147"/>
      <c r="AD697" s="147"/>
      <c r="AE697" s="147"/>
      <c r="AF697" s="147"/>
      <c r="AG697" s="147" t="s">
        <v>644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54"/>
      <c r="B698" s="155"/>
      <c r="C698" s="181" t="s">
        <v>265</v>
      </c>
      <c r="D698" s="160"/>
      <c r="E698" s="161"/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47"/>
      <c r="Z698" s="147"/>
      <c r="AA698" s="147"/>
      <c r="AB698" s="147"/>
      <c r="AC698" s="147"/>
      <c r="AD698" s="147"/>
      <c r="AE698" s="147"/>
      <c r="AF698" s="147"/>
      <c r="AG698" s="147" t="s">
        <v>226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181" t="s">
        <v>388</v>
      </c>
      <c r="D699" s="160"/>
      <c r="E699" s="161">
        <v>11.5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226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54"/>
      <c r="B700" s="155"/>
      <c r="C700" s="241"/>
      <c r="D700" s="242"/>
      <c r="E700" s="242"/>
      <c r="F700" s="242"/>
      <c r="G700" s="242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47"/>
      <c r="Z700" s="147"/>
      <c r="AA700" s="147"/>
      <c r="AB700" s="147"/>
      <c r="AC700" s="147"/>
      <c r="AD700" s="147"/>
      <c r="AE700" s="147"/>
      <c r="AF700" s="147"/>
      <c r="AG700" s="147" t="s">
        <v>211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x14ac:dyDescent="0.2">
      <c r="A701" s="163" t="s">
        <v>200</v>
      </c>
      <c r="B701" s="164" t="s">
        <v>129</v>
      </c>
      <c r="C701" s="179" t="s">
        <v>130</v>
      </c>
      <c r="D701" s="165"/>
      <c r="E701" s="166"/>
      <c r="F701" s="167"/>
      <c r="G701" s="167">
        <f>SUMIF(AG702:AG764,"&lt;&gt;NOR",G702:G764)</f>
        <v>0</v>
      </c>
      <c r="H701" s="167"/>
      <c r="I701" s="167">
        <f>SUM(I702:I764)</f>
        <v>0</v>
      </c>
      <c r="J701" s="167"/>
      <c r="K701" s="167">
        <f>SUM(K702:K764)</f>
        <v>0</v>
      </c>
      <c r="L701" s="167"/>
      <c r="M701" s="167">
        <f>SUM(M702:M764)</f>
        <v>0</v>
      </c>
      <c r="N701" s="166"/>
      <c r="O701" s="166">
        <f>SUM(O702:O764)</f>
        <v>0.56000000000000005</v>
      </c>
      <c r="P701" s="166"/>
      <c r="Q701" s="166">
        <f>SUM(Q702:Q764)</f>
        <v>0</v>
      </c>
      <c r="R701" s="167"/>
      <c r="S701" s="167"/>
      <c r="T701" s="168"/>
      <c r="U701" s="162"/>
      <c r="V701" s="162">
        <f>SUM(V702:V764)</f>
        <v>16.93</v>
      </c>
      <c r="W701" s="162"/>
      <c r="X701" s="162"/>
      <c r="AG701" t="s">
        <v>201</v>
      </c>
    </row>
    <row r="702" spans="1:60" ht="22.5" outlineLevel="1" x14ac:dyDescent="0.2">
      <c r="A702" s="169">
        <v>133</v>
      </c>
      <c r="B702" s="170" t="s">
        <v>732</v>
      </c>
      <c r="C702" s="180" t="s">
        <v>733</v>
      </c>
      <c r="D702" s="171" t="s">
        <v>283</v>
      </c>
      <c r="E702" s="172">
        <v>6</v>
      </c>
      <c r="F702" s="173"/>
      <c r="G702" s="174">
        <f>ROUND(E702*F702,2)</f>
        <v>0</v>
      </c>
      <c r="H702" s="173"/>
      <c r="I702" s="174">
        <f>ROUND(E702*H702,2)</f>
        <v>0</v>
      </c>
      <c r="J702" s="173"/>
      <c r="K702" s="174">
        <f>ROUND(E702*J702,2)</f>
        <v>0</v>
      </c>
      <c r="L702" s="174">
        <v>21</v>
      </c>
      <c r="M702" s="174">
        <f>G702*(1+L702/100)</f>
        <v>0</v>
      </c>
      <c r="N702" s="172">
        <v>2.0000000000000002E-5</v>
      </c>
      <c r="O702" s="172">
        <f>ROUND(E702*N702,2)</f>
        <v>0</v>
      </c>
      <c r="P702" s="172">
        <v>0</v>
      </c>
      <c r="Q702" s="172">
        <f>ROUND(E702*P702,2)</f>
        <v>0</v>
      </c>
      <c r="R702" s="174" t="s">
        <v>714</v>
      </c>
      <c r="S702" s="174" t="s">
        <v>205</v>
      </c>
      <c r="T702" s="175" t="s">
        <v>205</v>
      </c>
      <c r="U702" s="158">
        <v>0.13500000000000001</v>
      </c>
      <c r="V702" s="158">
        <f>ROUND(E702*U702,2)</f>
        <v>0.81</v>
      </c>
      <c r="W702" s="158"/>
      <c r="X702" s="158" t="s">
        <v>243</v>
      </c>
      <c r="Y702" s="147"/>
      <c r="Z702" s="147"/>
      <c r="AA702" s="147"/>
      <c r="AB702" s="147"/>
      <c r="AC702" s="147"/>
      <c r="AD702" s="147"/>
      <c r="AE702" s="147"/>
      <c r="AF702" s="147"/>
      <c r="AG702" s="147" t="s">
        <v>244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54"/>
      <c r="B703" s="155"/>
      <c r="C703" s="250" t="s">
        <v>715</v>
      </c>
      <c r="D703" s="251"/>
      <c r="E703" s="251"/>
      <c r="F703" s="251"/>
      <c r="G703" s="251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47"/>
      <c r="Z703" s="147"/>
      <c r="AA703" s="147"/>
      <c r="AB703" s="147"/>
      <c r="AC703" s="147"/>
      <c r="AD703" s="147"/>
      <c r="AE703" s="147"/>
      <c r="AF703" s="147"/>
      <c r="AG703" s="147" t="s">
        <v>210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181" t="s">
        <v>265</v>
      </c>
      <c r="D704" s="160"/>
      <c r="E704" s="161"/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47"/>
      <c r="Z704" s="147"/>
      <c r="AA704" s="147"/>
      <c r="AB704" s="147"/>
      <c r="AC704" s="147"/>
      <c r="AD704" s="147"/>
      <c r="AE704" s="147"/>
      <c r="AF704" s="147"/>
      <c r="AG704" s="147" t="s">
        <v>226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54"/>
      <c r="B705" s="155"/>
      <c r="C705" s="181" t="s">
        <v>630</v>
      </c>
      <c r="D705" s="160"/>
      <c r="E705" s="161">
        <v>6</v>
      </c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47"/>
      <c r="Z705" s="147"/>
      <c r="AA705" s="147"/>
      <c r="AB705" s="147"/>
      <c r="AC705" s="147"/>
      <c r="AD705" s="147"/>
      <c r="AE705" s="147"/>
      <c r="AF705" s="147"/>
      <c r="AG705" s="147" t="s">
        <v>226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54"/>
      <c r="B706" s="155"/>
      <c r="C706" s="241"/>
      <c r="D706" s="242"/>
      <c r="E706" s="242"/>
      <c r="F706" s="242"/>
      <c r="G706" s="242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47"/>
      <c r="Z706" s="147"/>
      <c r="AA706" s="147"/>
      <c r="AB706" s="147"/>
      <c r="AC706" s="147"/>
      <c r="AD706" s="147"/>
      <c r="AE706" s="147"/>
      <c r="AF706" s="147"/>
      <c r="AG706" s="147" t="s">
        <v>211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ht="22.5" outlineLevel="1" x14ac:dyDescent="0.2">
      <c r="A707" s="169">
        <v>134</v>
      </c>
      <c r="B707" s="170" t="s">
        <v>734</v>
      </c>
      <c r="C707" s="180" t="s">
        <v>735</v>
      </c>
      <c r="D707" s="171" t="s">
        <v>283</v>
      </c>
      <c r="E707" s="172">
        <v>32</v>
      </c>
      <c r="F707" s="173"/>
      <c r="G707" s="174">
        <f>ROUND(E707*F707,2)</f>
        <v>0</v>
      </c>
      <c r="H707" s="173"/>
      <c r="I707" s="174">
        <f>ROUND(E707*H707,2)</f>
        <v>0</v>
      </c>
      <c r="J707" s="173"/>
      <c r="K707" s="174">
        <f>ROUND(E707*J707,2)</f>
        <v>0</v>
      </c>
      <c r="L707" s="174">
        <v>21</v>
      </c>
      <c r="M707" s="174">
        <f>G707*(1+L707/100)</f>
        <v>0</v>
      </c>
      <c r="N707" s="172">
        <v>3.0000000000000001E-5</v>
      </c>
      <c r="O707" s="172">
        <f>ROUND(E707*N707,2)</f>
        <v>0</v>
      </c>
      <c r="P707" s="172">
        <v>0</v>
      </c>
      <c r="Q707" s="172">
        <f>ROUND(E707*P707,2)</f>
        <v>0</v>
      </c>
      <c r="R707" s="174" t="s">
        <v>714</v>
      </c>
      <c r="S707" s="174" t="s">
        <v>205</v>
      </c>
      <c r="T707" s="175" t="s">
        <v>205</v>
      </c>
      <c r="U707" s="158">
        <v>0.13</v>
      </c>
      <c r="V707" s="158">
        <f>ROUND(E707*U707,2)</f>
        <v>4.16</v>
      </c>
      <c r="W707" s="158"/>
      <c r="X707" s="158" t="s">
        <v>243</v>
      </c>
      <c r="Y707" s="147"/>
      <c r="Z707" s="147"/>
      <c r="AA707" s="147"/>
      <c r="AB707" s="147"/>
      <c r="AC707" s="147"/>
      <c r="AD707" s="147"/>
      <c r="AE707" s="147"/>
      <c r="AF707" s="147"/>
      <c r="AG707" s="147" t="s">
        <v>244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54"/>
      <c r="B708" s="155"/>
      <c r="C708" s="250" t="s">
        <v>715</v>
      </c>
      <c r="D708" s="251"/>
      <c r="E708" s="251"/>
      <c r="F708" s="251"/>
      <c r="G708" s="251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47"/>
      <c r="Z708" s="147"/>
      <c r="AA708" s="147"/>
      <c r="AB708" s="147"/>
      <c r="AC708" s="147"/>
      <c r="AD708" s="147"/>
      <c r="AE708" s="147"/>
      <c r="AF708" s="147"/>
      <c r="AG708" s="147" t="s">
        <v>210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181" t="s">
        <v>265</v>
      </c>
      <c r="D709" s="160"/>
      <c r="E709" s="161"/>
      <c r="F709" s="158"/>
      <c r="G709" s="158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226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54"/>
      <c r="B710" s="155"/>
      <c r="C710" s="181" t="s">
        <v>1524</v>
      </c>
      <c r="D710" s="160"/>
      <c r="E710" s="161">
        <v>32</v>
      </c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47"/>
      <c r="Z710" s="147"/>
      <c r="AA710" s="147"/>
      <c r="AB710" s="147"/>
      <c r="AC710" s="147"/>
      <c r="AD710" s="147"/>
      <c r="AE710" s="147"/>
      <c r="AF710" s="147"/>
      <c r="AG710" s="147" t="s">
        <v>226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241"/>
      <c r="D711" s="242"/>
      <c r="E711" s="242"/>
      <c r="F711" s="242"/>
      <c r="G711" s="242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47"/>
      <c r="Z711" s="147"/>
      <c r="AA711" s="147"/>
      <c r="AB711" s="147"/>
      <c r="AC711" s="147"/>
      <c r="AD711" s="147"/>
      <c r="AE711" s="147"/>
      <c r="AF711" s="147"/>
      <c r="AG711" s="147" t="s">
        <v>211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ht="22.5" outlineLevel="1" x14ac:dyDescent="0.2">
      <c r="A712" s="169">
        <v>135</v>
      </c>
      <c r="B712" s="170" t="s">
        <v>737</v>
      </c>
      <c r="C712" s="180" t="s">
        <v>738</v>
      </c>
      <c r="D712" s="171" t="s">
        <v>283</v>
      </c>
      <c r="E712" s="172">
        <v>25.6</v>
      </c>
      <c r="F712" s="173"/>
      <c r="G712" s="174">
        <f>ROUND(E712*F712,2)</f>
        <v>0</v>
      </c>
      <c r="H712" s="173"/>
      <c r="I712" s="174">
        <f>ROUND(E712*H712,2)</f>
        <v>0</v>
      </c>
      <c r="J712" s="173"/>
      <c r="K712" s="174">
        <f>ROUND(E712*J712,2)</f>
        <v>0</v>
      </c>
      <c r="L712" s="174">
        <v>21</v>
      </c>
      <c r="M712" s="174">
        <f>G712*(1+L712/100)</f>
        <v>0</v>
      </c>
      <c r="N712" s="172">
        <v>6.0000000000000002E-5</v>
      </c>
      <c r="O712" s="172">
        <f>ROUND(E712*N712,2)</f>
        <v>0</v>
      </c>
      <c r="P712" s="172">
        <v>0</v>
      </c>
      <c r="Q712" s="172">
        <f>ROUND(E712*P712,2)</f>
        <v>0</v>
      </c>
      <c r="R712" s="174" t="s">
        <v>714</v>
      </c>
      <c r="S712" s="174" t="s">
        <v>205</v>
      </c>
      <c r="T712" s="175" t="s">
        <v>205</v>
      </c>
      <c r="U712" s="158">
        <v>0.13</v>
      </c>
      <c r="V712" s="158">
        <f>ROUND(E712*U712,2)</f>
        <v>3.33</v>
      </c>
      <c r="W712" s="158"/>
      <c r="X712" s="158" t="s">
        <v>243</v>
      </c>
      <c r="Y712" s="147"/>
      <c r="Z712" s="147"/>
      <c r="AA712" s="147"/>
      <c r="AB712" s="147"/>
      <c r="AC712" s="147"/>
      <c r="AD712" s="147"/>
      <c r="AE712" s="147"/>
      <c r="AF712" s="147"/>
      <c r="AG712" s="147" t="s">
        <v>244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250" t="s">
        <v>715</v>
      </c>
      <c r="D713" s="251"/>
      <c r="E713" s="251"/>
      <c r="F713" s="251"/>
      <c r="G713" s="251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47"/>
      <c r="Z713" s="147"/>
      <c r="AA713" s="147"/>
      <c r="AB713" s="147"/>
      <c r="AC713" s="147"/>
      <c r="AD713" s="147"/>
      <c r="AE713" s="147"/>
      <c r="AF713" s="147"/>
      <c r="AG713" s="147" t="s">
        <v>210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">
      <c r="A714" s="154"/>
      <c r="B714" s="155"/>
      <c r="C714" s="181" t="s">
        <v>265</v>
      </c>
      <c r="D714" s="160"/>
      <c r="E714" s="161"/>
      <c r="F714" s="158"/>
      <c r="G714" s="158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47"/>
      <c r="Z714" s="147"/>
      <c r="AA714" s="147"/>
      <c r="AB714" s="147"/>
      <c r="AC714" s="147"/>
      <c r="AD714" s="147"/>
      <c r="AE714" s="147"/>
      <c r="AF714" s="147"/>
      <c r="AG714" s="147" t="s">
        <v>226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181" t="s">
        <v>1525</v>
      </c>
      <c r="D715" s="160"/>
      <c r="E715" s="161">
        <v>25.6</v>
      </c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47"/>
      <c r="Z715" s="147"/>
      <c r="AA715" s="147"/>
      <c r="AB715" s="147"/>
      <c r="AC715" s="147"/>
      <c r="AD715" s="147"/>
      <c r="AE715" s="147"/>
      <c r="AF715" s="147"/>
      <c r="AG715" s="147" t="s">
        <v>226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54"/>
      <c r="B716" s="155"/>
      <c r="C716" s="241"/>
      <c r="D716" s="242"/>
      <c r="E716" s="242"/>
      <c r="F716" s="242"/>
      <c r="G716" s="242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211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ht="22.5" outlineLevel="1" x14ac:dyDescent="0.2">
      <c r="A717" s="169">
        <v>136</v>
      </c>
      <c r="B717" s="170" t="s">
        <v>740</v>
      </c>
      <c r="C717" s="180" t="s">
        <v>741</v>
      </c>
      <c r="D717" s="171" t="s">
        <v>283</v>
      </c>
      <c r="E717" s="172">
        <v>4</v>
      </c>
      <c r="F717" s="173"/>
      <c r="G717" s="174">
        <f>ROUND(E717*F717,2)</f>
        <v>0</v>
      </c>
      <c r="H717" s="173"/>
      <c r="I717" s="174">
        <f>ROUND(E717*H717,2)</f>
        <v>0</v>
      </c>
      <c r="J717" s="173"/>
      <c r="K717" s="174">
        <f>ROUND(E717*J717,2)</f>
        <v>0</v>
      </c>
      <c r="L717" s="174">
        <v>21</v>
      </c>
      <c r="M717" s="174">
        <f>G717*(1+L717/100)</f>
        <v>0</v>
      </c>
      <c r="N717" s="172">
        <v>3.0000000000000001E-5</v>
      </c>
      <c r="O717" s="172">
        <f>ROUND(E717*N717,2)</f>
        <v>0</v>
      </c>
      <c r="P717" s="172">
        <v>0</v>
      </c>
      <c r="Q717" s="172">
        <f>ROUND(E717*P717,2)</f>
        <v>0</v>
      </c>
      <c r="R717" s="174" t="s">
        <v>714</v>
      </c>
      <c r="S717" s="174" t="s">
        <v>205</v>
      </c>
      <c r="T717" s="175" t="s">
        <v>205</v>
      </c>
      <c r="U717" s="158">
        <v>0.13500000000000001</v>
      </c>
      <c r="V717" s="158">
        <f>ROUND(E717*U717,2)</f>
        <v>0.54</v>
      </c>
      <c r="W717" s="158"/>
      <c r="X717" s="158" t="s">
        <v>243</v>
      </c>
      <c r="Y717" s="147"/>
      <c r="Z717" s="147"/>
      <c r="AA717" s="147"/>
      <c r="AB717" s="147"/>
      <c r="AC717" s="147"/>
      <c r="AD717" s="147"/>
      <c r="AE717" s="147"/>
      <c r="AF717" s="147"/>
      <c r="AG717" s="147" t="s">
        <v>244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">
      <c r="A718" s="154"/>
      <c r="B718" s="155"/>
      <c r="C718" s="250" t="s">
        <v>715</v>
      </c>
      <c r="D718" s="251"/>
      <c r="E718" s="251"/>
      <c r="F718" s="251"/>
      <c r="G718" s="251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47"/>
      <c r="Z718" s="147"/>
      <c r="AA718" s="147"/>
      <c r="AB718" s="147"/>
      <c r="AC718" s="147"/>
      <c r="AD718" s="147"/>
      <c r="AE718" s="147"/>
      <c r="AF718" s="147"/>
      <c r="AG718" s="147" t="s">
        <v>210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">
      <c r="A719" s="154"/>
      <c r="B719" s="155"/>
      <c r="C719" s="181" t="s">
        <v>265</v>
      </c>
      <c r="D719" s="160"/>
      <c r="E719" s="161"/>
      <c r="F719" s="158"/>
      <c r="G719" s="158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47"/>
      <c r="Z719" s="147"/>
      <c r="AA719" s="147"/>
      <c r="AB719" s="147"/>
      <c r="AC719" s="147"/>
      <c r="AD719" s="147"/>
      <c r="AE719" s="147"/>
      <c r="AF719" s="147"/>
      <c r="AG719" s="147" t="s">
        <v>226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">
      <c r="A720" s="154"/>
      <c r="B720" s="155"/>
      <c r="C720" s="181" t="s">
        <v>91</v>
      </c>
      <c r="D720" s="160"/>
      <c r="E720" s="161">
        <v>4</v>
      </c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47"/>
      <c r="Z720" s="147"/>
      <c r="AA720" s="147"/>
      <c r="AB720" s="147"/>
      <c r="AC720" s="147"/>
      <c r="AD720" s="147"/>
      <c r="AE720" s="147"/>
      <c r="AF720" s="147"/>
      <c r="AG720" s="147" t="s">
        <v>226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">
      <c r="A721" s="154"/>
      <c r="B721" s="155"/>
      <c r="C721" s="241"/>
      <c r="D721" s="242"/>
      <c r="E721" s="242"/>
      <c r="F721" s="242"/>
      <c r="G721" s="242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47"/>
      <c r="Z721" s="147"/>
      <c r="AA721" s="147"/>
      <c r="AB721" s="147"/>
      <c r="AC721" s="147"/>
      <c r="AD721" s="147"/>
      <c r="AE721" s="147"/>
      <c r="AF721" s="147"/>
      <c r="AG721" s="147" t="s">
        <v>211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ht="22.5" outlineLevel="1" x14ac:dyDescent="0.2">
      <c r="A722" s="169">
        <v>137</v>
      </c>
      <c r="B722" s="170" t="s">
        <v>742</v>
      </c>
      <c r="C722" s="180" t="s">
        <v>743</v>
      </c>
      <c r="D722" s="171" t="s">
        <v>283</v>
      </c>
      <c r="E722" s="172">
        <v>24</v>
      </c>
      <c r="F722" s="173"/>
      <c r="G722" s="174">
        <f>ROUND(E722*F722,2)</f>
        <v>0</v>
      </c>
      <c r="H722" s="173"/>
      <c r="I722" s="174">
        <f>ROUND(E722*H722,2)</f>
        <v>0</v>
      </c>
      <c r="J722" s="173"/>
      <c r="K722" s="174">
        <f>ROUND(E722*J722,2)</f>
        <v>0</v>
      </c>
      <c r="L722" s="174">
        <v>21</v>
      </c>
      <c r="M722" s="174">
        <f>G722*(1+L722/100)</f>
        <v>0</v>
      </c>
      <c r="N722" s="172">
        <v>5.0000000000000002E-5</v>
      </c>
      <c r="O722" s="172">
        <f>ROUND(E722*N722,2)</f>
        <v>0</v>
      </c>
      <c r="P722" s="172">
        <v>0</v>
      </c>
      <c r="Q722" s="172">
        <f>ROUND(E722*P722,2)</f>
        <v>0</v>
      </c>
      <c r="R722" s="174" t="s">
        <v>714</v>
      </c>
      <c r="S722" s="174" t="s">
        <v>205</v>
      </c>
      <c r="T722" s="175" t="s">
        <v>205</v>
      </c>
      <c r="U722" s="158">
        <v>0.13</v>
      </c>
      <c r="V722" s="158">
        <f>ROUND(E722*U722,2)</f>
        <v>3.12</v>
      </c>
      <c r="W722" s="158"/>
      <c r="X722" s="158" t="s">
        <v>243</v>
      </c>
      <c r="Y722" s="147"/>
      <c r="Z722" s="147"/>
      <c r="AA722" s="147"/>
      <c r="AB722" s="147"/>
      <c r="AC722" s="147"/>
      <c r="AD722" s="147"/>
      <c r="AE722" s="147"/>
      <c r="AF722" s="147"/>
      <c r="AG722" s="147" t="s">
        <v>244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54"/>
      <c r="B723" s="155"/>
      <c r="C723" s="250" t="s">
        <v>715</v>
      </c>
      <c r="D723" s="251"/>
      <c r="E723" s="251"/>
      <c r="F723" s="251"/>
      <c r="G723" s="251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47"/>
      <c r="Z723" s="147"/>
      <c r="AA723" s="147"/>
      <c r="AB723" s="147"/>
      <c r="AC723" s="147"/>
      <c r="AD723" s="147"/>
      <c r="AE723" s="147"/>
      <c r="AF723" s="147"/>
      <c r="AG723" s="147" t="s">
        <v>210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54"/>
      <c r="B724" s="155"/>
      <c r="C724" s="181" t="s">
        <v>265</v>
      </c>
      <c r="D724" s="160"/>
      <c r="E724" s="161"/>
      <c r="F724" s="158"/>
      <c r="G724" s="158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47"/>
      <c r="Z724" s="147"/>
      <c r="AA724" s="147"/>
      <c r="AB724" s="147"/>
      <c r="AC724" s="147"/>
      <c r="AD724" s="147"/>
      <c r="AE724" s="147"/>
      <c r="AF724" s="147"/>
      <c r="AG724" s="147" t="s">
        <v>226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54"/>
      <c r="B725" s="155"/>
      <c r="C725" s="181" t="s">
        <v>1526</v>
      </c>
      <c r="D725" s="160"/>
      <c r="E725" s="161">
        <v>24</v>
      </c>
      <c r="F725" s="158"/>
      <c r="G725" s="15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47"/>
      <c r="Z725" s="147"/>
      <c r="AA725" s="147"/>
      <c r="AB725" s="147"/>
      <c r="AC725" s="147"/>
      <c r="AD725" s="147"/>
      <c r="AE725" s="147"/>
      <c r="AF725" s="147"/>
      <c r="AG725" s="147" t="s">
        <v>226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241"/>
      <c r="D726" s="242"/>
      <c r="E726" s="242"/>
      <c r="F726" s="242"/>
      <c r="G726" s="242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47"/>
      <c r="Z726" s="147"/>
      <c r="AA726" s="147"/>
      <c r="AB726" s="147"/>
      <c r="AC726" s="147"/>
      <c r="AD726" s="147"/>
      <c r="AE726" s="147"/>
      <c r="AF726" s="147"/>
      <c r="AG726" s="147" t="s">
        <v>211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ht="22.5" outlineLevel="1" x14ac:dyDescent="0.2">
      <c r="A727" s="169">
        <v>138</v>
      </c>
      <c r="B727" s="170" t="s">
        <v>745</v>
      </c>
      <c r="C727" s="180" t="s">
        <v>746</v>
      </c>
      <c r="D727" s="171" t="s">
        <v>283</v>
      </c>
      <c r="E727" s="172">
        <v>10.3</v>
      </c>
      <c r="F727" s="173"/>
      <c r="G727" s="174">
        <f>ROUND(E727*F727,2)</f>
        <v>0</v>
      </c>
      <c r="H727" s="173"/>
      <c r="I727" s="174">
        <f>ROUND(E727*H727,2)</f>
        <v>0</v>
      </c>
      <c r="J727" s="173"/>
      <c r="K727" s="174">
        <f>ROUND(E727*J727,2)</f>
        <v>0</v>
      </c>
      <c r="L727" s="174">
        <v>21</v>
      </c>
      <c r="M727" s="174">
        <f>G727*(1+L727/100)</f>
        <v>0</v>
      </c>
      <c r="N727" s="172">
        <v>8.0000000000000007E-5</v>
      </c>
      <c r="O727" s="172">
        <f>ROUND(E727*N727,2)</f>
        <v>0</v>
      </c>
      <c r="P727" s="172">
        <v>0</v>
      </c>
      <c r="Q727" s="172">
        <f>ROUND(E727*P727,2)</f>
        <v>0</v>
      </c>
      <c r="R727" s="174" t="s">
        <v>714</v>
      </c>
      <c r="S727" s="174" t="s">
        <v>205</v>
      </c>
      <c r="T727" s="175" t="s">
        <v>205</v>
      </c>
      <c r="U727" s="158">
        <v>0.13</v>
      </c>
      <c r="V727" s="158">
        <f>ROUND(E727*U727,2)</f>
        <v>1.34</v>
      </c>
      <c r="W727" s="158"/>
      <c r="X727" s="158" t="s">
        <v>243</v>
      </c>
      <c r="Y727" s="147"/>
      <c r="Z727" s="147"/>
      <c r="AA727" s="147"/>
      <c r="AB727" s="147"/>
      <c r="AC727" s="147"/>
      <c r="AD727" s="147"/>
      <c r="AE727" s="147"/>
      <c r="AF727" s="147"/>
      <c r="AG727" s="147" t="s">
        <v>244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54"/>
      <c r="B728" s="155"/>
      <c r="C728" s="250" t="s">
        <v>715</v>
      </c>
      <c r="D728" s="251"/>
      <c r="E728" s="251"/>
      <c r="F728" s="251"/>
      <c r="G728" s="251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47"/>
      <c r="Z728" s="147"/>
      <c r="AA728" s="147"/>
      <c r="AB728" s="147"/>
      <c r="AC728" s="147"/>
      <c r="AD728" s="147"/>
      <c r="AE728" s="147"/>
      <c r="AF728" s="147"/>
      <c r="AG728" s="147" t="s">
        <v>210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">
      <c r="A729" s="154"/>
      <c r="B729" s="155"/>
      <c r="C729" s="181" t="s">
        <v>265</v>
      </c>
      <c r="D729" s="160"/>
      <c r="E729" s="161"/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47"/>
      <c r="Z729" s="147"/>
      <c r="AA729" s="147"/>
      <c r="AB729" s="147"/>
      <c r="AC729" s="147"/>
      <c r="AD729" s="147"/>
      <c r="AE729" s="147"/>
      <c r="AF729" s="147"/>
      <c r="AG729" s="147" t="s">
        <v>226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">
      <c r="A730" s="154"/>
      <c r="B730" s="155"/>
      <c r="C730" s="181" t="s">
        <v>1527</v>
      </c>
      <c r="D730" s="160"/>
      <c r="E730" s="161">
        <v>10.3</v>
      </c>
      <c r="F730" s="158"/>
      <c r="G730" s="158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47"/>
      <c r="Z730" s="147"/>
      <c r="AA730" s="147"/>
      <c r="AB730" s="147"/>
      <c r="AC730" s="147"/>
      <c r="AD730" s="147"/>
      <c r="AE730" s="147"/>
      <c r="AF730" s="147"/>
      <c r="AG730" s="147" t="s">
        <v>226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">
      <c r="A731" s="154"/>
      <c r="B731" s="155"/>
      <c r="C731" s="241"/>
      <c r="D731" s="242"/>
      <c r="E731" s="242"/>
      <c r="F731" s="242"/>
      <c r="G731" s="242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47"/>
      <c r="Z731" s="147"/>
      <c r="AA731" s="147"/>
      <c r="AB731" s="147"/>
      <c r="AC731" s="147"/>
      <c r="AD731" s="147"/>
      <c r="AE731" s="147"/>
      <c r="AF731" s="147"/>
      <c r="AG731" s="147" t="s">
        <v>211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">
      <c r="A732" s="169">
        <v>139</v>
      </c>
      <c r="B732" s="170" t="s">
        <v>748</v>
      </c>
      <c r="C732" s="180" t="s">
        <v>749</v>
      </c>
      <c r="D732" s="171" t="s">
        <v>263</v>
      </c>
      <c r="E732" s="172">
        <v>3</v>
      </c>
      <c r="F732" s="173"/>
      <c r="G732" s="174">
        <f>ROUND(E732*F732,2)</f>
        <v>0</v>
      </c>
      <c r="H732" s="173"/>
      <c r="I732" s="174">
        <f>ROUND(E732*H732,2)</f>
        <v>0</v>
      </c>
      <c r="J732" s="173"/>
      <c r="K732" s="174">
        <f>ROUND(E732*J732,2)</f>
        <v>0</v>
      </c>
      <c r="L732" s="174">
        <v>21</v>
      </c>
      <c r="M732" s="174">
        <f>G732*(1+L732/100)</f>
        <v>0</v>
      </c>
      <c r="N732" s="172">
        <v>4.0000000000000002E-4</v>
      </c>
      <c r="O732" s="172">
        <f>ROUND(E732*N732,2)</f>
        <v>0</v>
      </c>
      <c r="P732" s="172">
        <v>0</v>
      </c>
      <c r="Q732" s="172">
        <f>ROUND(E732*P732,2)</f>
        <v>0</v>
      </c>
      <c r="R732" s="174"/>
      <c r="S732" s="174" t="s">
        <v>239</v>
      </c>
      <c r="T732" s="175" t="s">
        <v>295</v>
      </c>
      <c r="U732" s="158">
        <v>0.114</v>
      </c>
      <c r="V732" s="158">
        <f>ROUND(E732*U732,2)</f>
        <v>0.34</v>
      </c>
      <c r="W732" s="158"/>
      <c r="X732" s="158" t="s">
        <v>243</v>
      </c>
      <c r="Y732" s="147"/>
      <c r="Z732" s="147"/>
      <c r="AA732" s="147"/>
      <c r="AB732" s="147"/>
      <c r="AC732" s="147"/>
      <c r="AD732" s="147"/>
      <c r="AE732" s="147"/>
      <c r="AF732" s="147"/>
      <c r="AG732" s="147" t="s">
        <v>244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54"/>
      <c r="B733" s="155"/>
      <c r="C733" s="181" t="s">
        <v>265</v>
      </c>
      <c r="D733" s="160"/>
      <c r="E733" s="161"/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47"/>
      <c r="Z733" s="147"/>
      <c r="AA733" s="147"/>
      <c r="AB733" s="147"/>
      <c r="AC733" s="147"/>
      <c r="AD733" s="147"/>
      <c r="AE733" s="147"/>
      <c r="AF733" s="147"/>
      <c r="AG733" s="147" t="s">
        <v>226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54"/>
      <c r="B734" s="155"/>
      <c r="C734" s="181" t="s">
        <v>87</v>
      </c>
      <c r="D734" s="160"/>
      <c r="E734" s="161">
        <v>3</v>
      </c>
      <c r="F734" s="158"/>
      <c r="G734" s="158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47"/>
      <c r="Z734" s="147"/>
      <c r="AA734" s="147"/>
      <c r="AB734" s="147"/>
      <c r="AC734" s="147"/>
      <c r="AD734" s="147"/>
      <c r="AE734" s="147"/>
      <c r="AF734" s="147"/>
      <c r="AG734" s="147" t="s">
        <v>226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54"/>
      <c r="B735" s="155"/>
      <c r="C735" s="241"/>
      <c r="D735" s="242"/>
      <c r="E735" s="242"/>
      <c r="F735" s="242"/>
      <c r="G735" s="242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211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ht="22.5" outlineLevel="1" x14ac:dyDescent="0.2">
      <c r="A736" s="169">
        <v>140</v>
      </c>
      <c r="B736" s="170" t="s">
        <v>750</v>
      </c>
      <c r="C736" s="180" t="s">
        <v>751</v>
      </c>
      <c r="D736" s="171" t="s">
        <v>263</v>
      </c>
      <c r="E736" s="172">
        <v>2</v>
      </c>
      <c r="F736" s="173"/>
      <c r="G736" s="174">
        <f>ROUND(E736*F736,2)</f>
        <v>0</v>
      </c>
      <c r="H736" s="173"/>
      <c r="I736" s="174">
        <f>ROUND(E736*H736,2)</f>
        <v>0</v>
      </c>
      <c r="J736" s="173"/>
      <c r="K736" s="174">
        <f>ROUND(E736*J736,2)</f>
        <v>0</v>
      </c>
      <c r="L736" s="174">
        <v>21</v>
      </c>
      <c r="M736" s="174">
        <f>G736*(1+L736/100)</f>
        <v>0</v>
      </c>
      <c r="N736" s="172">
        <v>0.03</v>
      </c>
      <c r="O736" s="172">
        <f>ROUND(E736*N736,2)</f>
        <v>0.06</v>
      </c>
      <c r="P736" s="172">
        <v>0</v>
      </c>
      <c r="Q736" s="172">
        <f>ROUND(E736*P736,2)</f>
        <v>0</v>
      </c>
      <c r="R736" s="174"/>
      <c r="S736" s="174" t="s">
        <v>239</v>
      </c>
      <c r="T736" s="175" t="s">
        <v>295</v>
      </c>
      <c r="U736" s="158">
        <v>1.6439999999999999</v>
      </c>
      <c r="V736" s="158">
        <f>ROUND(E736*U736,2)</f>
        <v>3.29</v>
      </c>
      <c r="W736" s="158"/>
      <c r="X736" s="158" t="s">
        <v>243</v>
      </c>
      <c r="Y736" s="147"/>
      <c r="Z736" s="147"/>
      <c r="AA736" s="147"/>
      <c r="AB736" s="147"/>
      <c r="AC736" s="147"/>
      <c r="AD736" s="147"/>
      <c r="AE736" s="147"/>
      <c r="AF736" s="147"/>
      <c r="AG736" s="147" t="s">
        <v>244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154"/>
      <c r="B737" s="155"/>
      <c r="C737" s="181" t="s">
        <v>265</v>
      </c>
      <c r="D737" s="160"/>
      <c r="E737" s="161"/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226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181" t="s">
        <v>305</v>
      </c>
      <c r="D738" s="160"/>
      <c r="E738" s="161">
        <v>2</v>
      </c>
      <c r="F738" s="158"/>
      <c r="G738" s="158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47"/>
      <c r="Z738" s="147"/>
      <c r="AA738" s="147"/>
      <c r="AB738" s="147"/>
      <c r="AC738" s="147"/>
      <c r="AD738" s="147"/>
      <c r="AE738" s="147"/>
      <c r="AF738" s="147"/>
      <c r="AG738" s="147" t="s">
        <v>226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54"/>
      <c r="B739" s="155"/>
      <c r="C739" s="241"/>
      <c r="D739" s="242"/>
      <c r="E739" s="242"/>
      <c r="F739" s="242"/>
      <c r="G739" s="242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47"/>
      <c r="Z739" s="147"/>
      <c r="AA739" s="147"/>
      <c r="AB739" s="147"/>
      <c r="AC739" s="147"/>
      <c r="AD739" s="147"/>
      <c r="AE739" s="147"/>
      <c r="AF739" s="147"/>
      <c r="AG739" s="147" t="s">
        <v>211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">
      <c r="A740" s="169">
        <v>141</v>
      </c>
      <c r="B740" s="170" t="s">
        <v>752</v>
      </c>
      <c r="C740" s="180" t="s">
        <v>753</v>
      </c>
      <c r="D740" s="171" t="s">
        <v>283</v>
      </c>
      <c r="E740" s="172">
        <v>24</v>
      </c>
      <c r="F740" s="173"/>
      <c r="G740" s="174">
        <f>ROUND(E740*F740,2)</f>
        <v>0</v>
      </c>
      <c r="H740" s="173"/>
      <c r="I740" s="174">
        <f>ROUND(E740*H740,2)</f>
        <v>0</v>
      </c>
      <c r="J740" s="173"/>
      <c r="K740" s="174">
        <f>ROUND(E740*J740,2)</f>
        <v>0</v>
      </c>
      <c r="L740" s="174">
        <v>21</v>
      </c>
      <c r="M740" s="174">
        <f>G740*(1+L740/100)</f>
        <v>0</v>
      </c>
      <c r="N740" s="172">
        <v>4.3299999999999996E-3</v>
      </c>
      <c r="O740" s="172">
        <f>ROUND(E740*N740,2)</f>
        <v>0.1</v>
      </c>
      <c r="P740" s="172">
        <v>0</v>
      </c>
      <c r="Q740" s="172">
        <f>ROUND(E740*P740,2)</f>
        <v>0</v>
      </c>
      <c r="R740" s="174"/>
      <c r="S740" s="174" t="s">
        <v>239</v>
      </c>
      <c r="T740" s="175" t="s">
        <v>206</v>
      </c>
      <c r="U740" s="158">
        <v>0</v>
      </c>
      <c r="V740" s="158">
        <f>ROUND(E740*U740,2)</f>
        <v>0</v>
      </c>
      <c r="W740" s="158"/>
      <c r="X740" s="158" t="s">
        <v>243</v>
      </c>
      <c r="Y740" s="147"/>
      <c r="Z740" s="147"/>
      <c r="AA740" s="147"/>
      <c r="AB740" s="147"/>
      <c r="AC740" s="147"/>
      <c r="AD740" s="147"/>
      <c r="AE740" s="147"/>
      <c r="AF740" s="147"/>
      <c r="AG740" s="147" t="s">
        <v>244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">
      <c r="A741" s="154"/>
      <c r="B741" s="155"/>
      <c r="C741" s="181" t="s">
        <v>265</v>
      </c>
      <c r="D741" s="160"/>
      <c r="E741" s="161"/>
      <c r="F741" s="158"/>
      <c r="G741" s="158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47"/>
      <c r="Z741" s="147"/>
      <c r="AA741" s="147"/>
      <c r="AB741" s="147"/>
      <c r="AC741" s="147"/>
      <c r="AD741" s="147"/>
      <c r="AE741" s="147"/>
      <c r="AF741" s="147"/>
      <c r="AG741" s="147" t="s">
        <v>226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54"/>
      <c r="B742" s="155"/>
      <c r="C742" s="181" t="s">
        <v>1526</v>
      </c>
      <c r="D742" s="160"/>
      <c r="E742" s="161">
        <v>24</v>
      </c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47"/>
      <c r="Z742" s="147"/>
      <c r="AA742" s="147"/>
      <c r="AB742" s="147"/>
      <c r="AC742" s="147"/>
      <c r="AD742" s="147"/>
      <c r="AE742" s="147"/>
      <c r="AF742" s="147"/>
      <c r="AG742" s="147" t="s">
        <v>226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">
      <c r="A743" s="154"/>
      <c r="B743" s="155"/>
      <c r="C743" s="241"/>
      <c r="D743" s="242"/>
      <c r="E743" s="242"/>
      <c r="F743" s="242"/>
      <c r="G743" s="242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47"/>
      <c r="Z743" s="147"/>
      <c r="AA743" s="147"/>
      <c r="AB743" s="147"/>
      <c r="AC743" s="147"/>
      <c r="AD743" s="147"/>
      <c r="AE743" s="147"/>
      <c r="AF743" s="147"/>
      <c r="AG743" s="147" t="s">
        <v>211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">
      <c r="A744" s="169">
        <v>142</v>
      </c>
      <c r="B744" s="170" t="s">
        <v>754</v>
      </c>
      <c r="C744" s="180" t="s">
        <v>755</v>
      </c>
      <c r="D744" s="171" t="s">
        <v>283</v>
      </c>
      <c r="E744" s="172">
        <v>4</v>
      </c>
      <c r="F744" s="173"/>
      <c r="G744" s="174">
        <f>ROUND(E744*F744,2)</f>
        <v>0</v>
      </c>
      <c r="H744" s="173"/>
      <c r="I744" s="174">
        <f>ROUND(E744*H744,2)</f>
        <v>0</v>
      </c>
      <c r="J744" s="173"/>
      <c r="K744" s="174">
        <f>ROUND(E744*J744,2)</f>
        <v>0</v>
      </c>
      <c r="L744" s="174">
        <v>21</v>
      </c>
      <c r="M744" s="174">
        <f>G744*(1+L744/100)</f>
        <v>0</v>
      </c>
      <c r="N744" s="172">
        <v>4.3099999999999996E-3</v>
      </c>
      <c r="O744" s="172">
        <f>ROUND(E744*N744,2)</f>
        <v>0.02</v>
      </c>
      <c r="P744" s="172">
        <v>0</v>
      </c>
      <c r="Q744" s="172">
        <f>ROUND(E744*P744,2)</f>
        <v>0</v>
      </c>
      <c r="R744" s="174"/>
      <c r="S744" s="174" t="s">
        <v>239</v>
      </c>
      <c r="T744" s="175" t="s">
        <v>206</v>
      </c>
      <c r="U744" s="158">
        <v>0</v>
      </c>
      <c r="V744" s="158">
        <f>ROUND(E744*U744,2)</f>
        <v>0</v>
      </c>
      <c r="W744" s="158"/>
      <c r="X744" s="158" t="s">
        <v>243</v>
      </c>
      <c r="Y744" s="147"/>
      <c r="Z744" s="147"/>
      <c r="AA744" s="147"/>
      <c r="AB744" s="147"/>
      <c r="AC744" s="147"/>
      <c r="AD744" s="147"/>
      <c r="AE744" s="147"/>
      <c r="AF744" s="147"/>
      <c r="AG744" s="147" t="s">
        <v>244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54"/>
      <c r="B745" s="155"/>
      <c r="C745" s="181" t="s">
        <v>265</v>
      </c>
      <c r="D745" s="160"/>
      <c r="E745" s="161"/>
      <c r="F745" s="158"/>
      <c r="G745" s="158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47"/>
      <c r="Z745" s="147"/>
      <c r="AA745" s="147"/>
      <c r="AB745" s="147"/>
      <c r="AC745" s="147"/>
      <c r="AD745" s="147"/>
      <c r="AE745" s="147"/>
      <c r="AF745" s="147"/>
      <c r="AG745" s="147" t="s">
        <v>226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154"/>
      <c r="B746" s="155"/>
      <c r="C746" s="181" t="s">
        <v>91</v>
      </c>
      <c r="D746" s="160"/>
      <c r="E746" s="161">
        <v>4</v>
      </c>
      <c r="F746" s="158"/>
      <c r="G746" s="15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226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">
      <c r="A747" s="154"/>
      <c r="B747" s="155"/>
      <c r="C747" s="241"/>
      <c r="D747" s="242"/>
      <c r="E747" s="242"/>
      <c r="F747" s="242"/>
      <c r="G747" s="242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47"/>
      <c r="Z747" s="147"/>
      <c r="AA747" s="147"/>
      <c r="AB747" s="147"/>
      <c r="AC747" s="147"/>
      <c r="AD747" s="147"/>
      <c r="AE747" s="147"/>
      <c r="AF747" s="147"/>
      <c r="AG747" s="147" t="s">
        <v>211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169">
        <v>143</v>
      </c>
      <c r="B748" s="170" t="s">
        <v>756</v>
      </c>
      <c r="C748" s="180" t="s">
        <v>757</v>
      </c>
      <c r="D748" s="171" t="s">
        <v>283</v>
      </c>
      <c r="E748" s="172">
        <v>10.3</v>
      </c>
      <c r="F748" s="173"/>
      <c r="G748" s="174">
        <f>ROUND(E748*F748,2)</f>
        <v>0</v>
      </c>
      <c r="H748" s="173"/>
      <c r="I748" s="174">
        <f>ROUND(E748*H748,2)</f>
        <v>0</v>
      </c>
      <c r="J748" s="173"/>
      <c r="K748" s="174">
        <f>ROUND(E748*J748,2)</f>
        <v>0</v>
      </c>
      <c r="L748" s="174">
        <v>21</v>
      </c>
      <c r="M748" s="174">
        <f>G748*(1+L748/100)</f>
        <v>0</v>
      </c>
      <c r="N748" s="172">
        <v>5.77E-3</v>
      </c>
      <c r="O748" s="172">
        <f>ROUND(E748*N748,2)</f>
        <v>0.06</v>
      </c>
      <c r="P748" s="172">
        <v>0</v>
      </c>
      <c r="Q748" s="172">
        <f>ROUND(E748*P748,2)</f>
        <v>0</v>
      </c>
      <c r="R748" s="174"/>
      <c r="S748" s="174" t="s">
        <v>239</v>
      </c>
      <c r="T748" s="175" t="s">
        <v>206</v>
      </c>
      <c r="U748" s="158">
        <v>0</v>
      </c>
      <c r="V748" s="158">
        <f>ROUND(E748*U748,2)</f>
        <v>0</v>
      </c>
      <c r="W748" s="158"/>
      <c r="X748" s="158" t="s">
        <v>243</v>
      </c>
      <c r="Y748" s="147"/>
      <c r="Z748" s="147"/>
      <c r="AA748" s="147"/>
      <c r="AB748" s="147"/>
      <c r="AC748" s="147"/>
      <c r="AD748" s="147"/>
      <c r="AE748" s="147"/>
      <c r="AF748" s="147"/>
      <c r="AG748" s="147" t="s">
        <v>244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">
      <c r="A749" s="154"/>
      <c r="B749" s="155"/>
      <c r="C749" s="181" t="s">
        <v>265</v>
      </c>
      <c r="D749" s="160"/>
      <c r="E749" s="161"/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47"/>
      <c r="Z749" s="147"/>
      <c r="AA749" s="147"/>
      <c r="AB749" s="147"/>
      <c r="AC749" s="147"/>
      <c r="AD749" s="147"/>
      <c r="AE749" s="147"/>
      <c r="AF749" s="147"/>
      <c r="AG749" s="147" t="s">
        <v>226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">
      <c r="A750" s="154"/>
      <c r="B750" s="155"/>
      <c r="C750" s="181" t="s">
        <v>1527</v>
      </c>
      <c r="D750" s="160"/>
      <c r="E750" s="161">
        <v>10.3</v>
      </c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47"/>
      <c r="Z750" s="147"/>
      <c r="AA750" s="147"/>
      <c r="AB750" s="147"/>
      <c r="AC750" s="147"/>
      <c r="AD750" s="147"/>
      <c r="AE750" s="147"/>
      <c r="AF750" s="147"/>
      <c r="AG750" s="147" t="s">
        <v>226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54"/>
      <c r="B751" s="155"/>
      <c r="C751" s="241"/>
      <c r="D751" s="242"/>
      <c r="E751" s="242"/>
      <c r="F751" s="242"/>
      <c r="G751" s="242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47"/>
      <c r="Z751" s="147"/>
      <c r="AA751" s="147"/>
      <c r="AB751" s="147"/>
      <c r="AC751" s="147"/>
      <c r="AD751" s="147"/>
      <c r="AE751" s="147"/>
      <c r="AF751" s="147"/>
      <c r="AG751" s="147" t="s">
        <v>211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">
      <c r="A752" s="169">
        <v>144</v>
      </c>
      <c r="B752" s="170" t="s">
        <v>758</v>
      </c>
      <c r="C752" s="180" t="s">
        <v>759</v>
      </c>
      <c r="D752" s="171" t="s">
        <v>283</v>
      </c>
      <c r="E752" s="172">
        <v>32</v>
      </c>
      <c r="F752" s="173"/>
      <c r="G752" s="174">
        <f>ROUND(E752*F752,2)</f>
        <v>0</v>
      </c>
      <c r="H752" s="173"/>
      <c r="I752" s="174">
        <f>ROUND(E752*H752,2)</f>
        <v>0</v>
      </c>
      <c r="J752" s="173"/>
      <c r="K752" s="174">
        <f>ROUND(E752*J752,2)</f>
        <v>0</v>
      </c>
      <c r="L752" s="174">
        <v>21</v>
      </c>
      <c r="M752" s="174">
        <f>G752*(1+L752/100)</f>
        <v>0</v>
      </c>
      <c r="N752" s="172">
        <v>4.3299999999999996E-3</v>
      </c>
      <c r="O752" s="172">
        <f>ROUND(E752*N752,2)</f>
        <v>0.14000000000000001</v>
      </c>
      <c r="P752" s="172">
        <v>0</v>
      </c>
      <c r="Q752" s="172">
        <f>ROUND(E752*P752,2)</f>
        <v>0</v>
      </c>
      <c r="R752" s="174" t="s">
        <v>642</v>
      </c>
      <c r="S752" s="174" t="s">
        <v>205</v>
      </c>
      <c r="T752" s="175" t="s">
        <v>205</v>
      </c>
      <c r="U752" s="158">
        <v>0</v>
      </c>
      <c r="V752" s="158">
        <f>ROUND(E752*U752,2)</f>
        <v>0</v>
      </c>
      <c r="W752" s="158"/>
      <c r="X752" s="158" t="s">
        <v>643</v>
      </c>
      <c r="Y752" s="147"/>
      <c r="Z752" s="147"/>
      <c r="AA752" s="147"/>
      <c r="AB752" s="147"/>
      <c r="AC752" s="147"/>
      <c r="AD752" s="147"/>
      <c r="AE752" s="147"/>
      <c r="AF752" s="147"/>
      <c r="AG752" s="147" t="s">
        <v>644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">
      <c r="A753" s="154"/>
      <c r="B753" s="155"/>
      <c r="C753" s="254" t="s">
        <v>760</v>
      </c>
      <c r="D753" s="255"/>
      <c r="E753" s="255"/>
      <c r="F753" s="255"/>
      <c r="G753" s="255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47"/>
      <c r="Z753" s="147"/>
      <c r="AA753" s="147"/>
      <c r="AB753" s="147"/>
      <c r="AC753" s="147"/>
      <c r="AD753" s="147"/>
      <c r="AE753" s="147"/>
      <c r="AF753" s="147"/>
      <c r="AG753" s="147" t="s">
        <v>275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">
      <c r="A754" s="154"/>
      <c r="B754" s="155"/>
      <c r="C754" s="181" t="s">
        <v>265</v>
      </c>
      <c r="D754" s="160"/>
      <c r="E754" s="161"/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47"/>
      <c r="Z754" s="147"/>
      <c r="AA754" s="147"/>
      <c r="AB754" s="147"/>
      <c r="AC754" s="147"/>
      <c r="AD754" s="147"/>
      <c r="AE754" s="147"/>
      <c r="AF754" s="147"/>
      <c r="AG754" s="147" t="s">
        <v>226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154"/>
      <c r="B755" s="155"/>
      <c r="C755" s="181" t="s">
        <v>1524</v>
      </c>
      <c r="D755" s="160"/>
      <c r="E755" s="161">
        <v>32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47"/>
      <c r="Z755" s="147"/>
      <c r="AA755" s="147"/>
      <c r="AB755" s="147"/>
      <c r="AC755" s="147"/>
      <c r="AD755" s="147"/>
      <c r="AE755" s="147"/>
      <c r="AF755" s="147"/>
      <c r="AG755" s="147" t="s">
        <v>226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">
      <c r="A756" s="154"/>
      <c r="B756" s="155"/>
      <c r="C756" s="241"/>
      <c r="D756" s="242"/>
      <c r="E756" s="242"/>
      <c r="F756" s="242"/>
      <c r="G756" s="242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47"/>
      <c r="Z756" s="147"/>
      <c r="AA756" s="147"/>
      <c r="AB756" s="147"/>
      <c r="AC756" s="147"/>
      <c r="AD756" s="147"/>
      <c r="AE756" s="147"/>
      <c r="AF756" s="147"/>
      <c r="AG756" s="147" t="s">
        <v>211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69">
        <v>145</v>
      </c>
      <c r="B757" s="170" t="s">
        <v>761</v>
      </c>
      <c r="C757" s="180" t="s">
        <v>762</v>
      </c>
      <c r="D757" s="171" t="s">
        <v>283</v>
      </c>
      <c r="E757" s="172">
        <v>6</v>
      </c>
      <c r="F757" s="173"/>
      <c r="G757" s="174">
        <f>ROUND(E757*F757,2)</f>
        <v>0</v>
      </c>
      <c r="H757" s="173"/>
      <c r="I757" s="174">
        <f>ROUND(E757*H757,2)</f>
        <v>0</v>
      </c>
      <c r="J757" s="173"/>
      <c r="K757" s="174">
        <f>ROUND(E757*J757,2)</f>
        <v>0</v>
      </c>
      <c r="L757" s="174">
        <v>21</v>
      </c>
      <c r="M757" s="174">
        <f>G757*(1+L757/100)</f>
        <v>0</v>
      </c>
      <c r="N757" s="172">
        <v>4.3099999999999996E-3</v>
      </c>
      <c r="O757" s="172">
        <f>ROUND(E757*N757,2)</f>
        <v>0.03</v>
      </c>
      <c r="P757" s="172">
        <v>0</v>
      </c>
      <c r="Q757" s="172">
        <f>ROUND(E757*P757,2)</f>
        <v>0</v>
      </c>
      <c r="R757" s="174"/>
      <c r="S757" s="174" t="s">
        <v>239</v>
      </c>
      <c r="T757" s="175" t="s">
        <v>722</v>
      </c>
      <c r="U757" s="158">
        <v>0</v>
      </c>
      <c r="V757" s="158">
        <f>ROUND(E757*U757,2)</f>
        <v>0</v>
      </c>
      <c r="W757" s="158"/>
      <c r="X757" s="158" t="s">
        <v>643</v>
      </c>
      <c r="Y757" s="147"/>
      <c r="Z757" s="147"/>
      <c r="AA757" s="147"/>
      <c r="AB757" s="147"/>
      <c r="AC757" s="147"/>
      <c r="AD757" s="147"/>
      <c r="AE757" s="147"/>
      <c r="AF757" s="147"/>
      <c r="AG757" s="147" t="s">
        <v>644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154"/>
      <c r="B758" s="155"/>
      <c r="C758" s="181" t="s">
        <v>265</v>
      </c>
      <c r="D758" s="160"/>
      <c r="E758" s="161"/>
      <c r="F758" s="158"/>
      <c r="G758" s="158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47"/>
      <c r="Z758" s="147"/>
      <c r="AA758" s="147"/>
      <c r="AB758" s="147"/>
      <c r="AC758" s="147"/>
      <c r="AD758" s="147"/>
      <c r="AE758" s="147"/>
      <c r="AF758" s="147"/>
      <c r="AG758" s="147" t="s">
        <v>226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">
      <c r="A759" s="154"/>
      <c r="B759" s="155"/>
      <c r="C759" s="181" t="s">
        <v>630</v>
      </c>
      <c r="D759" s="160"/>
      <c r="E759" s="161">
        <v>6</v>
      </c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47"/>
      <c r="Z759" s="147"/>
      <c r="AA759" s="147"/>
      <c r="AB759" s="147"/>
      <c r="AC759" s="147"/>
      <c r="AD759" s="147"/>
      <c r="AE759" s="147"/>
      <c r="AF759" s="147"/>
      <c r="AG759" s="147" t="s">
        <v>226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">
      <c r="A760" s="154"/>
      <c r="B760" s="155"/>
      <c r="C760" s="241"/>
      <c r="D760" s="242"/>
      <c r="E760" s="242"/>
      <c r="F760" s="242"/>
      <c r="G760" s="242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47"/>
      <c r="Z760" s="147"/>
      <c r="AA760" s="147"/>
      <c r="AB760" s="147"/>
      <c r="AC760" s="147"/>
      <c r="AD760" s="147"/>
      <c r="AE760" s="147"/>
      <c r="AF760" s="147"/>
      <c r="AG760" s="147" t="s">
        <v>211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169">
        <v>146</v>
      </c>
      <c r="B761" s="170" t="s">
        <v>763</v>
      </c>
      <c r="C761" s="180" t="s">
        <v>764</v>
      </c>
      <c r="D761" s="171" t="s">
        <v>283</v>
      </c>
      <c r="E761" s="172">
        <v>25.6</v>
      </c>
      <c r="F761" s="173"/>
      <c r="G761" s="174">
        <f>ROUND(E761*F761,2)</f>
        <v>0</v>
      </c>
      <c r="H761" s="173"/>
      <c r="I761" s="174">
        <f>ROUND(E761*H761,2)</f>
        <v>0</v>
      </c>
      <c r="J761" s="173"/>
      <c r="K761" s="174">
        <f>ROUND(E761*J761,2)</f>
        <v>0</v>
      </c>
      <c r="L761" s="174">
        <v>21</v>
      </c>
      <c r="M761" s="174">
        <f>G761*(1+L761/100)</f>
        <v>0</v>
      </c>
      <c r="N761" s="172">
        <v>5.77E-3</v>
      </c>
      <c r="O761" s="172">
        <f>ROUND(E761*N761,2)</f>
        <v>0.15</v>
      </c>
      <c r="P761" s="172">
        <v>0</v>
      </c>
      <c r="Q761" s="172">
        <f>ROUND(E761*P761,2)</f>
        <v>0</v>
      </c>
      <c r="R761" s="174"/>
      <c r="S761" s="174" t="s">
        <v>239</v>
      </c>
      <c r="T761" s="175" t="s">
        <v>722</v>
      </c>
      <c r="U761" s="158">
        <v>0</v>
      </c>
      <c r="V761" s="158">
        <f>ROUND(E761*U761,2)</f>
        <v>0</v>
      </c>
      <c r="W761" s="158"/>
      <c r="X761" s="158" t="s">
        <v>643</v>
      </c>
      <c r="Y761" s="147"/>
      <c r="Z761" s="147"/>
      <c r="AA761" s="147"/>
      <c r="AB761" s="147"/>
      <c r="AC761" s="147"/>
      <c r="AD761" s="147"/>
      <c r="AE761" s="147"/>
      <c r="AF761" s="147"/>
      <c r="AG761" s="147" t="s">
        <v>644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154"/>
      <c r="B762" s="155"/>
      <c r="C762" s="181" t="s">
        <v>265</v>
      </c>
      <c r="D762" s="160"/>
      <c r="E762" s="161"/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47"/>
      <c r="Z762" s="147"/>
      <c r="AA762" s="147"/>
      <c r="AB762" s="147"/>
      <c r="AC762" s="147"/>
      <c r="AD762" s="147"/>
      <c r="AE762" s="147"/>
      <c r="AF762" s="147"/>
      <c r="AG762" s="147" t="s">
        <v>226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">
      <c r="A763" s="154"/>
      <c r="B763" s="155"/>
      <c r="C763" s="181" t="s">
        <v>1525</v>
      </c>
      <c r="D763" s="160"/>
      <c r="E763" s="161">
        <v>25.6</v>
      </c>
      <c r="F763" s="158"/>
      <c r="G763" s="15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47"/>
      <c r="Z763" s="147"/>
      <c r="AA763" s="147"/>
      <c r="AB763" s="147"/>
      <c r="AC763" s="147"/>
      <c r="AD763" s="147"/>
      <c r="AE763" s="147"/>
      <c r="AF763" s="147"/>
      <c r="AG763" s="147" t="s">
        <v>226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">
      <c r="A764" s="154"/>
      <c r="B764" s="155"/>
      <c r="C764" s="241"/>
      <c r="D764" s="242"/>
      <c r="E764" s="242"/>
      <c r="F764" s="242"/>
      <c r="G764" s="242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47"/>
      <c r="Z764" s="147"/>
      <c r="AA764" s="147"/>
      <c r="AB764" s="147"/>
      <c r="AC764" s="147"/>
      <c r="AD764" s="147"/>
      <c r="AE764" s="147"/>
      <c r="AF764" s="147"/>
      <c r="AG764" s="147" t="s">
        <v>211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x14ac:dyDescent="0.2">
      <c r="A765" s="163" t="s">
        <v>200</v>
      </c>
      <c r="B765" s="164" t="s">
        <v>131</v>
      </c>
      <c r="C765" s="179" t="s">
        <v>132</v>
      </c>
      <c r="D765" s="165"/>
      <c r="E765" s="166"/>
      <c r="F765" s="167"/>
      <c r="G765" s="167">
        <f>SUMIF(AG766:AG813,"&lt;&gt;NOR",G766:G813)</f>
        <v>0</v>
      </c>
      <c r="H765" s="167"/>
      <c r="I765" s="167">
        <f>SUM(I766:I813)</f>
        <v>0</v>
      </c>
      <c r="J765" s="167"/>
      <c r="K765" s="167">
        <f>SUM(K766:K813)</f>
        <v>0</v>
      </c>
      <c r="L765" s="167"/>
      <c r="M765" s="167">
        <f>SUM(M766:M813)</f>
        <v>0</v>
      </c>
      <c r="N765" s="166"/>
      <c r="O765" s="166">
        <f>SUM(O766:O813)</f>
        <v>0.17</v>
      </c>
      <c r="P765" s="166"/>
      <c r="Q765" s="166">
        <f>SUM(Q766:Q813)</f>
        <v>0</v>
      </c>
      <c r="R765" s="167"/>
      <c r="S765" s="167"/>
      <c r="T765" s="168"/>
      <c r="U765" s="162"/>
      <c r="V765" s="162">
        <f>SUM(V766:V813)</f>
        <v>1.49</v>
      </c>
      <c r="W765" s="162"/>
      <c r="X765" s="162"/>
      <c r="AG765" t="s">
        <v>201</v>
      </c>
    </row>
    <row r="766" spans="1:60" outlineLevel="1" x14ac:dyDescent="0.2">
      <c r="A766" s="169">
        <v>147</v>
      </c>
      <c r="B766" s="170" t="s">
        <v>765</v>
      </c>
      <c r="C766" s="180" t="s">
        <v>766</v>
      </c>
      <c r="D766" s="171" t="s">
        <v>612</v>
      </c>
      <c r="E766" s="172">
        <v>12</v>
      </c>
      <c r="F766" s="173"/>
      <c r="G766" s="174">
        <f>ROUND(E766*F766,2)</f>
        <v>0</v>
      </c>
      <c r="H766" s="173"/>
      <c r="I766" s="174">
        <f>ROUND(E766*H766,2)</f>
        <v>0</v>
      </c>
      <c r="J766" s="173"/>
      <c r="K766" s="174">
        <f>ROUND(E766*J766,2)</f>
        <v>0</v>
      </c>
      <c r="L766" s="174">
        <v>21</v>
      </c>
      <c r="M766" s="174">
        <f>G766*(1+L766/100)</f>
        <v>0</v>
      </c>
      <c r="N766" s="172">
        <v>2.4000000000000001E-4</v>
      </c>
      <c r="O766" s="172">
        <f>ROUND(E766*N766,2)</f>
        <v>0</v>
      </c>
      <c r="P766" s="172">
        <v>0</v>
      </c>
      <c r="Q766" s="172">
        <f>ROUND(E766*P766,2)</f>
        <v>0</v>
      </c>
      <c r="R766" s="174" t="s">
        <v>714</v>
      </c>
      <c r="S766" s="174" t="s">
        <v>205</v>
      </c>
      <c r="T766" s="175" t="s">
        <v>205</v>
      </c>
      <c r="U766" s="158">
        <v>0.124</v>
      </c>
      <c r="V766" s="158">
        <f>ROUND(E766*U766,2)</f>
        <v>1.49</v>
      </c>
      <c r="W766" s="158"/>
      <c r="X766" s="158" t="s">
        <v>243</v>
      </c>
      <c r="Y766" s="147"/>
      <c r="Z766" s="147"/>
      <c r="AA766" s="147"/>
      <c r="AB766" s="147"/>
      <c r="AC766" s="147"/>
      <c r="AD766" s="147"/>
      <c r="AE766" s="147"/>
      <c r="AF766" s="147"/>
      <c r="AG766" s="147" t="s">
        <v>244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">
      <c r="A767" s="154"/>
      <c r="B767" s="155"/>
      <c r="C767" s="181" t="s">
        <v>265</v>
      </c>
      <c r="D767" s="160"/>
      <c r="E767" s="161"/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47"/>
      <c r="Z767" s="147"/>
      <c r="AA767" s="147"/>
      <c r="AB767" s="147"/>
      <c r="AC767" s="147"/>
      <c r="AD767" s="147"/>
      <c r="AE767" s="147"/>
      <c r="AF767" s="147"/>
      <c r="AG767" s="147" t="s">
        <v>226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">
      <c r="A768" s="154"/>
      <c r="B768" s="155"/>
      <c r="C768" s="181" t="s">
        <v>767</v>
      </c>
      <c r="D768" s="160"/>
      <c r="E768" s="161">
        <v>12</v>
      </c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47"/>
      <c r="Z768" s="147"/>
      <c r="AA768" s="147"/>
      <c r="AB768" s="147"/>
      <c r="AC768" s="147"/>
      <c r="AD768" s="147"/>
      <c r="AE768" s="147"/>
      <c r="AF768" s="147"/>
      <c r="AG768" s="147" t="s">
        <v>226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54"/>
      <c r="B769" s="155"/>
      <c r="C769" s="241"/>
      <c r="D769" s="242"/>
      <c r="E769" s="242"/>
      <c r="F769" s="242"/>
      <c r="G769" s="242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47"/>
      <c r="Z769" s="147"/>
      <c r="AA769" s="147"/>
      <c r="AB769" s="147"/>
      <c r="AC769" s="147"/>
      <c r="AD769" s="147"/>
      <c r="AE769" s="147"/>
      <c r="AF769" s="147"/>
      <c r="AG769" s="147" t="s">
        <v>211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">
      <c r="A770" s="169">
        <v>148</v>
      </c>
      <c r="B770" s="170" t="s">
        <v>768</v>
      </c>
      <c r="C770" s="180" t="s">
        <v>769</v>
      </c>
      <c r="D770" s="171" t="s">
        <v>263</v>
      </c>
      <c r="E770" s="172">
        <v>4</v>
      </c>
      <c r="F770" s="173"/>
      <c r="G770" s="174">
        <f>ROUND(E770*F770,2)</f>
        <v>0</v>
      </c>
      <c r="H770" s="173"/>
      <c r="I770" s="174">
        <f>ROUND(E770*H770,2)</f>
        <v>0</v>
      </c>
      <c r="J770" s="173"/>
      <c r="K770" s="174">
        <f>ROUND(E770*J770,2)</f>
        <v>0</v>
      </c>
      <c r="L770" s="174">
        <v>21</v>
      </c>
      <c r="M770" s="174">
        <f>G770*(1+L770/100)</f>
        <v>0</v>
      </c>
      <c r="N770" s="172">
        <v>8.3000000000000001E-3</v>
      </c>
      <c r="O770" s="172">
        <f>ROUND(E770*N770,2)</f>
        <v>0.03</v>
      </c>
      <c r="P770" s="172">
        <v>0</v>
      </c>
      <c r="Q770" s="172">
        <f>ROUND(E770*P770,2)</f>
        <v>0</v>
      </c>
      <c r="R770" s="174"/>
      <c r="S770" s="174" t="s">
        <v>239</v>
      </c>
      <c r="T770" s="175" t="s">
        <v>206</v>
      </c>
      <c r="U770" s="158">
        <v>0</v>
      </c>
      <c r="V770" s="158">
        <f>ROUND(E770*U770,2)</f>
        <v>0</v>
      </c>
      <c r="W770" s="158"/>
      <c r="X770" s="158" t="s">
        <v>243</v>
      </c>
      <c r="Y770" s="147"/>
      <c r="Z770" s="147"/>
      <c r="AA770" s="147"/>
      <c r="AB770" s="147"/>
      <c r="AC770" s="147"/>
      <c r="AD770" s="147"/>
      <c r="AE770" s="147"/>
      <c r="AF770" s="147"/>
      <c r="AG770" s="147" t="s">
        <v>244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ht="22.5" outlineLevel="1" x14ac:dyDescent="0.2">
      <c r="A771" s="154"/>
      <c r="B771" s="155"/>
      <c r="C771" s="250" t="s">
        <v>770</v>
      </c>
      <c r="D771" s="251"/>
      <c r="E771" s="251"/>
      <c r="F771" s="251"/>
      <c r="G771" s="251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47"/>
      <c r="Z771" s="147"/>
      <c r="AA771" s="147"/>
      <c r="AB771" s="147"/>
      <c r="AC771" s="147"/>
      <c r="AD771" s="147"/>
      <c r="AE771" s="147"/>
      <c r="AF771" s="147"/>
      <c r="AG771" s="147" t="s">
        <v>210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76" t="str">
        <f>C771</f>
        <v>Vodorovná hydroizolace 1 m2, osazení podlahové vpusti se sifonem, vyvedení a upevnění vodovodní výpustky, osazení sprchové baterie. S dodávkou materiálu.</v>
      </c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">
      <c r="A772" s="154"/>
      <c r="B772" s="155"/>
      <c r="C772" s="181" t="s">
        <v>265</v>
      </c>
      <c r="D772" s="160"/>
      <c r="E772" s="161"/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47"/>
      <c r="Z772" s="147"/>
      <c r="AA772" s="147"/>
      <c r="AB772" s="147"/>
      <c r="AC772" s="147"/>
      <c r="AD772" s="147"/>
      <c r="AE772" s="147"/>
      <c r="AF772" s="147"/>
      <c r="AG772" s="147" t="s">
        <v>226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">
      <c r="A773" s="154"/>
      <c r="B773" s="155"/>
      <c r="C773" s="181" t="s">
        <v>91</v>
      </c>
      <c r="D773" s="160"/>
      <c r="E773" s="161">
        <v>4</v>
      </c>
      <c r="F773" s="158"/>
      <c r="G773" s="158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47"/>
      <c r="Z773" s="147"/>
      <c r="AA773" s="147"/>
      <c r="AB773" s="147"/>
      <c r="AC773" s="147"/>
      <c r="AD773" s="147"/>
      <c r="AE773" s="147"/>
      <c r="AF773" s="147"/>
      <c r="AG773" s="147" t="s">
        <v>226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">
      <c r="A774" s="154"/>
      <c r="B774" s="155"/>
      <c r="C774" s="241"/>
      <c r="D774" s="242"/>
      <c r="E774" s="242"/>
      <c r="F774" s="242"/>
      <c r="G774" s="242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47"/>
      <c r="Z774" s="147"/>
      <c r="AA774" s="147"/>
      <c r="AB774" s="147"/>
      <c r="AC774" s="147"/>
      <c r="AD774" s="147"/>
      <c r="AE774" s="147"/>
      <c r="AF774" s="147"/>
      <c r="AG774" s="147" t="s">
        <v>211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169">
        <v>149</v>
      </c>
      <c r="B775" s="170" t="s">
        <v>773</v>
      </c>
      <c r="C775" s="180" t="s">
        <v>774</v>
      </c>
      <c r="D775" s="171" t="s">
        <v>263</v>
      </c>
      <c r="E775" s="172">
        <v>5</v>
      </c>
      <c r="F775" s="173"/>
      <c r="G775" s="174">
        <f>ROUND(E775*F775,2)</f>
        <v>0</v>
      </c>
      <c r="H775" s="173"/>
      <c r="I775" s="174">
        <f>ROUND(E775*H775,2)</f>
        <v>0</v>
      </c>
      <c r="J775" s="173"/>
      <c r="K775" s="174">
        <f>ROUND(E775*J775,2)</f>
        <v>0</v>
      </c>
      <c r="L775" s="174">
        <v>21</v>
      </c>
      <c r="M775" s="174">
        <f>G775*(1+L775/100)</f>
        <v>0</v>
      </c>
      <c r="N775" s="172">
        <v>8.3000000000000001E-3</v>
      </c>
      <c r="O775" s="172">
        <f>ROUND(E775*N775,2)</f>
        <v>0.04</v>
      </c>
      <c r="P775" s="172">
        <v>0</v>
      </c>
      <c r="Q775" s="172">
        <f>ROUND(E775*P775,2)</f>
        <v>0</v>
      </c>
      <c r="R775" s="174"/>
      <c r="S775" s="174" t="s">
        <v>239</v>
      </c>
      <c r="T775" s="175" t="s">
        <v>206</v>
      </c>
      <c r="U775" s="158">
        <v>0</v>
      </c>
      <c r="V775" s="158">
        <f>ROUND(E775*U775,2)</f>
        <v>0</v>
      </c>
      <c r="W775" s="158"/>
      <c r="X775" s="158" t="s">
        <v>243</v>
      </c>
      <c r="Y775" s="147"/>
      <c r="Z775" s="147"/>
      <c r="AA775" s="147"/>
      <c r="AB775" s="147"/>
      <c r="AC775" s="147"/>
      <c r="AD775" s="147"/>
      <c r="AE775" s="147"/>
      <c r="AF775" s="147"/>
      <c r="AG775" s="147" t="s">
        <v>244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ht="22.5" outlineLevel="1" x14ac:dyDescent="0.2">
      <c r="A776" s="154"/>
      <c r="B776" s="155"/>
      <c r="C776" s="250" t="s">
        <v>770</v>
      </c>
      <c r="D776" s="251"/>
      <c r="E776" s="251"/>
      <c r="F776" s="251"/>
      <c r="G776" s="251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210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76" t="str">
        <f>C776</f>
        <v>Vodorovná hydroizolace 1 m2, osazení podlahové vpusti se sifonem, vyvedení a upevnění vodovodní výpustky, osazení sprchové baterie. S dodávkou materiálu.</v>
      </c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">
      <c r="A777" s="154"/>
      <c r="B777" s="155"/>
      <c r="C777" s="181" t="s">
        <v>265</v>
      </c>
      <c r="D777" s="160"/>
      <c r="E777" s="161"/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47"/>
      <c r="Z777" s="147"/>
      <c r="AA777" s="147"/>
      <c r="AB777" s="147"/>
      <c r="AC777" s="147"/>
      <c r="AD777" s="147"/>
      <c r="AE777" s="147"/>
      <c r="AF777" s="147"/>
      <c r="AG777" s="147" t="s">
        <v>226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54"/>
      <c r="B778" s="155"/>
      <c r="C778" s="181" t="s">
        <v>292</v>
      </c>
      <c r="D778" s="160"/>
      <c r="E778" s="161">
        <v>5</v>
      </c>
      <c r="F778" s="158"/>
      <c r="G778" s="158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47"/>
      <c r="Z778" s="147"/>
      <c r="AA778" s="147"/>
      <c r="AB778" s="147"/>
      <c r="AC778" s="147"/>
      <c r="AD778" s="147"/>
      <c r="AE778" s="147"/>
      <c r="AF778" s="147"/>
      <c r="AG778" s="147" t="s">
        <v>226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">
      <c r="A779" s="154"/>
      <c r="B779" s="155"/>
      <c r="C779" s="181" t="s">
        <v>775</v>
      </c>
      <c r="D779" s="160"/>
      <c r="E779" s="161"/>
      <c r="F779" s="158"/>
      <c r="G779" s="158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47"/>
      <c r="Z779" s="147"/>
      <c r="AA779" s="147"/>
      <c r="AB779" s="147"/>
      <c r="AC779" s="147"/>
      <c r="AD779" s="147"/>
      <c r="AE779" s="147"/>
      <c r="AF779" s="147"/>
      <c r="AG779" s="147" t="s">
        <v>226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">
      <c r="A780" s="154"/>
      <c r="B780" s="155"/>
      <c r="C780" s="241"/>
      <c r="D780" s="242"/>
      <c r="E780" s="242"/>
      <c r="F780" s="242"/>
      <c r="G780" s="242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47"/>
      <c r="Z780" s="147"/>
      <c r="AA780" s="147"/>
      <c r="AB780" s="147"/>
      <c r="AC780" s="147"/>
      <c r="AD780" s="147"/>
      <c r="AE780" s="147"/>
      <c r="AF780" s="147"/>
      <c r="AG780" s="147" t="s">
        <v>211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69">
        <v>150</v>
      </c>
      <c r="B781" s="170" t="s">
        <v>776</v>
      </c>
      <c r="C781" s="180" t="s">
        <v>777</v>
      </c>
      <c r="D781" s="171" t="s">
        <v>263</v>
      </c>
      <c r="E781" s="172">
        <v>2</v>
      </c>
      <c r="F781" s="173"/>
      <c r="G781" s="174">
        <f>ROUND(E781*F781,2)</f>
        <v>0</v>
      </c>
      <c r="H781" s="173"/>
      <c r="I781" s="174">
        <f>ROUND(E781*H781,2)</f>
        <v>0</v>
      </c>
      <c r="J781" s="173"/>
      <c r="K781" s="174">
        <f>ROUND(E781*J781,2)</f>
        <v>0</v>
      </c>
      <c r="L781" s="174">
        <v>21</v>
      </c>
      <c r="M781" s="174">
        <f>G781*(1+L781/100)</f>
        <v>0</v>
      </c>
      <c r="N781" s="172">
        <v>8.3000000000000001E-3</v>
      </c>
      <c r="O781" s="172">
        <f>ROUND(E781*N781,2)</f>
        <v>0.02</v>
      </c>
      <c r="P781" s="172">
        <v>0</v>
      </c>
      <c r="Q781" s="172">
        <f>ROUND(E781*P781,2)</f>
        <v>0</v>
      </c>
      <c r="R781" s="174"/>
      <c r="S781" s="174" t="s">
        <v>239</v>
      </c>
      <c r="T781" s="175" t="s">
        <v>206</v>
      </c>
      <c r="U781" s="158">
        <v>0</v>
      </c>
      <c r="V781" s="158">
        <f>ROUND(E781*U781,2)</f>
        <v>0</v>
      </c>
      <c r="W781" s="158"/>
      <c r="X781" s="158" t="s">
        <v>243</v>
      </c>
      <c r="Y781" s="147"/>
      <c r="Z781" s="147"/>
      <c r="AA781" s="147"/>
      <c r="AB781" s="147"/>
      <c r="AC781" s="147"/>
      <c r="AD781" s="147"/>
      <c r="AE781" s="147"/>
      <c r="AF781" s="147"/>
      <c r="AG781" s="147" t="s">
        <v>244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ht="22.5" outlineLevel="1" x14ac:dyDescent="0.2">
      <c r="A782" s="154"/>
      <c r="B782" s="155"/>
      <c r="C782" s="250" t="s">
        <v>770</v>
      </c>
      <c r="D782" s="251"/>
      <c r="E782" s="251"/>
      <c r="F782" s="251"/>
      <c r="G782" s="251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47"/>
      <c r="Z782" s="147"/>
      <c r="AA782" s="147"/>
      <c r="AB782" s="147"/>
      <c r="AC782" s="147"/>
      <c r="AD782" s="147"/>
      <c r="AE782" s="147"/>
      <c r="AF782" s="147"/>
      <c r="AG782" s="147" t="s">
        <v>210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76" t="str">
        <f>C782</f>
        <v>Vodorovná hydroizolace 1 m2, osazení podlahové vpusti se sifonem, vyvedení a upevnění vodovodní výpustky, osazení sprchové baterie. S dodávkou materiálu.</v>
      </c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54"/>
      <c r="B783" s="155"/>
      <c r="C783" s="181" t="s">
        <v>265</v>
      </c>
      <c r="D783" s="160"/>
      <c r="E783" s="161"/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47"/>
      <c r="Z783" s="147"/>
      <c r="AA783" s="147"/>
      <c r="AB783" s="147"/>
      <c r="AC783" s="147"/>
      <c r="AD783" s="147"/>
      <c r="AE783" s="147"/>
      <c r="AF783" s="147"/>
      <c r="AG783" s="147" t="s">
        <v>226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54"/>
      <c r="B784" s="155"/>
      <c r="C784" s="181" t="s">
        <v>305</v>
      </c>
      <c r="D784" s="160"/>
      <c r="E784" s="161">
        <v>2</v>
      </c>
      <c r="F784" s="158"/>
      <c r="G784" s="15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226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54"/>
      <c r="B785" s="155"/>
      <c r="C785" s="181" t="s">
        <v>778</v>
      </c>
      <c r="D785" s="160"/>
      <c r="E785" s="161"/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47"/>
      <c r="Z785" s="147"/>
      <c r="AA785" s="147"/>
      <c r="AB785" s="147"/>
      <c r="AC785" s="147"/>
      <c r="AD785" s="147"/>
      <c r="AE785" s="147"/>
      <c r="AF785" s="147"/>
      <c r="AG785" s="147" t="s">
        <v>226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ht="22.5" outlineLevel="1" x14ac:dyDescent="0.2">
      <c r="A786" s="154"/>
      <c r="B786" s="155"/>
      <c r="C786" s="181" t="s">
        <v>779</v>
      </c>
      <c r="D786" s="160"/>
      <c r="E786" s="161"/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226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54"/>
      <c r="B787" s="155"/>
      <c r="C787" s="241"/>
      <c r="D787" s="242"/>
      <c r="E787" s="242"/>
      <c r="F787" s="242"/>
      <c r="G787" s="242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47"/>
      <c r="Z787" s="147"/>
      <c r="AA787" s="147"/>
      <c r="AB787" s="147"/>
      <c r="AC787" s="147"/>
      <c r="AD787" s="147"/>
      <c r="AE787" s="147"/>
      <c r="AF787" s="147"/>
      <c r="AG787" s="147" t="s">
        <v>211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ht="22.5" outlineLevel="1" x14ac:dyDescent="0.2">
      <c r="A788" s="169">
        <v>151</v>
      </c>
      <c r="B788" s="170" t="s">
        <v>780</v>
      </c>
      <c r="C788" s="180" t="s">
        <v>781</v>
      </c>
      <c r="D788" s="171" t="s">
        <v>263</v>
      </c>
      <c r="E788" s="172">
        <v>4</v>
      </c>
      <c r="F788" s="173"/>
      <c r="G788" s="174">
        <f>ROUND(E788*F788,2)</f>
        <v>0</v>
      </c>
      <c r="H788" s="173"/>
      <c r="I788" s="174">
        <f>ROUND(E788*H788,2)</f>
        <v>0</v>
      </c>
      <c r="J788" s="173"/>
      <c r="K788" s="174">
        <f>ROUND(E788*J788,2)</f>
        <v>0</v>
      </c>
      <c r="L788" s="174">
        <v>21</v>
      </c>
      <c r="M788" s="174">
        <f>G788*(1+L788/100)</f>
        <v>0</v>
      </c>
      <c r="N788" s="172">
        <v>8.3000000000000001E-3</v>
      </c>
      <c r="O788" s="172">
        <f>ROUND(E788*N788,2)</f>
        <v>0.03</v>
      </c>
      <c r="P788" s="172">
        <v>0</v>
      </c>
      <c r="Q788" s="172">
        <f>ROUND(E788*P788,2)</f>
        <v>0</v>
      </c>
      <c r="R788" s="174"/>
      <c r="S788" s="174" t="s">
        <v>239</v>
      </c>
      <c r="T788" s="175" t="s">
        <v>206</v>
      </c>
      <c r="U788" s="158">
        <v>0</v>
      </c>
      <c r="V788" s="158">
        <f>ROUND(E788*U788,2)</f>
        <v>0</v>
      </c>
      <c r="W788" s="158"/>
      <c r="X788" s="158" t="s">
        <v>243</v>
      </c>
      <c r="Y788" s="147"/>
      <c r="Z788" s="147"/>
      <c r="AA788" s="147"/>
      <c r="AB788" s="147"/>
      <c r="AC788" s="147"/>
      <c r="AD788" s="147"/>
      <c r="AE788" s="147"/>
      <c r="AF788" s="147"/>
      <c r="AG788" s="147" t="s">
        <v>244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ht="22.5" outlineLevel="1" x14ac:dyDescent="0.2">
      <c r="A789" s="154"/>
      <c r="B789" s="155"/>
      <c r="C789" s="250" t="s">
        <v>770</v>
      </c>
      <c r="D789" s="251"/>
      <c r="E789" s="251"/>
      <c r="F789" s="251"/>
      <c r="G789" s="251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47"/>
      <c r="Z789" s="147"/>
      <c r="AA789" s="147"/>
      <c r="AB789" s="147"/>
      <c r="AC789" s="147"/>
      <c r="AD789" s="147"/>
      <c r="AE789" s="147"/>
      <c r="AF789" s="147"/>
      <c r="AG789" s="147" t="s">
        <v>210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76" t="str">
        <f>C789</f>
        <v>Vodorovná hydroizolace 1 m2, osazení podlahové vpusti se sifonem, vyvedení a upevnění vodovodní výpustky, osazení sprchové baterie. S dodávkou materiálu.</v>
      </c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54"/>
      <c r="B790" s="155"/>
      <c r="C790" s="181" t="s">
        <v>265</v>
      </c>
      <c r="D790" s="160"/>
      <c r="E790" s="161"/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47"/>
      <c r="Z790" s="147"/>
      <c r="AA790" s="147"/>
      <c r="AB790" s="147"/>
      <c r="AC790" s="147"/>
      <c r="AD790" s="147"/>
      <c r="AE790" s="147"/>
      <c r="AF790" s="147"/>
      <c r="AG790" s="147" t="s">
        <v>226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54"/>
      <c r="B791" s="155"/>
      <c r="C791" s="181" t="s">
        <v>91</v>
      </c>
      <c r="D791" s="160"/>
      <c r="E791" s="161">
        <v>4</v>
      </c>
      <c r="F791" s="158"/>
      <c r="G791" s="158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226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54"/>
      <c r="B792" s="155"/>
      <c r="C792" s="241"/>
      <c r="D792" s="242"/>
      <c r="E792" s="242"/>
      <c r="F792" s="242"/>
      <c r="G792" s="242"/>
      <c r="H792" s="158"/>
      <c r="I792" s="158"/>
      <c r="J792" s="158"/>
      <c r="K792" s="158"/>
      <c r="L792" s="158"/>
      <c r="M792" s="158"/>
      <c r="N792" s="157"/>
      <c r="O792" s="157"/>
      <c r="P792" s="157"/>
      <c r="Q792" s="157"/>
      <c r="R792" s="158"/>
      <c r="S792" s="158"/>
      <c r="T792" s="158"/>
      <c r="U792" s="158"/>
      <c r="V792" s="158"/>
      <c r="W792" s="158"/>
      <c r="X792" s="158"/>
      <c r="Y792" s="147"/>
      <c r="Z792" s="147"/>
      <c r="AA792" s="147"/>
      <c r="AB792" s="147"/>
      <c r="AC792" s="147"/>
      <c r="AD792" s="147"/>
      <c r="AE792" s="147"/>
      <c r="AF792" s="147"/>
      <c r="AG792" s="147" t="s">
        <v>211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ht="22.5" outlineLevel="1" x14ac:dyDescent="0.2">
      <c r="A793" s="169">
        <v>152</v>
      </c>
      <c r="B793" s="170" t="s">
        <v>782</v>
      </c>
      <c r="C793" s="180" t="s">
        <v>783</v>
      </c>
      <c r="D793" s="171" t="s">
        <v>263</v>
      </c>
      <c r="E793" s="172">
        <v>1</v>
      </c>
      <c r="F793" s="173"/>
      <c r="G793" s="174">
        <f>ROUND(E793*F793,2)</f>
        <v>0</v>
      </c>
      <c r="H793" s="173"/>
      <c r="I793" s="174">
        <f>ROUND(E793*H793,2)</f>
        <v>0</v>
      </c>
      <c r="J793" s="173"/>
      <c r="K793" s="174">
        <f>ROUND(E793*J793,2)</f>
        <v>0</v>
      </c>
      <c r="L793" s="174">
        <v>21</v>
      </c>
      <c r="M793" s="174">
        <f>G793*(1+L793/100)</f>
        <v>0</v>
      </c>
      <c r="N793" s="172">
        <v>8.3000000000000001E-3</v>
      </c>
      <c r="O793" s="172">
        <f>ROUND(E793*N793,2)</f>
        <v>0.01</v>
      </c>
      <c r="P793" s="172">
        <v>0</v>
      </c>
      <c r="Q793" s="172">
        <f>ROUND(E793*P793,2)</f>
        <v>0</v>
      </c>
      <c r="R793" s="174"/>
      <c r="S793" s="174" t="s">
        <v>239</v>
      </c>
      <c r="T793" s="175" t="s">
        <v>206</v>
      </c>
      <c r="U793" s="158">
        <v>0</v>
      </c>
      <c r="V793" s="158">
        <f>ROUND(E793*U793,2)</f>
        <v>0</v>
      </c>
      <c r="W793" s="158"/>
      <c r="X793" s="158" t="s">
        <v>243</v>
      </c>
      <c r="Y793" s="147"/>
      <c r="Z793" s="147"/>
      <c r="AA793" s="147"/>
      <c r="AB793" s="147"/>
      <c r="AC793" s="147"/>
      <c r="AD793" s="147"/>
      <c r="AE793" s="147"/>
      <c r="AF793" s="147"/>
      <c r="AG793" s="147" t="s">
        <v>244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ht="22.5" outlineLevel="1" x14ac:dyDescent="0.2">
      <c r="A794" s="154"/>
      <c r="B794" s="155"/>
      <c r="C794" s="250" t="s">
        <v>770</v>
      </c>
      <c r="D794" s="251"/>
      <c r="E794" s="251"/>
      <c r="F794" s="251"/>
      <c r="G794" s="251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47"/>
      <c r="Z794" s="147"/>
      <c r="AA794" s="147"/>
      <c r="AB794" s="147"/>
      <c r="AC794" s="147"/>
      <c r="AD794" s="147"/>
      <c r="AE794" s="147"/>
      <c r="AF794" s="147"/>
      <c r="AG794" s="147" t="s">
        <v>210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76" t="str">
        <f>C794</f>
        <v>Vodorovná hydroizolace 1 m2, osazení podlahové vpusti se sifonem, vyvedení a upevnění vodovodní výpustky, osazení sprchové baterie. S dodávkou materiálu.</v>
      </c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181" t="s">
        <v>265</v>
      </c>
      <c r="D795" s="160"/>
      <c r="E795" s="161"/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226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">
      <c r="A796" s="154"/>
      <c r="B796" s="155"/>
      <c r="C796" s="181" t="s">
        <v>227</v>
      </c>
      <c r="D796" s="160"/>
      <c r="E796" s="161">
        <v>1</v>
      </c>
      <c r="F796" s="158"/>
      <c r="G796" s="15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47"/>
      <c r="Z796" s="147"/>
      <c r="AA796" s="147"/>
      <c r="AB796" s="147"/>
      <c r="AC796" s="147"/>
      <c r="AD796" s="147"/>
      <c r="AE796" s="147"/>
      <c r="AF796" s="147"/>
      <c r="AG796" s="147" t="s">
        <v>226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181" t="s">
        <v>778</v>
      </c>
      <c r="D797" s="160"/>
      <c r="E797" s="161"/>
      <c r="F797" s="158"/>
      <c r="G797" s="158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47"/>
      <c r="Z797" s="147"/>
      <c r="AA797" s="147"/>
      <c r="AB797" s="147"/>
      <c r="AC797" s="147"/>
      <c r="AD797" s="147"/>
      <c r="AE797" s="147"/>
      <c r="AF797" s="147"/>
      <c r="AG797" s="147" t="s">
        <v>226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181" t="s">
        <v>784</v>
      </c>
      <c r="D798" s="160"/>
      <c r="E798" s="161"/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226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">
      <c r="A799" s="154"/>
      <c r="B799" s="155"/>
      <c r="C799" s="241"/>
      <c r="D799" s="242"/>
      <c r="E799" s="242"/>
      <c r="F799" s="242"/>
      <c r="G799" s="242"/>
      <c r="H799" s="158"/>
      <c r="I799" s="158"/>
      <c r="J799" s="158"/>
      <c r="K799" s="158"/>
      <c r="L799" s="158"/>
      <c r="M799" s="158"/>
      <c r="N799" s="157"/>
      <c r="O799" s="157"/>
      <c r="P799" s="157"/>
      <c r="Q799" s="157"/>
      <c r="R799" s="158"/>
      <c r="S799" s="158"/>
      <c r="T799" s="158"/>
      <c r="U799" s="158"/>
      <c r="V799" s="158"/>
      <c r="W799" s="158"/>
      <c r="X799" s="158"/>
      <c r="Y799" s="147"/>
      <c r="Z799" s="147"/>
      <c r="AA799" s="147"/>
      <c r="AB799" s="147"/>
      <c r="AC799" s="147"/>
      <c r="AD799" s="147"/>
      <c r="AE799" s="147"/>
      <c r="AF799" s="147"/>
      <c r="AG799" s="147" t="s">
        <v>211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">
      <c r="A800" s="169">
        <v>153</v>
      </c>
      <c r="B800" s="170" t="s">
        <v>785</v>
      </c>
      <c r="C800" s="180" t="s">
        <v>786</v>
      </c>
      <c r="D800" s="171" t="s">
        <v>263</v>
      </c>
      <c r="E800" s="172">
        <v>1</v>
      </c>
      <c r="F800" s="173"/>
      <c r="G800" s="174">
        <f>ROUND(E800*F800,2)</f>
        <v>0</v>
      </c>
      <c r="H800" s="173"/>
      <c r="I800" s="174">
        <f>ROUND(E800*H800,2)</f>
        <v>0</v>
      </c>
      <c r="J800" s="173"/>
      <c r="K800" s="174">
        <f>ROUND(E800*J800,2)</f>
        <v>0</v>
      </c>
      <c r="L800" s="174">
        <v>21</v>
      </c>
      <c r="M800" s="174">
        <f>G800*(1+L800/100)</f>
        <v>0</v>
      </c>
      <c r="N800" s="172">
        <v>8.3000000000000001E-3</v>
      </c>
      <c r="O800" s="172">
        <f>ROUND(E800*N800,2)</f>
        <v>0.01</v>
      </c>
      <c r="P800" s="172">
        <v>0</v>
      </c>
      <c r="Q800" s="172">
        <f>ROUND(E800*P800,2)</f>
        <v>0</v>
      </c>
      <c r="R800" s="174"/>
      <c r="S800" s="174" t="s">
        <v>239</v>
      </c>
      <c r="T800" s="175" t="s">
        <v>206</v>
      </c>
      <c r="U800" s="158">
        <v>0</v>
      </c>
      <c r="V800" s="158">
        <f>ROUND(E800*U800,2)</f>
        <v>0</v>
      </c>
      <c r="W800" s="158"/>
      <c r="X800" s="158" t="s">
        <v>243</v>
      </c>
      <c r="Y800" s="147"/>
      <c r="Z800" s="147"/>
      <c r="AA800" s="147"/>
      <c r="AB800" s="147"/>
      <c r="AC800" s="147"/>
      <c r="AD800" s="147"/>
      <c r="AE800" s="147"/>
      <c r="AF800" s="147"/>
      <c r="AG800" s="147" t="s">
        <v>244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ht="22.5" outlineLevel="1" x14ac:dyDescent="0.2">
      <c r="A801" s="154"/>
      <c r="B801" s="155"/>
      <c r="C801" s="250" t="s">
        <v>770</v>
      </c>
      <c r="D801" s="251"/>
      <c r="E801" s="251"/>
      <c r="F801" s="251"/>
      <c r="G801" s="251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47"/>
      <c r="Z801" s="147"/>
      <c r="AA801" s="147"/>
      <c r="AB801" s="147"/>
      <c r="AC801" s="147"/>
      <c r="AD801" s="147"/>
      <c r="AE801" s="147"/>
      <c r="AF801" s="147"/>
      <c r="AG801" s="147" t="s">
        <v>210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76" t="str">
        <f>C801</f>
        <v>Vodorovná hydroizolace 1 m2, osazení podlahové vpusti se sifonem, vyvedení a upevnění vodovodní výpustky, osazení sprchové baterie. S dodávkou materiálu.</v>
      </c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54"/>
      <c r="B802" s="155"/>
      <c r="C802" s="181" t="s">
        <v>265</v>
      </c>
      <c r="D802" s="160"/>
      <c r="E802" s="161"/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47"/>
      <c r="Z802" s="147"/>
      <c r="AA802" s="147"/>
      <c r="AB802" s="147"/>
      <c r="AC802" s="147"/>
      <c r="AD802" s="147"/>
      <c r="AE802" s="147"/>
      <c r="AF802" s="147"/>
      <c r="AG802" s="147" t="s">
        <v>226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54"/>
      <c r="B803" s="155"/>
      <c r="C803" s="181" t="s">
        <v>227</v>
      </c>
      <c r="D803" s="160"/>
      <c r="E803" s="161">
        <v>1</v>
      </c>
      <c r="F803" s="158"/>
      <c r="G803" s="158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47"/>
      <c r="Z803" s="147"/>
      <c r="AA803" s="147"/>
      <c r="AB803" s="147"/>
      <c r="AC803" s="147"/>
      <c r="AD803" s="147"/>
      <c r="AE803" s="147"/>
      <c r="AF803" s="147"/>
      <c r="AG803" s="147" t="s">
        <v>226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54"/>
      <c r="B804" s="155"/>
      <c r="C804" s="181" t="s">
        <v>778</v>
      </c>
      <c r="D804" s="160"/>
      <c r="E804" s="161"/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47"/>
      <c r="Z804" s="147"/>
      <c r="AA804" s="147"/>
      <c r="AB804" s="147"/>
      <c r="AC804" s="147"/>
      <c r="AD804" s="147"/>
      <c r="AE804" s="147"/>
      <c r="AF804" s="147"/>
      <c r="AG804" s="147" t="s">
        <v>226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54"/>
      <c r="B805" s="155"/>
      <c r="C805" s="181" t="s">
        <v>787</v>
      </c>
      <c r="D805" s="160"/>
      <c r="E805" s="161"/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47"/>
      <c r="Z805" s="147"/>
      <c r="AA805" s="147"/>
      <c r="AB805" s="147"/>
      <c r="AC805" s="147"/>
      <c r="AD805" s="147"/>
      <c r="AE805" s="147"/>
      <c r="AF805" s="147"/>
      <c r="AG805" s="147" t="s">
        <v>226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">
      <c r="A806" s="154"/>
      <c r="B806" s="155"/>
      <c r="C806" s="241"/>
      <c r="D806" s="242"/>
      <c r="E806" s="242"/>
      <c r="F806" s="242"/>
      <c r="G806" s="242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47"/>
      <c r="Z806" s="147"/>
      <c r="AA806" s="147"/>
      <c r="AB806" s="147"/>
      <c r="AC806" s="147"/>
      <c r="AD806" s="147"/>
      <c r="AE806" s="147"/>
      <c r="AF806" s="147"/>
      <c r="AG806" s="147" t="s">
        <v>211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">
      <c r="A807" s="169">
        <v>154</v>
      </c>
      <c r="B807" s="170" t="s">
        <v>788</v>
      </c>
      <c r="C807" s="180" t="s">
        <v>789</v>
      </c>
      <c r="D807" s="171" t="s">
        <v>263</v>
      </c>
      <c r="E807" s="172">
        <v>4</v>
      </c>
      <c r="F807" s="173"/>
      <c r="G807" s="174">
        <f>ROUND(E807*F807,2)</f>
        <v>0</v>
      </c>
      <c r="H807" s="173"/>
      <c r="I807" s="174">
        <f>ROUND(E807*H807,2)</f>
        <v>0</v>
      </c>
      <c r="J807" s="173"/>
      <c r="K807" s="174">
        <f>ROUND(E807*J807,2)</f>
        <v>0</v>
      </c>
      <c r="L807" s="174">
        <v>21</v>
      </c>
      <c r="M807" s="174">
        <f>G807*(1+L807/100)</f>
        <v>0</v>
      </c>
      <c r="N807" s="172">
        <v>8.3000000000000001E-3</v>
      </c>
      <c r="O807" s="172">
        <f>ROUND(E807*N807,2)</f>
        <v>0.03</v>
      </c>
      <c r="P807" s="172">
        <v>0</v>
      </c>
      <c r="Q807" s="172">
        <f>ROUND(E807*P807,2)</f>
        <v>0</v>
      </c>
      <c r="R807" s="174"/>
      <c r="S807" s="174" t="s">
        <v>239</v>
      </c>
      <c r="T807" s="175" t="s">
        <v>722</v>
      </c>
      <c r="U807" s="158">
        <v>0</v>
      </c>
      <c r="V807" s="158">
        <f>ROUND(E807*U807,2)</f>
        <v>0</v>
      </c>
      <c r="W807" s="158"/>
      <c r="X807" s="158" t="s">
        <v>643</v>
      </c>
      <c r="Y807" s="147"/>
      <c r="Z807" s="147"/>
      <c r="AA807" s="147"/>
      <c r="AB807" s="147"/>
      <c r="AC807" s="147"/>
      <c r="AD807" s="147"/>
      <c r="AE807" s="147"/>
      <c r="AF807" s="147"/>
      <c r="AG807" s="147" t="s">
        <v>644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ht="22.5" outlineLevel="1" x14ac:dyDescent="0.2">
      <c r="A808" s="154"/>
      <c r="B808" s="155"/>
      <c r="C808" s="250" t="s">
        <v>770</v>
      </c>
      <c r="D808" s="251"/>
      <c r="E808" s="251"/>
      <c r="F808" s="251"/>
      <c r="G808" s="251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210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76" t="str">
        <f>C808</f>
        <v>Vodorovná hydroizolace 1 m2, osazení podlahové vpusti se sifonem, vyvedení a upevnění vodovodní výpustky, osazení sprchové baterie. S dodávkou materiálu.</v>
      </c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">
      <c r="A809" s="154"/>
      <c r="B809" s="155"/>
      <c r="C809" s="181" t="s">
        <v>265</v>
      </c>
      <c r="D809" s="160"/>
      <c r="E809" s="161"/>
      <c r="F809" s="158"/>
      <c r="G809" s="158"/>
      <c r="H809" s="158"/>
      <c r="I809" s="158"/>
      <c r="J809" s="158"/>
      <c r="K809" s="158"/>
      <c r="L809" s="158"/>
      <c r="M809" s="158"/>
      <c r="N809" s="157"/>
      <c r="O809" s="157"/>
      <c r="P809" s="157"/>
      <c r="Q809" s="157"/>
      <c r="R809" s="158"/>
      <c r="S809" s="158"/>
      <c r="T809" s="158"/>
      <c r="U809" s="158"/>
      <c r="V809" s="158"/>
      <c r="W809" s="158"/>
      <c r="X809" s="158"/>
      <c r="Y809" s="147"/>
      <c r="Z809" s="147"/>
      <c r="AA809" s="147"/>
      <c r="AB809" s="147"/>
      <c r="AC809" s="147"/>
      <c r="AD809" s="147"/>
      <c r="AE809" s="147"/>
      <c r="AF809" s="147"/>
      <c r="AG809" s="147" t="s">
        <v>226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">
      <c r="A810" s="154"/>
      <c r="B810" s="155"/>
      <c r="C810" s="181" t="s">
        <v>91</v>
      </c>
      <c r="D810" s="160"/>
      <c r="E810" s="161">
        <v>4</v>
      </c>
      <c r="F810" s="158"/>
      <c r="G810" s="158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47"/>
      <c r="Z810" s="147"/>
      <c r="AA810" s="147"/>
      <c r="AB810" s="147"/>
      <c r="AC810" s="147"/>
      <c r="AD810" s="147"/>
      <c r="AE810" s="147"/>
      <c r="AF810" s="147"/>
      <c r="AG810" s="147" t="s">
        <v>226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54"/>
      <c r="B811" s="155"/>
      <c r="C811" s="181" t="s">
        <v>778</v>
      </c>
      <c r="D811" s="160"/>
      <c r="E811" s="161"/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47"/>
      <c r="Z811" s="147"/>
      <c r="AA811" s="147"/>
      <c r="AB811" s="147"/>
      <c r="AC811" s="147"/>
      <c r="AD811" s="147"/>
      <c r="AE811" s="147"/>
      <c r="AF811" s="147"/>
      <c r="AG811" s="147" t="s">
        <v>226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54"/>
      <c r="B812" s="155"/>
      <c r="C812" s="181" t="s">
        <v>790</v>
      </c>
      <c r="D812" s="160"/>
      <c r="E812" s="161"/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47"/>
      <c r="Z812" s="147"/>
      <c r="AA812" s="147"/>
      <c r="AB812" s="147"/>
      <c r="AC812" s="147"/>
      <c r="AD812" s="147"/>
      <c r="AE812" s="147"/>
      <c r="AF812" s="147"/>
      <c r="AG812" s="147" t="s">
        <v>226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54"/>
      <c r="B813" s="155"/>
      <c r="C813" s="241"/>
      <c r="D813" s="242"/>
      <c r="E813" s="242"/>
      <c r="F813" s="242"/>
      <c r="G813" s="242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47"/>
      <c r="Z813" s="147"/>
      <c r="AA813" s="147"/>
      <c r="AB813" s="147"/>
      <c r="AC813" s="147"/>
      <c r="AD813" s="147"/>
      <c r="AE813" s="147"/>
      <c r="AF813" s="147"/>
      <c r="AG813" s="147" t="s">
        <v>211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x14ac:dyDescent="0.2">
      <c r="A814" s="163" t="s">
        <v>200</v>
      </c>
      <c r="B814" s="164" t="s">
        <v>135</v>
      </c>
      <c r="C814" s="179" t="s">
        <v>136</v>
      </c>
      <c r="D814" s="165"/>
      <c r="E814" s="166"/>
      <c r="F814" s="167"/>
      <c r="G814" s="167">
        <f>SUMIF(AG815:AG922,"&lt;&gt;NOR",G815:G922)</f>
        <v>0</v>
      </c>
      <c r="H814" s="167"/>
      <c r="I814" s="167">
        <f>SUM(I815:I922)</f>
        <v>0</v>
      </c>
      <c r="J814" s="167"/>
      <c r="K814" s="167">
        <f>SUM(K815:K922)</f>
        <v>0</v>
      </c>
      <c r="L814" s="167"/>
      <c r="M814" s="167">
        <f>SUM(M815:M922)</f>
        <v>0</v>
      </c>
      <c r="N814" s="166"/>
      <c r="O814" s="166">
        <f>SUM(O815:O922)</f>
        <v>9.379999999999999</v>
      </c>
      <c r="P814" s="166"/>
      <c r="Q814" s="166">
        <f>SUM(Q815:Q922)</f>
        <v>15.959999999999999</v>
      </c>
      <c r="R814" s="167"/>
      <c r="S814" s="167"/>
      <c r="T814" s="168"/>
      <c r="U814" s="162"/>
      <c r="V814" s="162">
        <f>SUM(V815:V922)</f>
        <v>658.68</v>
      </c>
      <c r="W814" s="162"/>
      <c r="X814" s="162"/>
      <c r="AG814" t="s">
        <v>201</v>
      </c>
    </row>
    <row r="815" spans="1:60" ht="22.5" outlineLevel="1" x14ac:dyDescent="0.2">
      <c r="A815" s="169">
        <v>155</v>
      </c>
      <c r="B815" s="170" t="s">
        <v>791</v>
      </c>
      <c r="C815" s="180" t="s">
        <v>792</v>
      </c>
      <c r="D815" s="171" t="s">
        <v>263</v>
      </c>
      <c r="E815" s="172">
        <v>3</v>
      </c>
      <c r="F815" s="173"/>
      <c r="G815" s="174">
        <f>ROUND(E815*F815,2)</f>
        <v>0</v>
      </c>
      <c r="H815" s="173"/>
      <c r="I815" s="174">
        <f>ROUND(E815*H815,2)</f>
        <v>0</v>
      </c>
      <c r="J815" s="173"/>
      <c r="K815" s="174">
        <f>ROUND(E815*J815,2)</f>
        <v>0</v>
      </c>
      <c r="L815" s="174">
        <v>21</v>
      </c>
      <c r="M815" s="174">
        <f>G815*(1+L815/100)</f>
        <v>0</v>
      </c>
      <c r="N815" s="172">
        <v>0.14369000000000001</v>
      </c>
      <c r="O815" s="172">
        <f>ROUND(E815*N815,2)</f>
        <v>0.43</v>
      </c>
      <c r="P815" s="172">
        <v>0</v>
      </c>
      <c r="Q815" s="172">
        <f>ROUND(E815*P815,2)</f>
        <v>0</v>
      </c>
      <c r="R815" s="174" t="s">
        <v>572</v>
      </c>
      <c r="S815" s="174" t="s">
        <v>205</v>
      </c>
      <c r="T815" s="175" t="s">
        <v>205</v>
      </c>
      <c r="U815" s="158">
        <v>30</v>
      </c>
      <c r="V815" s="158">
        <f>ROUND(E815*U815,2)</f>
        <v>90</v>
      </c>
      <c r="W815" s="158"/>
      <c r="X815" s="158" t="s">
        <v>243</v>
      </c>
      <c r="Y815" s="147"/>
      <c r="Z815" s="147"/>
      <c r="AA815" s="147"/>
      <c r="AB815" s="147"/>
      <c r="AC815" s="147"/>
      <c r="AD815" s="147"/>
      <c r="AE815" s="147"/>
      <c r="AF815" s="147"/>
      <c r="AG815" s="147" t="s">
        <v>244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250" t="s">
        <v>793</v>
      </c>
      <c r="D816" s="251"/>
      <c r="E816" s="251"/>
      <c r="F816" s="251"/>
      <c r="G816" s="251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47"/>
      <c r="Z816" s="147"/>
      <c r="AA816" s="147"/>
      <c r="AB816" s="147"/>
      <c r="AC816" s="147"/>
      <c r="AD816" s="147"/>
      <c r="AE816" s="147"/>
      <c r="AF816" s="147"/>
      <c r="AG816" s="147" t="s">
        <v>210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54"/>
      <c r="B817" s="155"/>
      <c r="C817" s="181" t="s">
        <v>265</v>
      </c>
      <c r="D817" s="160"/>
      <c r="E817" s="161"/>
      <c r="F817" s="158"/>
      <c r="G817" s="15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47"/>
      <c r="Z817" s="147"/>
      <c r="AA817" s="147"/>
      <c r="AB817" s="147"/>
      <c r="AC817" s="147"/>
      <c r="AD817" s="147"/>
      <c r="AE817" s="147"/>
      <c r="AF817" s="147"/>
      <c r="AG817" s="147" t="s">
        <v>226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54"/>
      <c r="B818" s="155"/>
      <c r="C818" s="181" t="s">
        <v>87</v>
      </c>
      <c r="D818" s="160"/>
      <c r="E818" s="161">
        <v>3</v>
      </c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226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ht="22.5" outlineLevel="1" x14ac:dyDescent="0.2">
      <c r="A819" s="154"/>
      <c r="B819" s="155"/>
      <c r="C819" s="181" t="s">
        <v>794</v>
      </c>
      <c r="D819" s="160"/>
      <c r="E819" s="161"/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47"/>
      <c r="Z819" s="147"/>
      <c r="AA819" s="147"/>
      <c r="AB819" s="147"/>
      <c r="AC819" s="147"/>
      <c r="AD819" s="147"/>
      <c r="AE819" s="147"/>
      <c r="AF819" s="147"/>
      <c r="AG819" s="147" t="s">
        <v>226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241"/>
      <c r="D820" s="242"/>
      <c r="E820" s="242"/>
      <c r="F820" s="242"/>
      <c r="G820" s="242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211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ht="22.5" outlineLevel="1" x14ac:dyDescent="0.2">
      <c r="A821" s="169">
        <v>156</v>
      </c>
      <c r="B821" s="170" t="s">
        <v>795</v>
      </c>
      <c r="C821" s="180" t="s">
        <v>796</v>
      </c>
      <c r="D821" s="171" t="s">
        <v>272</v>
      </c>
      <c r="E821" s="172">
        <v>576.32000000000005</v>
      </c>
      <c r="F821" s="173"/>
      <c r="G821" s="174">
        <f>ROUND(E821*F821,2)</f>
        <v>0</v>
      </c>
      <c r="H821" s="173"/>
      <c r="I821" s="174">
        <f>ROUND(E821*H821,2)</f>
        <v>0</v>
      </c>
      <c r="J821" s="173"/>
      <c r="K821" s="174">
        <f>ROUND(E821*J821,2)</f>
        <v>0</v>
      </c>
      <c r="L821" s="174">
        <v>21</v>
      </c>
      <c r="M821" s="174">
        <f>G821*(1+L821/100)</f>
        <v>0</v>
      </c>
      <c r="N821" s="172">
        <v>0</v>
      </c>
      <c r="O821" s="172">
        <f>ROUND(E821*N821,2)</f>
        <v>0</v>
      </c>
      <c r="P821" s="172">
        <v>0</v>
      </c>
      <c r="Q821" s="172">
        <f>ROUND(E821*P821,2)</f>
        <v>0</v>
      </c>
      <c r="R821" s="174" t="s">
        <v>572</v>
      </c>
      <c r="S821" s="174" t="s">
        <v>205</v>
      </c>
      <c r="T821" s="175" t="s">
        <v>205</v>
      </c>
      <c r="U821" s="158">
        <v>0.27</v>
      </c>
      <c r="V821" s="158">
        <f>ROUND(E821*U821,2)</f>
        <v>155.61000000000001</v>
      </c>
      <c r="W821" s="158"/>
      <c r="X821" s="158" t="s">
        <v>243</v>
      </c>
      <c r="Y821" s="147"/>
      <c r="Z821" s="147"/>
      <c r="AA821" s="147"/>
      <c r="AB821" s="147"/>
      <c r="AC821" s="147"/>
      <c r="AD821" s="147"/>
      <c r="AE821" s="147"/>
      <c r="AF821" s="147"/>
      <c r="AG821" s="147" t="s">
        <v>378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54"/>
      <c r="B822" s="155"/>
      <c r="C822" s="181" t="s">
        <v>265</v>
      </c>
      <c r="D822" s="160"/>
      <c r="E822" s="161"/>
      <c r="F822" s="158"/>
      <c r="G822" s="158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47"/>
      <c r="Z822" s="147"/>
      <c r="AA822" s="147"/>
      <c r="AB822" s="147"/>
      <c r="AC822" s="147"/>
      <c r="AD822" s="147"/>
      <c r="AE822" s="147"/>
      <c r="AF822" s="147"/>
      <c r="AG822" s="147" t="s">
        <v>226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">
      <c r="A823" s="154"/>
      <c r="B823" s="155"/>
      <c r="C823" s="181" t="s">
        <v>1510</v>
      </c>
      <c r="D823" s="160"/>
      <c r="E823" s="161">
        <v>576.32000000000005</v>
      </c>
      <c r="F823" s="158"/>
      <c r="G823" s="158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47"/>
      <c r="Z823" s="147"/>
      <c r="AA823" s="147"/>
      <c r="AB823" s="147"/>
      <c r="AC823" s="147"/>
      <c r="AD823" s="147"/>
      <c r="AE823" s="147"/>
      <c r="AF823" s="147"/>
      <c r="AG823" s="147" t="s">
        <v>226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241"/>
      <c r="D824" s="242"/>
      <c r="E824" s="242"/>
      <c r="F824" s="242"/>
      <c r="G824" s="242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47"/>
      <c r="Z824" s="147"/>
      <c r="AA824" s="147"/>
      <c r="AB824" s="147"/>
      <c r="AC824" s="147"/>
      <c r="AD824" s="147"/>
      <c r="AE824" s="147"/>
      <c r="AF824" s="147"/>
      <c r="AG824" s="147" t="s">
        <v>211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69">
        <v>157</v>
      </c>
      <c r="B825" s="170" t="s">
        <v>797</v>
      </c>
      <c r="C825" s="180" t="s">
        <v>798</v>
      </c>
      <c r="D825" s="171" t="s">
        <v>346</v>
      </c>
      <c r="E825" s="172">
        <v>29.799199999999999</v>
      </c>
      <c r="F825" s="173"/>
      <c r="G825" s="174">
        <f>ROUND(E825*F825,2)</f>
        <v>0</v>
      </c>
      <c r="H825" s="173"/>
      <c r="I825" s="174">
        <f>ROUND(E825*H825,2)</f>
        <v>0</v>
      </c>
      <c r="J825" s="173"/>
      <c r="K825" s="174">
        <f>ROUND(E825*J825,2)</f>
        <v>0</v>
      </c>
      <c r="L825" s="174">
        <v>21</v>
      </c>
      <c r="M825" s="174">
        <f>G825*(1+L825/100)</f>
        <v>0</v>
      </c>
      <c r="N825" s="172">
        <v>2.3570000000000001E-2</v>
      </c>
      <c r="O825" s="172">
        <f>ROUND(E825*N825,2)</f>
        <v>0.7</v>
      </c>
      <c r="P825" s="172">
        <v>0</v>
      </c>
      <c r="Q825" s="172">
        <f>ROUND(E825*P825,2)</f>
        <v>0</v>
      </c>
      <c r="R825" s="174" t="s">
        <v>572</v>
      </c>
      <c r="S825" s="174" t="s">
        <v>205</v>
      </c>
      <c r="T825" s="175" t="s">
        <v>205</v>
      </c>
      <c r="U825" s="158">
        <v>0</v>
      </c>
      <c r="V825" s="158">
        <f>ROUND(E825*U825,2)</f>
        <v>0</v>
      </c>
      <c r="W825" s="158"/>
      <c r="X825" s="158" t="s">
        <v>243</v>
      </c>
      <c r="Y825" s="147"/>
      <c r="Z825" s="147"/>
      <c r="AA825" s="147"/>
      <c r="AB825" s="147"/>
      <c r="AC825" s="147"/>
      <c r="AD825" s="147"/>
      <c r="AE825" s="147"/>
      <c r="AF825" s="147"/>
      <c r="AG825" s="147" t="s">
        <v>244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">
      <c r="A826" s="154"/>
      <c r="B826" s="155"/>
      <c r="C826" s="181" t="s">
        <v>265</v>
      </c>
      <c r="D826" s="160"/>
      <c r="E826" s="161"/>
      <c r="F826" s="158"/>
      <c r="G826" s="15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47"/>
      <c r="Z826" s="147"/>
      <c r="AA826" s="147"/>
      <c r="AB826" s="147"/>
      <c r="AC826" s="147"/>
      <c r="AD826" s="147"/>
      <c r="AE826" s="147"/>
      <c r="AF826" s="147"/>
      <c r="AG826" s="147" t="s">
        <v>226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181" t="s">
        <v>1528</v>
      </c>
      <c r="D827" s="160"/>
      <c r="E827" s="161">
        <v>16.569199999999999</v>
      </c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47"/>
      <c r="Z827" s="147"/>
      <c r="AA827" s="147"/>
      <c r="AB827" s="147"/>
      <c r="AC827" s="147"/>
      <c r="AD827" s="147"/>
      <c r="AE827" s="147"/>
      <c r="AF827" s="147"/>
      <c r="AG827" s="147" t="s">
        <v>226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54"/>
      <c r="B828" s="155"/>
      <c r="C828" s="181" t="s">
        <v>800</v>
      </c>
      <c r="D828" s="160"/>
      <c r="E828" s="161"/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47"/>
      <c r="Z828" s="147"/>
      <c r="AA828" s="147"/>
      <c r="AB828" s="147"/>
      <c r="AC828" s="147"/>
      <c r="AD828" s="147"/>
      <c r="AE828" s="147"/>
      <c r="AF828" s="147"/>
      <c r="AG828" s="147" t="s">
        <v>226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181" t="s">
        <v>265</v>
      </c>
      <c r="D829" s="160"/>
      <c r="E829" s="161"/>
      <c r="F829" s="158"/>
      <c r="G829" s="158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47"/>
      <c r="Z829" s="147"/>
      <c r="AA829" s="147"/>
      <c r="AB829" s="147"/>
      <c r="AC829" s="147"/>
      <c r="AD829" s="147"/>
      <c r="AE829" s="147"/>
      <c r="AF829" s="147"/>
      <c r="AG829" s="147" t="s">
        <v>226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54"/>
      <c r="B830" s="155"/>
      <c r="C830" s="181" t="s">
        <v>1529</v>
      </c>
      <c r="D830" s="160"/>
      <c r="E830" s="161">
        <v>12.78</v>
      </c>
      <c r="F830" s="158"/>
      <c r="G830" s="158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47"/>
      <c r="Z830" s="147"/>
      <c r="AA830" s="147"/>
      <c r="AB830" s="147"/>
      <c r="AC830" s="147"/>
      <c r="AD830" s="147"/>
      <c r="AE830" s="147"/>
      <c r="AF830" s="147"/>
      <c r="AG830" s="147" t="s">
        <v>226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">
      <c r="A831" s="154"/>
      <c r="B831" s="155"/>
      <c r="C831" s="181" t="s">
        <v>265</v>
      </c>
      <c r="D831" s="160"/>
      <c r="E831" s="161"/>
      <c r="F831" s="158"/>
      <c r="G831" s="158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47"/>
      <c r="Z831" s="147"/>
      <c r="AA831" s="147"/>
      <c r="AB831" s="147"/>
      <c r="AC831" s="147"/>
      <c r="AD831" s="147"/>
      <c r="AE831" s="147"/>
      <c r="AF831" s="147"/>
      <c r="AG831" s="147" t="s">
        <v>226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54"/>
      <c r="B832" s="155"/>
      <c r="C832" s="181" t="s">
        <v>1530</v>
      </c>
      <c r="D832" s="160"/>
      <c r="E832" s="161">
        <v>0.45</v>
      </c>
      <c r="F832" s="158"/>
      <c r="G832" s="15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47"/>
      <c r="Z832" s="147"/>
      <c r="AA832" s="147"/>
      <c r="AB832" s="147"/>
      <c r="AC832" s="147"/>
      <c r="AD832" s="147"/>
      <c r="AE832" s="147"/>
      <c r="AF832" s="147"/>
      <c r="AG832" s="147" t="s">
        <v>226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241"/>
      <c r="D833" s="242"/>
      <c r="E833" s="242"/>
      <c r="F833" s="242"/>
      <c r="G833" s="242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211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22.5" outlineLevel="1" x14ac:dyDescent="0.2">
      <c r="A834" s="169">
        <v>158</v>
      </c>
      <c r="B834" s="170" t="s">
        <v>1531</v>
      </c>
      <c r="C834" s="180" t="s">
        <v>1532</v>
      </c>
      <c r="D834" s="171" t="s">
        <v>272</v>
      </c>
      <c r="E834" s="172">
        <v>9.8000000000000007</v>
      </c>
      <c r="F834" s="173"/>
      <c r="G834" s="174">
        <f>ROUND(E834*F834,2)</f>
        <v>0</v>
      </c>
      <c r="H834" s="173"/>
      <c r="I834" s="174">
        <f>ROUND(E834*H834,2)</f>
        <v>0</v>
      </c>
      <c r="J834" s="173"/>
      <c r="K834" s="174">
        <f>ROUND(E834*J834,2)</f>
        <v>0</v>
      </c>
      <c r="L834" s="174">
        <v>21</v>
      </c>
      <c r="M834" s="174">
        <f>G834*(1+L834/100)</f>
        <v>0</v>
      </c>
      <c r="N834" s="172">
        <v>0</v>
      </c>
      <c r="O834" s="172">
        <f>ROUND(E834*N834,2)</f>
        <v>0</v>
      </c>
      <c r="P834" s="172">
        <v>3.5000000000000003E-2</v>
      </c>
      <c r="Q834" s="172">
        <f>ROUND(E834*P834,2)</f>
        <v>0.34</v>
      </c>
      <c r="R834" s="174" t="s">
        <v>572</v>
      </c>
      <c r="S834" s="174" t="s">
        <v>205</v>
      </c>
      <c r="T834" s="175" t="s">
        <v>295</v>
      </c>
      <c r="U834" s="158">
        <v>0.09</v>
      </c>
      <c r="V834" s="158">
        <f>ROUND(E834*U834,2)</f>
        <v>0.88</v>
      </c>
      <c r="W834" s="158"/>
      <c r="X834" s="158" t="s">
        <v>243</v>
      </c>
      <c r="Y834" s="147"/>
      <c r="Z834" s="147"/>
      <c r="AA834" s="147"/>
      <c r="AB834" s="147"/>
      <c r="AC834" s="147"/>
      <c r="AD834" s="147"/>
      <c r="AE834" s="147"/>
      <c r="AF834" s="147"/>
      <c r="AG834" s="147" t="s">
        <v>244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181" t="s">
        <v>265</v>
      </c>
      <c r="D835" s="160"/>
      <c r="E835" s="161"/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47"/>
      <c r="Z835" s="147"/>
      <c r="AA835" s="147"/>
      <c r="AB835" s="147"/>
      <c r="AC835" s="147"/>
      <c r="AD835" s="147"/>
      <c r="AE835" s="147"/>
      <c r="AF835" s="147"/>
      <c r="AG835" s="147" t="s">
        <v>226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181" t="s">
        <v>1533</v>
      </c>
      <c r="D836" s="160"/>
      <c r="E836" s="161">
        <v>9.8000000000000007</v>
      </c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47"/>
      <c r="Z836" s="147"/>
      <c r="AA836" s="147"/>
      <c r="AB836" s="147"/>
      <c r="AC836" s="147"/>
      <c r="AD836" s="147"/>
      <c r="AE836" s="147"/>
      <c r="AF836" s="147"/>
      <c r="AG836" s="147" t="s">
        <v>226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">
      <c r="A837" s="154"/>
      <c r="B837" s="155"/>
      <c r="C837" s="241"/>
      <c r="D837" s="242"/>
      <c r="E837" s="242"/>
      <c r="F837" s="242"/>
      <c r="G837" s="242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211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ht="22.5" outlineLevel="1" x14ac:dyDescent="0.2">
      <c r="A838" s="169">
        <v>159</v>
      </c>
      <c r="B838" s="170" t="s">
        <v>803</v>
      </c>
      <c r="C838" s="180" t="s">
        <v>804</v>
      </c>
      <c r="D838" s="171" t="s">
        <v>272</v>
      </c>
      <c r="E838" s="172">
        <v>64</v>
      </c>
      <c r="F838" s="173"/>
      <c r="G838" s="174">
        <f>ROUND(E838*F838,2)</f>
        <v>0</v>
      </c>
      <c r="H838" s="173"/>
      <c r="I838" s="174">
        <f>ROUND(E838*H838,2)</f>
        <v>0</v>
      </c>
      <c r="J838" s="173"/>
      <c r="K838" s="174">
        <f>ROUND(E838*J838,2)</f>
        <v>0</v>
      </c>
      <c r="L838" s="174">
        <v>21</v>
      </c>
      <c r="M838" s="174">
        <f>G838*(1+L838/100)</f>
        <v>0</v>
      </c>
      <c r="N838" s="172">
        <v>0</v>
      </c>
      <c r="O838" s="172">
        <f>ROUND(E838*N838,2)</f>
        <v>0</v>
      </c>
      <c r="P838" s="172">
        <v>0</v>
      </c>
      <c r="Q838" s="172">
        <f>ROUND(E838*P838,2)</f>
        <v>0</v>
      </c>
      <c r="R838" s="174" t="s">
        <v>572</v>
      </c>
      <c r="S838" s="174" t="s">
        <v>205</v>
      </c>
      <c r="T838" s="175" t="s">
        <v>205</v>
      </c>
      <c r="U838" s="158">
        <v>0.16</v>
      </c>
      <c r="V838" s="158">
        <f>ROUND(E838*U838,2)</f>
        <v>10.24</v>
      </c>
      <c r="W838" s="158"/>
      <c r="X838" s="158" t="s">
        <v>243</v>
      </c>
      <c r="Y838" s="147"/>
      <c r="Z838" s="147"/>
      <c r="AA838" s="147"/>
      <c r="AB838" s="147"/>
      <c r="AC838" s="147"/>
      <c r="AD838" s="147"/>
      <c r="AE838" s="147"/>
      <c r="AF838" s="147"/>
      <c r="AG838" s="147" t="s">
        <v>244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54"/>
      <c r="B839" s="155"/>
      <c r="C839" s="181" t="s">
        <v>265</v>
      </c>
      <c r="D839" s="160"/>
      <c r="E839" s="161"/>
      <c r="F839" s="158"/>
      <c r="G839" s="158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47"/>
      <c r="Z839" s="147"/>
      <c r="AA839" s="147"/>
      <c r="AB839" s="147"/>
      <c r="AC839" s="147"/>
      <c r="AD839" s="147"/>
      <c r="AE839" s="147"/>
      <c r="AF839" s="147"/>
      <c r="AG839" s="147" t="s">
        <v>226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">
      <c r="A840" s="154"/>
      <c r="B840" s="155"/>
      <c r="C840" s="181" t="s">
        <v>1496</v>
      </c>
      <c r="D840" s="160"/>
      <c r="E840" s="161">
        <v>64</v>
      </c>
      <c r="F840" s="158"/>
      <c r="G840" s="158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47"/>
      <c r="Z840" s="147"/>
      <c r="AA840" s="147"/>
      <c r="AB840" s="147"/>
      <c r="AC840" s="147"/>
      <c r="AD840" s="147"/>
      <c r="AE840" s="147"/>
      <c r="AF840" s="147"/>
      <c r="AG840" s="147" t="s">
        <v>226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54"/>
      <c r="B841" s="155"/>
      <c r="C841" s="241"/>
      <c r="D841" s="242"/>
      <c r="E841" s="242"/>
      <c r="F841" s="242"/>
      <c r="G841" s="242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47"/>
      <c r="Z841" s="147"/>
      <c r="AA841" s="147"/>
      <c r="AB841" s="147"/>
      <c r="AC841" s="147"/>
      <c r="AD841" s="147"/>
      <c r="AE841" s="147"/>
      <c r="AF841" s="147"/>
      <c r="AG841" s="147" t="s">
        <v>211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69">
        <v>160</v>
      </c>
      <c r="B842" s="170" t="s">
        <v>805</v>
      </c>
      <c r="C842" s="180" t="s">
        <v>806</v>
      </c>
      <c r="D842" s="171" t="s">
        <v>346</v>
      </c>
      <c r="E842" s="172">
        <v>1.84</v>
      </c>
      <c r="F842" s="173"/>
      <c r="G842" s="174">
        <f>ROUND(E842*F842,2)</f>
        <v>0</v>
      </c>
      <c r="H842" s="173"/>
      <c r="I842" s="174">
        <f>ROUND(E842*H842,2)</f>
        <v>0</v>
      </c>
      <c r="J842" s="173"/>
      <c r="K842" s="174">
        <f>ROUND(E842*J842,2)</f>
        <v>0</v>
      </c>
      <c r="L842" s="174">
        <v>21</v>
      </c>
      <c r="M842" s="174">
        <f>G842*(1+L842/100)</f>
        <v>0</v>
      </c>
      <c r="N842" s="172">
        <v>3.1099999999999999E-3</v>
      </c>
      <c r="O842" s="172">
        <f>ROUND(E842*N842,2)</f>
        <v>0.01</v>
      </c>
      <c r="P842" s="172">
        <v>0</v>
      </c>
      <c r="Q842" s="172">
        <f>ROUND(E842*P842,2)</f>
        <v>0</v>
      </c>
      <c r="R842" s="174" t="s">
        <v>572</v>
      </c>
      <c r="S842" s="174" t="s">
        <v>205</v>
      </c>
      <c r="T842" s="175" t="s">
        <v>205</v>
      </c>
      <c r="U842" s="158">
        <v>0</v>
      </c>
      <c r="V842" s="158">
        <f>ROUND(E842*U842,2)</f>
        <v>0</v>
      </c>
      <c r="W842" s="158"/>
      <c r="X842" s="158" t="s">
        <v>243</v>
      </c>
      <c r="Y842" s="147"/>
      <c r="Z842" s="147"/>
      <c r="AA842" s="147"/>
      <c r="AB842" s="147"/>
      <c r="AC842" s="147"/>
      <c r="AD842" s="147"/>
      <c r="AE842" s="147"/>
      <c r="AF842" s="147"/>
      <c r="AG842" s="147" t="s">
        <v>244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54"/>
      <c r="B843" s="155"/>
      <c r="C843" s="181" t="s">
        <v>265</v>
      </c>
      <c r="D843" s="160"/>
      <c r="E843" s="161"/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47"/>
      <c r="Z843" s="147"/>
      <c r="AA843" s="147"/>
      <c r="AB843" s="147"/>
      <c r="AC843" s="147"/>
      <c r="AD843" s="147"/>
      <c r="AE843" s="147"/>
      <c r="AF843" s="147"/>
      <c r="AG843" s="147" t="s">
        <v>226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181" t="s">
        <v>1534</v>
      </c>
      <c r="D844" s="160"/>
      <c r="E844" s="161">
        <v>1.84</v>
      </c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47"/>
      <c r="Z844" s="147"/>
      <c r="AA844" s="147"/>
      <c r="AB844" s="147"/>
      <c r="AC844" s="147"/>
      <c r="AD844" s="147"/>
      <c r="AE844" s="147"/>
      <c r="AF844" s="147"/>
      <c r="AG844" s="147" t="s">
        <v>226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54"/>
      <c r="B845" s="155"/>
      <c r="C845" s="241"/>
      <c r="D845" s="242"/>
      <c r="E845" s="242"/>
      <c r="F845" s="242"/>
      <c r="G845" s="242"/>
      <c r="H845" s="158"/>
      <c r="I845" s="158"/>
      <c r="J845" s="158"/>
      <c r="K845" s="158"/>
      <c r="L845" s="158"/>
      <c r="M845" s="158"/>
      <c r="N845" s="157"/>
      <c r="O845" s="157"/>
      <c r="P845" s="157"/>
      <c r="Q845" s="157"/>
      <c r="R845" s="158"/>
      <c r="S845" s="158"/>
      <c r="T845" s="158"/>
      <c r="U845" s="158"/>
      <c r="V845" s="158"/>
      <c r="W845" s="158"/>
      <c r="X845" s="158"/>
      <c r="Y845" s="147"/>
      <c r="Z845" s="147"/>
      <c r="AA845" s="147"/>
      <c r="AB845" s="147"/>
      <c r="AC845" s="147"/>
      <c r="AD845" s="147"/>
      <c r="AE845" s="147"/>
      <c r="AF845" s="147"/>
      <c r="AG845" s="147" t="s">
        <v>211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69">
        <v>161</v>
      </c>
      <c r="B846" s="170" t="s">
        <v>808</v>
      </c>
      <c r="C846" s="180" t="s">
        <v>809</v>
      </c>
      <c r="D846" s="171" t="s">
        <v>272</v>
      </c>
      <c r="E846" s="172">
        <v>18.75</v>
      </c>
      <c r="F846" s="173"/>
      <c r="G846" s="174">
        <f>ROUND(E846*F846,2)</f>
        <v>0</v>
      </c>
      <c r="H846" s="173"/>
      <c r="I846" s="174">
        <f>ROUND(E846*H846,2)</f>
        <v>0</v>
      </c>
      <c r="J846" s="173"/>
      <c r="K846" s="174">
        <f>ROUND(E846*J846,2)</f>
        <v>0</v>
      </c>
      <c r="L846" s="174">
        <v>21</v>
      </c>
      <c r="M846" s="174">
        <f>G846*(1+L846/100)</f>
        <v>0</v>
      </c>
      <c r="N846" s="172">
        <v>8.0000000000000007E-5</v>
      </c>
      <c r="O846" s="172">
        <f>ROUND(E846*N846,2)</f>
        <v>0</v>
      </c>
      <c r="P846" s="172">
        <v>0</v>
      </c>
      <c r="Q846" s="172">
        <f>ROUND(E846*P846,2)</f>
        <v>0</v>
      </c>
      <c r="R846" s="174" t="s">
        <v>810</v>
      </c>
      <c r="S846" s="174" t="s">
        <v>205</v>
      </c>
      <c r="T846" s="175" t="s">
        <v>205</v>
      </c>
      <c r="U846" s="158">
        <v>0.26</v>
      </c>
      <c r="V846" s="158">
        <f>ROUND(E846*U846,2)</f>
        <v>4.88</v>
      </c>
      <c r="W846" s="158"/>
      <c r="X846" s="158" t="s">
        <v>243</v>
      </c>
      <c r="Y846" s="147"/>
      <c r="Z846" s="147"/>
      <c r="AA846" s="147"/>
      <c r="AB846" s="147"/>
      <c r="AC846" s="147"/>
      <c r="AD846" s="147"/>
      <c r="AE846" s="147"/>
      <c r="AF846" s="147"/>
      <c r="AG846" s="147" t="s">
        <v>244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54"/>
      <c r="B847" s="155"/>
      <c r="C847" s="254" t="s">
        <v>811</v>
      </c>
      <c r="D847" s="255"/>
      <c r="E847" s="255"/>
      <c r="F847" s="255"/>
      <c r="G847" s="255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47"/>
      <c r="Z847" s="147"/>
      <c r="AA847" s="147"/>
      <c r="AB847" s="147"/>
      <c r="AC847" s="147"/>
      <c r="AD847" s="147"/>
      <c r="AE847" s="147"/>
      <c r="AF847" s="147"/>
      <c r="AG847" s="147" t="s">
        <v>275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81" t="s">
        <v>812</v>
      </c>
      <c r="D848" s="160"/>
      <c r="E848" s="161"/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226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54"/>
      <c r="B849" s="155"/>
      <c r="C849" s="181" t="s">
        <v>265</v>
      </c>
      <c r="D849" s="160"/>
      <c r="E849" s="161"/>
      <c r="F849" s="158"/>
      <c r="G849" s="158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47"/>
      <c r="Z849" s="147"/>
      <c r="AA849" s="147"/>
      <c r="AB849" s="147"/>
      <c r="AC849" s="147"/>
      <c r="AD849" s="147"/>
      <c r="AE849" s="147"/>
      <c r="AF849" s="147"/>
      <c r="AG849" s="147" t="s">
        <v>226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">
      <c r="A850" s="154"/>
      <c r="B850" s="155"/>
      <c r="C850" s="181" t="s">
        <v>1535</v>
      </c>
      <c r="D850" s="160"/>
      <c r="E850" s="161">
        <v>18.75</v>
      </c>
      <c r="F850" s="158"/>
      <c r="G850" s="158"/>
      <c r="H850" s="158"/>
      <c r="I850" s="158"/>
      <c r="J850" s="158"/>
      <c r="K850" s="158"/>
      <c r="L850" s="158"/>
      <c r="M850" s="158"/>
      <c r="N850" s="157"/>
      <c r="O850" s="157"/>
      <c r="P850" s="157"/>
      <c r="Q850" s="157"/>
      <c r="R850" s="158"/>
      <c r="S850" s="158"/>
      <c r="T850" s="158"/>
      <c r="U850" s="158"/>
      <c r="V850" s="158"/>
      <c r="W850" s="158"/>
      <c r="X850" s="158"/>
      <c r="Y850" s="147"/>
      <c r="Z850" s="147"/>
      <c r="AA850" s="147"/>
      <c r="AB850" s="147"/>
      <c r="AC850" s="147"/>
      <c r="AD850" s="147"/>
      <c r="AE850" s="147"/>
      <c r="AF850" s="147"/>
      <c r="AG850" s="147" t="s">
        <v>226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54"/>
      <c r="B851" s="155"/>
      <c r="C851" s="241"/>
      <c r="D851" s="242"/>
      <c r="E851" s="242"/>
      <c r="F851" s="242"/>
      <c r="G851" s="242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47"/>
      <c r="Z851" s="147"/>
      <c r="AA851" s="147"/>
      <c r="AB851" s="147"/>
      <c r="AC851" s="147"/>
      <c r="AD851" s="147"/>
      <c r="AE851" s="147"/>
      <c r="AF851" s="147"/>
      <c r="AG851" s="147" t="s">
        <v>211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">
      <c r="A852" s="169">
        <v>162</v>
      </c>
      <c r="B852" s="170" t="s">
        <v>814</v>
      </c>
      <c r="C852" s="180" t="s">
        <v>815</v>
      </c>
      <c r="D852" s="171" t="s">
        <v>272</v>
      </c>
      <c r="E852" s="172">
        <v>535.4</v>
      </c>
      <c r="F852" s="173"/>
      <c r="G852" s="174">
        <f>ROUND(E852*F852,2)</f>
        <v>0</v>
      </c>
      <c r="H852" s="173"/>
      <c r="I852" s="174">
        <f>ROUND(E852*H852,2)</f>
        <v>0</v>
      </c>
      <c r="J852" s="173"/>
      <c r="K852" s="174">
        <f>ROUND(E852*J852,2)</f>
        <v>0</v>
      </c>
      <c r="L852" s="174">
        <v>21</v>
      </c>
      <c r="M852" s="174">
        <f>G852*(1+L852/100)</f>
        <v>0</v>
      </c>
      <c r="N852" s="172">
        <v>6.9999999999999994E-5</v>
      </c>
      <c r="O852" s="172">
        <f>ROUND(E852*N852,2)</f>
        <v>0.04</v>
      </c>
      <c r="P852" s="172">
        <v>0</v>
      </c>
      <c r="Q852" s="172">
        <f>ROUND(E852*P852,2)</f>
        <v>0</v>
      </c>
      <c r="R852" s="174" t="s">
        <v>810</v>
      </c>
      <c r="S852" s="174" t="s">
        <v>205</v>
      </c>
      <c r="T852" s="175" t="s">
        <v>205</v>
      </c>
      <c r="U852" s="158">
        <v>0.26</v>
      </c>
      <c r="V852" s="158">
        <f>ROUND(E852*U852,2)</f>
        <v>139.19999999999999</v>
      </c>
      <c r="W852" s="158"/>
      <c r="X852" s="158" t="s">
        <v>243</v>
      </c>
      <c r="Y852" s="147"/>
      <c r="Z852" s="147"/>
      <c r="AA852" s="147"/>
      <c r="AB852" s="147"/>
      <c r="AC852" s="147"/>
      <c r="AD852" s="147"/>
      <c r="AE852" s="147"/>
      <c r="AF852" s="147"/>
      <c r="AG852" s="147" t="s">
        <v>378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54"/>
      <c r="B853" s="155"/>
      <c r="C853" s="254" t="s">
        <v>811</v>
      </c>
      <c r="D853" s="255"/>
      <c r="E853" s="255"/>
      <c r="F853" s="255"/>
      <c r="G853" s="255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47"/>
      <c r="Z853" s="147"/>
      <c r="AA853" s="147"/>
      <c r="AB853" s="147"/>
      <c r="AC853" s="147"/>
      <c r="AD853" s="147"/>
      <c r="AE853" s="147"/>
      <c r="AF853" s="147"/>
      <c r="AG853" s="147" t="s">
        <v>275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181" t="s">
        <v>265</v>
      </c>
      <c r="D854" s="160"/>
      <c r="E854" s="161"/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226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181" t="s">
        <v>1536</v>
      </c>
      <c r="D855" s="160"/>
      <c r="E855" s="161">
        <v>535.4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47"/>
      <c r="Z855" s="147"/>
      <c r="AA855" s="147"/>
      <c r="AB855" s="147"/>
      <c r="AC855" s="147"/>
      <c r="AD855" s="147"/>
      <c r="AE855" s="147"/>
      <c r="AF855" s="147"/>
      <c r="AG855" s="147" t="s">
        <v>226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">
      <c r="A856" s="154"/>
      <c r="B856" s="155"/>
      <c r="C856" s="241"/>
      <c r="D856" s="242"/>
      <c r="E856" s="242"/>
      <c r="F856" s="242"/>
      <c r="G856" s="242"/>
      <c r="H856" s="158"/>
      <c r="I856" s="158"/>
      <c r="J856" s="158"/>
      <c r="K856" s="158"/>
      <c r="L856" s="158"/>
      <c r="M856" s="158"/>
      <c r="N856" s="157"/>
      <c r="O856" s="157"/>
      <c r="P856" s="157"/>
      <c r="Q856" s="157"/>
      <c r="R856" s="158"/>
      <c r="S856" s="158"/>
      <c r="T856" s="158"/>
      <c r="U856" s="158"/>
      <c r="V856" s="158"/>
      <c r="W856" s="158"/>
      <c r="X856" s="158"/>
      <c r="Y856" s="147"/>
      <c r="Z856" s="147"/>
      <c r="AA856" s="147"/>
      <c r="AB856" s="147"/>
      <c r="AC856" s="147"/>
      <c r="AD856" s="147"/>
      <c r="AE856" s="147"/>
      <c r="AF856" s="147"/>
      <c r="AG856" s="147" t="s">
        <v>211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">
      <c r="A857" s="169">
        <v>163</v>
      </c>
      <c r="B857" s="170" t="s">
        <v>817</v>
      </c>
      <c r="C857" s="180" t="s">
        <v>818</v>
      </c>
      <c r="D857" s="171" t="s">
        <v>342</v>
      </c>
      <c r="E857" s="172">
        <v>573.45000000000005</v>
      </c>
      <c r="F857" s="173"/>
      <c r="G857" s="174">
        <f>ROUND(E857*F857,2)</f>
        <v>0</v>
      </c>
      <c r="H857" s="173"/>
      <c r="I857" s="174">
        <f>ROUND(E857*H857,2)</f>
        <v>0</v>
      </c>
      <c r="J857" s="173"/>
      <c r="K857" s="174">
        <f>ROUND(E857*J857,2)</f>
        <v>0</v>
      </c>
      <c r="L857" s="174">
        <v>21</v>
      </c>
      <c r="M857" s="174">
        <f>G857*(1+L857/100)</f>
        <v>0</v>
      </c>
      <c r="N857" s="172">
        <v>0</v>
      </c>
      <c r="O857" s="172">
        <f>ROUND(E857*N857,2)</f>
        <v>0</v>
      </c>
      <c r="P857" s="172">
        <v>0</v>
      </c>
      <c r="Q857" s="172">
        <f>ROUND(E857*P857,2)</f>
        <v>0</v>
      </c>
      <c r="R857" s="174"/>
      <c r="S857" s="174" t="s">
        <v>239</v>
      </c>
      <c r="T857" s="175" t="s">
        <v>206</v>
      </c>
      <c r="U857" s="158">
        <v>0.06</v>
      </c>
      <c r="V857" s="158">
        <f>ROUND(E857*U857,2)</f>
        <v>34.409999999999997</v>
      </c>
      <c r="W857" s="158"/>
      <c r="X857" s="158" t="s">
        <v>243</v>
      </c>
      <c r="Y857" s="147"/>
      <c r="Z857" s="147"/>
      <c r="AA857" s="147"/>
      <c r="AB857" s="147"/>
      <c r="AC857" s="147"/>
      <c r="AD857" s="147"/>
      <c r="AE857" s="147"/>
      <c r="AF857" s="147"/>
      <c r="AG857" s="147" t="s">
        <v>244</v>
      </c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">
      <c r="A858" s="154"/>
      <c r="B858" s="155"/>
      <c r="C858" s="181" t="s">
        <v>265</v>
      </c>
      <c r="D858" s="160"/>
      <c r="E858" s="161"/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47"/>
      <c r="Z858" s="147"/>
      <c r="AA858" s="147"/>
      <c r="AB858" s="147"/>
      <c r="AC858" s="147"/>
      <c r="AD858" s="147"/>
      <c r="AE858" s="147"/>
      <c r="AF858" s="147"/>
      <c r="AG858" s="147" t="s">
        <v>226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">
      <c r="A859" s="154"/>
      <c r="B859" s="155"/>
      <c r="C859" s="181" t="s">
        <v>1490</v>
      </c>
      <c r="D859" s="160"/>
      <c r="E859" s="161">
        <v>573.45000000000005</v>
      </c>
      <c r="F859" s="158"/>
      <c r="G859" s="158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226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">
      <c r="A860" s="154"/>
      <c r="B860" s="155"/>
      <c r="C860" s="241"/>
      <c r="D860" s="242"/>
      <c r="E860" s="242"/>
      <c r="F860" s="242"/>
      <c r="G860" s="242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47"/>
      <c r="Z860" s="147"/>
      <c r="AA860" s="147"/>
      <c r="AB860" s="147"/>
      <c r="AC860" s="147"/>
      <c r="AD860" s="147"/>
      <c r="AE860" s="147"/>
      <c r="AF860" s="147"/>
      <c r="AG860" s="147" t="s">
        <v>211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ht="22.5" outlineLevel="1" x14ac:dyDescent="0.2">
      <c r="A861" s="169">
        <v>164</v>
      </c>
      <c r="B861" s="170" t="s">
        <v>819</v>
      </c>
      <c r="C861" s="180" t="s">
        <v>820</v>
      </c>
      <c r="D861" s="171" t="s">
        <v>821</v>
      </c>
      <c r="E861" s="172">
        <v>8.32</v>
      </c>
      <c r="F861" s="173"/>
      <c r="G861" s="174">
        <f>ROUND(E861*F861,2)</f>
        <v>0</v>
      </c>
      <c r="H861" s="173"/>
      <c r="I861" s="174">
        <f>ROUND(E861*H861,2)</f>
        <v>0</v>
      </c>
      <c r="J861" s="173"/>
      <c r="K861" s="174">
        <f>ROUND(E861*J861,2)</f>
        <v>0</v>
      </c>
      <c r="L861" s="174">
        <v>21</v>
      </c>
      <c r="M861" s="174">
        <f>G861*(1+L861/100)</f>
        <v>0</v>
      </c>
      <c r="N861" s="172">
        <v>0</v>
      </c>
      <c r="O861" s="172">
        <f>ROUND(E861*N861,2)</f>
        <v>0</v>
      </c>
      <c r="P861" s="172">
        <v>0.40799999999999997</v>
      </c>
      <c r="Q861" s="172">
        <f>ROUND(E861*P861,2)</f>
        <v>3.39</v>
      </c>
      <c r="R861" s="174"/>
      <c r="S861" s="174" t="s">
        <v>239</v>
      </c>
      <c r="T861" s="175" t="s">
        <v>206</v>
      </c>
      <c r="U861" s="158">
        <v>0.06</v>
      </c>
      <c r="V861" s="158">
        <f>ROUND(E861*U861,2)</f>
        <v>0.5</v>
      </c>
      <c r="W861" s="158"/>
      <c r="X861" s="158" t="s">
        <v>243</v>
      </c>
      <c r="Y861" s="147"/>
      <c r="Z861" s="147"/>
      <c r="AA861" s="147"/>
      <c r="AB861" s="147"/>
      <c r="AC861" s="147"/>
      <c r="AD861" s="147"/>
      <c r="AE861" s="147"/>
      <c r="AF861" s="147"/>
      <c r="AG861" s="147" t="s">
        <v>244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">
      <c r="A862" s="154"/>
      <c r="B862" s="155"/>
      <c r="C862" s="181" t="s">
        <v>265</v>
      </c>
      <c r="D862" s="160"/>
      <c r="E862" s="161"/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47"/>
      <c r="Z862" s="147"/>
      <c r="AA862" s="147"/>
      <c r="AB862" s="147"/>
      <c r="AC862" s="147"/>
      <c r="AD862" s="147"/>
      <c r="AE862" s="147"/>
      <c r="AF862" s="147"/>
      <c r="AG862" s="147" t="s">
        <v>226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">
      <c r="A863" s="154"/>
      <c r="B863" s="155"/>
      <c r="C863" s="181" t="s">
        <v>1537</v>
      </c>
      <c r="D863" s="160"/>
      <c r="E863" s="161">
        <v>8.32</v>
      </c>
      <c r="F863" s="158"/>
      <c r="G863" s="15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47"/>
      <c r="Z863" s="147"/>
      <c r="AA863" s="147"/>
      <c r="AB863" s="147"/>
      <c r="AC863" s="147"/>
      <c r="AD863" s="147"/>
      <c r="AE863" s="147"/>
      <c r="AF863" s="147"/>
      <c r="AG863" s="147" t="s">
        <v>226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">
      <c r="A864" s="154"/>
      <c r="B864" s="155"/>
      <c r="C864" s="241"/>
      <c r="D864" s="242"/>
      <c r="E864" s="242"/>
      <c r="F864" s="242"/>
      <c r="G864" s="242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47"/>
      <c r="Z864" s="147"/>
      <c r="AA864" s="147"/>
      <c r="AB864" s="147"/>
      <c r="AC864" s="147"/>
      <c r="AD864" s="147"/>
      <c r="AE864" s="147"/>
      <c r="AF864" s="147"/>
      <c r="AG864" s="147" t="s">
        <v>211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69">
        <v>165</v>
      </c>
      <c r="B865" s="170" t="s">
        <v>823</v>
      </c>
      <c r="C865" s="180" t="s">
        <v>824</v>
      </c>
      <c r="D865" s="171" t="s">
        <v>821</v>
      </c>
      <c r="E865" s="172">
        <v>0.45</v>
      </c>
      <c r="F865" s="173"/>
      <c r="G865" s="174">
        <f>ROUND(E865*F865,2)</f>
        <v>0</v>
      </c>
      <c r="H865" s="173"/>
      <c r="I865" s="174">
        <f>ROUND(E865*H865,2)</f>
        <v>0</v>
      </c>
      <c r="J865" s="173"/>
      <c r="K865" s="174">
        <f>ROUND(E865*J865,2)</f>
        <v>0</v>
      </c>
      <c r="L865" s="174">
        <v>21</v>
      </c>
      <c r="M865" s="174">
        <f>G865*(1+L865/100)</f>
        <v>0</v>
      </c>
      <c r="N865" s="172">
        <v>0</v>
      </c>
      <c r="O865" s="172">
        <f>ROUND(E865*N865,2)</f>
        <v>0</v>
      </c>
      <c r="P865" s="172">
        <v>0</v>
      </c>
      <c r="Q865" s="172">
        <f>ROUND(E865*P865,2)</f>
        <v>0</v>
      </c>
      <c r="R865" s="174"/>
      <c r="S865" s="174" t="s">
        <v>239</v>
      </c>
      <c r="T865" s="175" t="s">
        <v>206</v>
      </c>
      <c r="U865" s="158">
        <v>0.06</v>
      </c>
      <c r="V865" s="158">
        <f>ROUND(E865*U865,2)</f>
        <v>0.03</v>
      </c>
      <c r="W865" s="158"/>
      <c r="X865" s="158" t="s">
        <v>243</v>
      </c>
      <c r="Y865" s="147"/>
      <c r="Z865" s="147"/>
      <c r="AA865" s="147"/>
      <c r="AB865" s="147"/>
      <c r="AC865" s="147"/>
      <c r="AD865" s="147"/>
      <c r="AE865" s="147"/>
      <c r="AF865" s="147"/>
      <c r="AG865" s="147" t="s">
        <v>244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">
      <c r="A866" s="154"/>
      <c r="B866" s="155"/>
      <c r="C866" s="181" t="s">
        <v>265</v>
      </c>
      <c r="D866" s="160"/>
      <c r="E866" s="161"/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47"/>
      <c r="Z866" s="147"/>
      <c r="AA866" s="147"/>
      <c r="AB866" s="147"/>
      <c r="AC866" s="147"/>
      <c r="AD866" s="147"/>
      <c r="AE866" s="147"/>
      <c r="AF866" s="147"/>
      <c r="AG866" s="147" t="s">
        <v>226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">
      <c r="A867" s="154"/>
      <c r="B867" s="155"/>
      <c r="C867" s="181" t="s">
        <v>1530</v>
      </c>
      <c r="D867" s="160"/>
      <c r="E867" s="161">
        <v>0.45</v>
      </c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47"/>
      <c r="Z867" s="147"/>
      <c r="AA867" s="147"/>
      <c r="AB867" s="147"/>
      <c r="AC867" s="147"/>
      <c r="AD867" s="147"/>
      <c r="AE867" s="147"/>
      <c r="AF867" s="147"/>
      <c r="AG867" s="147" t="s">
        <v>226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">
      <c r="A868" s="154"/>
      <c r="B868" s="155"/>
      <c r="C868" s="241"/>
      <c r="D868" s="242"/>
      <c r="E868" s="242"/>
      <c r="F868" s="242"/>
      <c r="G868" s="242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47"/>
      <c r="Z868" s="147"/>
      <c r="AA868" s="147"/>
      <c r="AB868" s="147"/>
      <c r="AC868" s="147"/>
      <c r="AD868" s="147"/>
      <c r="AE868" s="147"/>
      <c r="AF868" s="147"/>
      <c r="AG868" s="147" t="s">
        <v>211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">
      <c r="A869" s="169">
        <v>166</v>
      </c>
      <c r="B869" s="170" t="s">
        <v>825</v>
      </c>
      <c r="C869" s="180" t="s">
        <v>826</v>
      </c>
      <c r="D869" s="171" t="s">
        <v>472</v>
      </c>
      <c r="E869" s="172">
        <v>19.68</v>
      </c>
      <c r="F869" s="173"/>
      <c r="G869" s="174">
        <f>ROUND(E869*F869,2)</f>
        <v>0</v>
      </c>
      <c r="H869" s="173"/>
      <c r="I869" s="174">
        <f>ROUND(E869*H869,2)</f>
        <v>0</v>
      </c>
      <c r="J869" s="173"/>
      <c r="K869" s="174">
        <f>ROUND(E869*J869,2)</f>
        <v>0</v>
      </c>
      <c r="L869" s="174">
        <v>21</v>
      </c>
      <c r="M869" s="174">
        <f>G869*(1+L869/100)</f>
        <v>0</v>
      </c>
      <c r="N869" s="172">
        <v>0</v>
      </c>
      <c r="O869" s="172">
        <f>ROUND(E869*N869,2)</f>
        <v>0</v>
      </c>
      <c r="P869" s="172">
        <v>0.40799999999999997</v>
      </c>
      <c r="Q869" s="172">
        <f>ROUND(E869*P869,2)</f>
        <v>8.0299999999999994</v>
      </c>
      <c r="R869" s="174"/>
      <c r="S869" s="174" t="s">
        <v>239</v>
      </c>
      <c r="T869" s="175" t="s">
        <v>206</v>
      </c>
      <c r="U869" s="158">
        <v>0.06</v>
      </c>
      <c r="V869" s="158">
        <f>ROUND(E869*U869,2)</f>
        <v>1.18</v>
      </c>
      <c r="W869" s="158"/>
      <c r="X869" s="158" t="s">
        <v>243</v>
      </c>
      <c r="Y869" s="147"/>
      <c r="Z869" s="147"/>
      <c r="AA869" s="147"/>
      <c r="AB869" s="147"/>
      <c r="AC869" s="147"/>
      <c r="AD869" s="147"/>
      <c r="AE869" s="147"/>
      <c r="AF869" s="147"/>
      <c r="AG869" s="147" t="s">
        <v>244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2">
      <c r="A870" s="154"/>
      <c r="B870" s="155"/>
      <c r="C870" s="181" t="s">
        <v>265</v>
      </c>
      <c r="D870" s="160"/>
      <c r="E870" s="161"/>
      <c r="F870" s="158"/>
      <c r="G870" s="15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47"/>
      <c r="Z870" s="147"/>
      <c r="AA870" s="147"/>
      <c r="AB870" s="147"/>
      <c r="AC870" s="147"/>
      <c r="AD870" s="147"/>
      <c r="AE870" s="147"/>
      <c r="AF870" s="147"/>
      <c r="AG870" s="147" t="s">
        <v>226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2">
      <c r="A871" s="154"/>
      <c r="B871" s="155"/>
      <c r="C871" s="181" t="s">
        <v>1538</v>
      </c>
      <c r="D871" s="160"/>
      <c r="E871" s="161">
        <v>19.68</v>
      </c>
      <c r="F871" s="158"/>
      <c r="G871" s="158"/>
      <c r="H871" s="158"/>
      <c r="I871" s="158"/>
      <c r="J871" s="158"/>
      <c r="K871" s="158"/>
      <c r="L871" s="158"/>
      <c r="M871" s="158"/>
      <c r="N871" s="157"/>
      <c r="O871" s="157"/>
      <c r="P871" s="157"/>
      <c r="Q871" s="157"/>
      <c r="R871" s="158"/>
      <c r="S871" s="158"/>
      <c r="T871" s="158"/>
      <c r="U871" s="158"/>
      <c r="V871" s="158"/>
      <c r="W871" s="158"/>
      <c r="X871" s="158"/>
      <c r="Y871" s="147"/>
      <c r="Z871" s="147"/>
      <c r="AA871" s="147"/>
      <c r="AB871" s="147"/>
      <c r="AC871" s="147"/>
      <c r="AD871" s="147"/>
      <c r="AE871" s="147"/>
      <c r="AF871" s="147"/>
      <c r="AG871" s="147" t="s">
        <v>226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">
      <c r="A872" s="154"/>
      <c r="B872" s="155"/>
      <c r="C872" s="241"/>
      <c r="D872" s="242"/>
      <c r="E872" s="242"/>
      <c r="F872" s="242"/>
      <c r="G872" s="242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47"/>
      <c r="Z872" s="147"/>
      <c r="AA872" s="147"/>
      <c r="AB872" s="147"/>
      <c r="AC872" s="147"/>
      <c r="AD872" s="147"/>
      <c r="AE872" s="147"/>
      <c r="AF872" s="147"/>
      <c r="AG872" s="147" t="s">
        <v>211</v>
      </c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69">
        <v>167</v>
      </c>
      <c r="B873" s="170" t="s">
        <v>828</v>
      </c>
      <c r="C873" s="180" t="s">
        <v>829</v>
      </c>
      <c r="D873" s="171" t="s">
        <v>821</v>
      </c>
      <c r="E873" s="172">
        <v>0.49199999999999999</v>
      </c>
      <c r="F873" s="173"/>
      <c r="G873" s="174">
        <f>ROUND(E873*F873,2)</f>
        <v>0</v>
      </c>
      <c r="H873" s="173"/>
      <c r="I873" s="174">
        <f>ROUND(E873*H873,2)</f>
        <v>0</v>
      </c>
      <c r="J873" s="173"/>
      <c r="K873" s="174">
        <f>ROUND(E873*J873,2)</f>
        <v>0</v>
      </c>
      <c r="L873" s="174">
        <v>21</v>
      </c>
      <c r="M873" s="174">
        <f>G873*(1+L873/100)</f>
        <v>0</v>
      </c>
      <c r="N873" s="172">
        <v>0</v>
      </c>
      <c r="O873" s="172">
        <f>ROUND(E873*N873,2)</f>
        <v>0</v>
      </c>
      <c r="P873" s="172">
        <v>0.40799999999999997</v>
      </c>
      <c r="Q873" s="172">
        <f>ROUND(E873*P873,2)</f>
        <v>0.2</v>
      </c>
      <c r="R873" s="174"/>
      <c r="S873" s="174" t="s">
        <v>239</v>
      </c>
      <c r="T873" s="175" t="s">
        <v>206</v>
      </c>
      <c r="U873" s="158">
        <v>0.06</v>
      </c>
      <c r="V873" s="158">
        <f>ROUND(E873*U873,2)</f>
        <v>0.03</v>
      </c>
      <c r="W873" s="158"/>
      <c r="X873" s="158" t="s">
        <v>243</v>
      </c>
      <c r="Y873" s="147"/>
      <c r="Z873" s="147"/>
      <c r="AA873" s="147"/>
      <c r="AB873" s="147"/>
      <c r="AC873" s="147"/>
      <c r="AD873" s="147"/>
      <c r="AE873" s="147"/>
      <c r="AF873" s="147"/>
      <c r="AG873" s="147" t="s">
        <v>244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">
      <c r="A874" s="154"/>
      <c r="B874" s="155"/>
      <c r="C874" s="181" t="s">
        <v>265</v>
      </c>
      <c r="D874" s="160"/>
      <c r="E874" s="161"/>
      <c r="F874" s="158"/>
      <c r="G874" s="158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47"/>
      <c r="Z874" s="147"/>
      <c r="AA874" s="147"/>
      <c r="AB874" s="147"/>
      <c r="AC874" s="147"/>
      <c r="AD874" s="147"/>
      <c r="AE874" s="147"/>
      <c r="AF874" s="147"/>
      <c r="AG874" s="147" t="s">
        <v>226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">
      <c r="A875" s="154"/>
      <c r="B875" s="155"/>
      <c r="C875" s="181" t="s">
        <v>1539</v>
      </c>
      <c r="D875" s="160"/>
      <c r="E875" s="161">
        <v>0.49199999999999999</v>
      </c>
      <c r="F875" s="158"/>
      <c r="G875" s="158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47"/>
      <c r="Z875" s="147"/>
      <c r="AA875" s="147"/>
      <c r="AB875" s="147"/>
      <c r="AC875" s="147"/>
      <c r="AD875" s="147"/>
      <c r="AE875" s="147"/>
      <c r="AF875" s="147"/>
      <c r="AG875" s="147" t="s">
        <v>226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">
      <c r="A876" s="154"/>
      <c r="B876" s="155"/>
      <c r="C876" s="241"/>
      <c r="D876" s="242"/>
      <c r="E876" s="242"/>
      <c r="F876" s="242"/>
      <c r="G876" s="242"/>
      <c r="H876" s="158"/>
      <c r="I876" s="158"/>
      <c r="J876" s="158"/>
      <c r="K876" s="158"/>
      <c r="L876" s="158"/>
      <c r="M876" s="158"/>
      <c r="N876" s="157"/>
      <c r="O876" s="157"/>
      <c r="P876" s="157"/>
      <c r="Q876" s="157"/>
      <c r="R876" s="158"/>
      <c r="S876" s="158"/>
      <c r="T876" s="158"/>
      <c r="U876" s="158"/>
      <c r="V876" s="158"/>
      <c r="W876" s="158"/>
      <c r="X876" s="158"/>
      <c r="Y876" s="147"/>
      <c r="Z876" s="147"/>
      <c r="AA876" s="147"/>
      <c r="AB876" s="147"/>
      <c r="AC876" s="147"/>
      <c r="AD876" s="147"/>
      <c r="AE876" s="147"/>
      <c r="AF876" s="147"/>
      <c r="AG876" s="147" t="s">
        <v>211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ht="22.5" outlineLevel="1" x14ac:dyDescent="0.2">
      <c r="A877" s="169">
        <v>168</v>
      </c>
      <c r="B877" s="170" t="s">
        <v>831</v>
      </c>
      <c r="C877" s="180" t="s">
        <v>832</v>
      </c>
      <c r="D877" s="171" t="s">
        <v>821</v>
      </c>
      <c r="E877" s="172">
        <v>1.98</v>
      </c>
      <c r="F877" s="173"/>
      <c r="G877" s="174">
        <f>ROUND(E877*F877,2)</f>
        <v>0</v>
      </c>
      <c r="H877" s="173"/>
      <c r="I877" s="174">
        <f>ROUND(E877*H877,2)</f>
        <v>0</v>
      </c>
      <c r="J877" s="173"/>
      <c r="K877" s="174">
        <f>ROUND(E877*J877,2)</f>
        <v>0</v>
      </c>
      <c r="L877" s="174">
        <v>21</v>
      </c>
      <c r="M877" s="174">
        <f>G877*(1+L877/100)</f>
        <v>0</v>
      </c>
      <c r="N877" s="172">
        <v>0</v>
      </c>
      <c r="O877" s="172">
        <f>ROUND(E877*N877,2)</f>
        <v>0</v>
      </c>
      <c r="P877" s="172">
        <v>0</v>
      </c>
      <c r="Q877" s="172">
        <f>ROUND(E877*P877,2)</f>
        <v>0</v>
      </c>
      <c r="R877" s="174"/>
      <c r="S877" s="174" t="s">
        <v>239</v>
      </c>
      <c r="T877" s="175" t="s">
        <v>206</v>
      </c>
      <c r="U877" s="158">
        <v>0.06</v>
      </c>
      <c r="V877" s="158">
        <f>ROUND(E877*U877,2)</f>
        <v>0.12</v>
      </c>
      <c r="W877" s="158"/>
      <c r="X877" s="158" t="s">
        <v>243</v>
      </c>
      <c r="Y877" s="147"/>
      <c r="Z877" s="147"/>
      <c r="AA877" s="147"/>
      <c r="AB877" s="147"/>
      <c r="AC877" s="147"/>
      <c r="AD877" s="147"/>
      <c r="AE877" s="147"/>
      <c r="AF877" s="147"/>
      <c r="AG877" s="147" t="s">
        <v>244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">
      <c r="A878" s="154"/>
      <c r="B878" s="155"/>
      <c r="C878" s="181" t="s">
        <v>265</v>
      </c>
      <c r="D878" s="160"/>
      <c r="E878" s="161"/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47"/>
      <c r="Z878" s="147"/>
      <c r="AA878" s="147"/>
      <c r="AB878" s="147"/>
      <c r="AC878" s="147"/>
      <c r="AD878" s="147"/>
      <c r="AE878" s="147"/>
      <c r="AF878" s="147"/>
      <c r="AG878" s="147" t="s">
        <v>226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2">
      <c r="A879" s="154"/>
      <c r="B879" s="155"/>
      <c r="C879" s="181" t="s">
        <v>1540</v>
      </c>
      <c r="D879" s="160"/>
      <c r="E879" s="161">
        <v>1.98</v>
      </c>
      <c r="F879" s="158"/>
      <c r="G879" s="158"/>
      <c r="H879" s="158"/>
      <c r="I879" s="158"/>
      <c r="J879" s="158"/>
      <c r="K879" s="158"/>
      <c r="L879" s="158"/>
      <c r="M879" s="158"/>
      <c r="N879" s="157"/>
      <c r="O879" s="157"/>
      <c r="P879" s="157"/>
      <c r="Q879" s="157"/>
      <c r="R879" s="158"/>
      <c r="S879" s="158"/>
      <c r="T879" s="158"/>
      <c r="U879" s="158"/>
      <c r="V879" s="158"/>
      <c r="W879" s="158"/>
      <c r="X879" s="158"/>
      <c r="Y879" s="147"/>
      <c r="Z879" s="147"/>
      <c r="AA879" s="147"/>
      <c r="AB879" s="147"/>
      <c r="AC879" s="147"/>
      <c r="AD879" s="147"/>
      <c r="AE879" s="147"/>
      <c r="AF879" s="147"/>
      <c r="AG879" s="147" t="s">
        <v>226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">
      <c r="A880" s="154"/>
      <c r="B880" s="155"/>
      <c r="C880" s="241"/>
      <c r="D880" s="242"/>
      <c r="E880" s="242"/>
      <c r="F880" s="242"/>
      <c r="G880" s="242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47"/>
      <c r="Z880" s="147"/>
      <c r="AA880" s="147"/>
      <c r="AB880" s="147"/>
      <c r="AC880" s="147"/>
      <c r="AD880" s="147"/>
      <c r="AE880" s="147"/>
      <c r="AF880" s="147"/>
      <c r="AG880" s="147" t="s">
        <v>211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ht="22.5" outlineLevel="1" x14ac:dyDescent="0.2">
      <c r="A881" s="169">
        <v>169</v>
      </c>
      <c r="B881" s="170" t="s">
        <v>834</v>
      </c>
      <c r="C881" s="180" t="s">
        <v>835</v>
      </c>
      <c r="D881" s="171" t="s">
        <v>821</v>
      </c>
      <c r="E881" s="172">
        <v>2.48</v>
      </c>
      <c r="F881" s="173"/>
      <c r="G881" s="174">
        <f>ROUND(E881*F881,2)</f>
        <v>0</v>
      </c>
      <c r="H881" s="173"/>
      <c r="I881" s="174">
        <f>ROUND(E881*H881,2)</f>
        <v>0</v>
      </c>
      <c r="J881" s="173"/>
      <c r="K881" s="174">
        <f>ROUND(E881*J881,2)</f>
        <v>0</v>
      </c>
      <c r="L881" s="174">
        <v>21</v>
      </c>
      <c r="M881" s="174">
        <f>G881*(1+L881/100)</f>
        <v>0</v>
      </c>
      <c r="N881" s="172">
        <v>0</v>
      </c>
      <c r="O881" s="172">
        <f>ROUND(E881*N881,2)</f>
        <v>0</v>
      </c>
      <c r="P881" s="172">
        <v>0</v>
      </c>
      <c r="Q881" s="172">
        <f>ROUND(E881*P881,2)</f>
        <v>0</v>
      </c>
      <c r="R881" s="174"/>
      <c r="S881" s="174" t="s">
        <v>239</v>
      </c>
      <c r="T881" s="175" t="s">
        <v>206</v>
      </c>
      <c r="U881" s="158">
        <v>0.06</v>
      </c>
      <c r="V881" s="158">
        <f>ROUND(E881*U881,2)</f>
        <v>0.15</v>
      </c>
      <c r="W881" s="158"/>
      <c r="X881" s="158" t="s">
        <v>243</v>
      </c>
      <c r="Y881" s="147"/>
      <c r="Z881" s="147"/>
      <c r="AA881" s="147"/>
      <c r="AB881" s="147"/>
      <c r="AC881" s="147"/>
      <c r="AD881" s="147"/>
      <c r="AE881" s="147"/>
      <c r="AF881" s="147"/>
      <c r="AG881" s="147" t="s">
        <v>244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">
      <c r="A882" s="154"/>
      <c r="B882" s="155"/>
      <c r="C882" s="181" t="s">
        <v>265</v>
      </c>
      <c r="D882" s="160"/>
      <c r="E882" s="161"/>
      <c r="F882" s="158"/>
      <c r="G882" s="158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47"/>
      <c r="Z882" s="147"/>
      <c r="AA882" s="147"/>
      <c r="AB882" s="147"/>
      <c r="AC882" s="147"/>
      <c r="AD882" s="147"/>
      <c r="AE882" s="147"/>
      <c r="AF882" s="147"/>
      <c r="AG882" s="147" t="s">
        <v>226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">
      <c r="A883" s="154"/>
      <c r="B883" s="155"/>
      <c r="C883" s="181" t="s">
        <v>1541</v>
      </c>
      <c r="D883" s="160"/>
      <c r="E883" s="161">
        <v>2.48</v>
      </c>
      <c r="F883" s="158"/>
      <c r="G883" s="158"/>
      <c r="H883" s="158"/>
      <c r="I883" s="158"/>
      <c r="J883" s="158"/>
      <c r="K883" s="158"/>
      <c r="L883" s="158"/>
      <c r="M883" s="158"/>
      <c r="N883" s="157"/>
      <c r="O883" s="157"/>
      <c r="P883" s="157"/>
      <c r="Q883" s="157"/>
      <c r="R883" s="158"/>
      <c r="S883" s="158"/>
      <c r="T883" s="158"/>
      <c r="U883" s="158"/>
      <c r="V883" s="158"/>
      <c r="W883" s="158"/>
      <c r="X883" s="158"/>
      <c r="Y883" s="147"/>
      <c r="Z883" s="147"/>
      <c r="AA883" s="147"/>
      <c r="AB883" s="147"/>
      <c r="AC883" s="147"/>
      <c r="AD883" s="147"/>
      <c r="AE883" s="147"/>
      <c r="AF883" s="147"/>
      <c r="AG883" s="147" t="s">
        <v>226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">
      <c r="A884" s="154"/>
      <c r="B884" s="155"/>
      <c r="C884" s="241"/>
      <c r="D884" s="242"/>
      <c r="E884" s="242"/>
      <c r="F884" s="242"/>
      <c r="G884" s="242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47"/>
      <c r="Z884" s="147"/>
      <c r="AA884" s="147"/>
      <c r="AB884" s="147"/>
      <c r="AC884" s="147"/>
      <c r="AD884" s="147"/>
      <c r="AE884" s="147"/>
      <c r="AF884" s="147"/>
      <c r="AG884" s="147" t="s">
        <v>211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69">
        <v>170</v>
      </c>
      <c r="B885" s="170" t="s">
        <v>837</v>
      </c>
      <c r="C885" s="180" t="s">
        <v>838</v>
      </c>
      <c r="D885" s="171" t="s">
        <v>346</v>
      </c>
      <c r="E885" s="172">
        <v>2</v>
      </c>
      <c r="F885" s="173"/>
      <c r="G885" s="174">
        <f>ROUND(E885*F885,2)</f>
        <v>0</v>
      </c>
      <c r="H885" s="173"/>
      <c r="I885" s="174">
        <f>ROUND(E885*H885,2)</f>
        <v>0</v>
      </c>
      <c r="J885" s="173"/>
      <c r="K885" s="174">
        <f>ROUND(E885*J885,2)</f>
        <v>0</v>
      </c>
      <c r="L885" s="174">
        <v>21</v>
      </c>
      <c r="M885" s="174">
        <f>G885*(1+L885/100)</f>
        <v>0</v>
      </c>
      <c r="N885" s="172">
        <v>0</v>
      </c>
      <c r="O885" s="172">
        <f>ROUND(E885*N885,2)</f>
        <v>0</v>
      </c>
      <c r="P885" s="172">
        <v>0</v>
      </c>
      <c r="Q885" s="172">
        <f>ROUND(E885*P885,2)</f>
        <v>0</v>
      </c>
      <c r="R885" s="174"/>
      <c r="S885" s="174" t="s">
        <v>239</v>
      </c>
      <c r="T885" s="175" t="s">
        <v>295</v>
      </c>
      <c r="U885" s="158">
        <v>0</v>
      </c>
      <c r="V885" s="158">
        <f>ROUND(E885*U885,2)</f>
        <v>0</v>
      </c>
      <c r="W885" s="158"/>
      <c r="X885" s="158" t="s">
        <v>243</v>
      </c>
      <c r="Y885" s="147"/>
      <c r="Z885" s="147"/>
      <c r="AA885" s="147"/>
      <c r="AB885" s="147"/>
      <c r="AC885" s="147"/>
      <c r="AD885" s="147"/>
      <c r="AE885" s="147"/>
      <c r="AF885" s="147"/>
      <c r="AG885" s="147" t="s">
        <v>378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54"/>
      <c r="B886" s="155"/>
      <c r="C886" s="181" t="s">
        <v>265</v>
      </c>
      <c r="D886" s="160"/>
      <c r="E886" s="161"/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47"/>
      <c r="Z886" s="147"/>
      <c r="AA886" s="147"/>
      <c r="AB886" s="147"/>
      <c r="AC886" s="147"/>
      <c r="AD886" s="147"/>
      <c r="AE886" s="147"/>
      <c r="AF886" s="147"/>
      <c r="AG886" s="147" t="s">
        <v>226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54"/>
      <c r="B887" s="155"/>
      <c r="C887" s="181" t="s">
        <v>839</v>
      </c>
      <c r="D887" s="160"/>
      <c r="E887" s="161"/>
      <c r="F887" s="158"/>
      <c r="G887" s="158"/>
      <c r="H887" s="158"/>
      <c r="I887" s="158"/>
      <c r="J887" s="158"/>
      <c r="K887" s="158"/>
      <c r="L887" s="158"/>
      <c r="M887" s="158"/>
      <c r="N887" s="157"/>
      <c r="O887" s="157"/>
      <c r="P887" s="157"/>
      <c r="Q887" s="157"/>
      <c r="R887" s="158"/>
      <c r="S887" s="158"/>
      <c r="T887" s="158"/>
      <c r="U887" s="158"/>
      <c r="V887" s="158"/>
      <c r="W887" s="158"/>
      <c r="X887" s="158"/>
      <c r="Y887" s="147"/>
      <c r="Z887" s="147"/>
      <c r="AA887" s="147"/>
      <c r="AB887" s="147"/>
      <c r="AC887" s="147"/>
      <c r="AD887" s="147"/>
      <c r="AE887" s="147"/>
      <c r="AF887" s="147"/>
      <c r="AG887" s="147" t="s">
        <v>226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181" t="s">
        <v>840</v>
      </c>
      <c r="D888" s="160"/>
      <c r="E888" s="161">
        <v>2</v>
      </c>
      <c r="F888" s="158"/>
      <c r="G888" s="158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226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54"/>
      <c r="B889" s="155"/>
      <c r="C889" s="241"/>
      <c r="D889" s="242"/>
      <c r="E889" s="242"/>
      <c r="F889" s="242"/>
      <c r="G889" s="242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47"/>
      <c r="Z889" s="147"/>
      <c r="AA889" s="147"/>
      <c r="AB889" s="147"/>
      <c r="AC889" s="147"/>
      <c r="AD889" s="147"/>
      <c r="AE889" s="147"/>
      <c r="AF889" s="147"/>
      <c r="AG889" s="147" t="s">
        <v>211</v>
      </c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69">
        <v>171</v>
      </c>
      <c r="B890" s="170" t="s">
        <v>841</v>
      </c>
      <c r="C890" s="180" t="s">
        <v>1542</v>
      </c>
      <c r="D890" s="171" t="s">
        <v>472</v>
      </c>
      <c r="E890" s="172">
        <v>575</v>
      </c>
      <c r="F890" s="173"/>
      <c r="G890" s="174">
        <f>ROUND(E890*F890,2)</f>
        <v>0</v>
      </c>
      <c r="H890" s="173"/>
      <c r="I890" s="174">
        <f>ROUND(E890*H890,2)</f>
        <v>0</v>
      </c>
      <c r="J890" s="173"/>
      <c r="K890" s="174">
        <f>ROUND(E890*J890,2)</f>
        <v>0</v>
      </c>
      <c r="L890" s="174">
        <v>21</v>
      </c>
      <c r="M890" s="174">
        <f>G890*(1+L890/100)</f>
        <v>0</v>
      </c>
      <c r="N890" s="172">
        <v>1.47E-3</v>
      </c>
      <c r="O890" s="172">
        <f>ROUND(E890*N890,2)</f>
        <v>0.85</v>
      </c>
      <c r="P890" s="172">
        <v>0</v>
      </c>
      <c r="Q890" s="172">
        <f>ROUND(E890*P890,2)</f>
        <v>0</v>
      </c>
      <c r="R890" s="174"/>
      <c r="S890" s="174" t="s">
        <v>239</v>
      </c>
      <c r="T890" s="175" t="s">
        <v>295</v>
      </c>
      <c r="U890" s="158">
        <v>0.08</v>
      </c>
      <c r="V890" s="158">
        <f>ROUND(E890*U890,2)</f>
        <v>46</v>
      </c>
      <c r="W890" s="158"/>
      <c r="X890" s="158" t="s">
        <v>243</v>
      </c>
      <c r="Y890" s="147"/>
      <c r="Z890" s="147"/>
      <c r="AA890" s="147"/>
      <c r="AB890" s="147"/>
      <c r="AC890" s="147"/>
      <c r="AD890" s="147"/>
      <c r="AE890" s="147"/>
      <c r="AF890" s="147"/>
      <c r="AG890" s="147" t="s">
        <v>244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">
      <c r="A891" s="154"/>
      <c r="B891" s="155"/>
      <c r="C891" s="181" t="s">
        <v>265</v>
      </c>
      <c r="D891" s="160"/>
      <c r="E891" s="161"/>
      <c r="F891" s="158"/>
      <c r="G891" s="158"/>
      <c r="H891" s="158"/>
      <c r="I891" s="158"/>
      <c r="J891" s="158"/>
      <c r="K891" s="158"/>
      <c r="L891" s="158"/>
      <c r="M891" s="158"/>
      <c r="N891" s="157"/>
      <c r="O891" s="157"/>
      <c r="P891" s="157"/>
      <c r="Q891" s="157"/>
      <c r="R891" s="158"/>
      <c r="S891" s="158"/>
      <c r="T891" s="158"/>
      <c r="U891" s="158"/>
      <c r="V891" s="158"/>
      <c r="W891" s="158"/>
      <c r="X891" s="158"/>
      <c r="Y891" s="147"/>
      <c r="Z891" s="147"/>
      <c r="AA891" s="147"/>
      <c r="AB891" s="147"/>
      <c r="AC891" s="147"/>
      <c r="AD891" s="147"/>
      <c r="AE891" s="147"/>
      <c r="AF891" s="147"/>
      <c r="AG891" s="147" t="s">
        <v>226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54"/>
      <c r="B892" s="155"/>
      <c r="C892" s="181" t="s">
        <v>1543</v>
      </c>
      <c r="D892" s="160"/>
      <c r="E892" s="161">
        <v>575</v>
      </c>
      <c r="F892" s="158"/>
      <c r="G892" s="158"/>
      <c r="H892" s="158"/>
      <c r="I892" s="158"/>
      <c r="J892" s="158"/>
      <c r="K892" s="158"/>
      <c r="L892" s="158"/>
      <c r="M892" s="158"/>
      <c r="N892" s="157"/>
      <c r="O892" s="157"/>
      <c r="P892" s="157"/>
      <c r="Q892" s="157"/>
      <c r="R892" s="158"/>
      <c r="S892" s="158"/>
      <c r="T892" s="158"/>
      <c r="U892" s="158"/>
      <c r="V892" s="158"/>
      <c r="W892" s="158"/>
      <c r="X892" s="158"/>
      <c r="Y892" s="147"/>
      <c r="Z892" s="147"/>
      <c r="AA892" s="147"/>
      <c r="AB892" s="147"/>
      <c r="AC892" s="147"/>
      <c r="AD892" s="147"/>
      <c r="AE892" s="147"/>
      <c r="AF892" s="147"/>
      <c r="AG892" s="147" t="s">
        <v>226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54"/>
      <c r="B893" s="155"/>
      <c r="C893" s="241"/>
      <c r="D893" s="242"/>
      <c r="E893" s="242"/>
      <c r="F893" s="242"/>
      <c r="G893" s="242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47"/>
      <c r="Z893" s="147"/>
      <c r="AA893" s="147"/>
      <c r="AB893" s="147"/>
      <c r="AC893" s="147"/>
      <c r="AD893" s="147"/>
      <c r="AE893" s="147"/>
      <c r="AF893" s="147"/>
      <c r="AG893" s="147" t="s">
        <v>211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ht="22.5" outlineLevel="1" x14ac:dyDescent="0.2">
      <c r="A894" s="169">
        <v>172</v>
      </c>
      <c r="B894" s="170" t="s">
        <v>843</v>
      </c>
      <c r="C894" s="180" t="s">
        <v>844</v>
      </c>
      <c r="D894" s="171" t="s">
        <v>272</v>
      </c>
      <c r="E894" s="172">
        <v>285.7</v>
      </c>
      <c r="F894" s="173"/>
      <c r="G894" s="174">
        <f>ROUND(E894*F894,2)</f>
        <v>0</v>
      </c>
      <c r="H894" s="173"/>
      <c r="I894" s="174">
        <f>ROUND(E894*H894,2)</f>
        <v>0</v>
      </c>
      <c r="J894" s="173"/>
      <c r="K894" s="174">
        <f>ROUND(E894*J894,2)</f>
        <v>0</v>
      </c>
      <c r="L894" s="174">
        <v>21</v>
      </c>
      <c r="M894" s="174">
        <f>G894*(1+L894/100)</f>
        <v>0</v>
      </c>
      <c r="N894" s="172">
        <v>0</v>
      </c>
      <c r="O894" s="172">
        <f>ROUND(E894*N894,2)</f>
        <v>0</v>
      </c>
      <c r="P894" s="172">
        <v>1.4E-2</v>
      </c>
      <c r="Q894" s="172">
        <f>ROUND(E894*P894,2)</f>
        <v>4</v>
      </c>
      <c r="R894" s="174"/>
      <c r="S894" s="174" t="s">
        <v>239</v>
      </c>
      <c r="T894" s="175" t="s">
        <v>206</v>
      </c>
      <c r="U894" s="158">
        <v>0.08</v>
      </c>
      <c r="V894" s="158">
        <f>ROUND(E894*U894,2)</f>
        <v>22.86</v>
      </c>
      <c r="W894" s="158"/>
      <c r="X894" s="158" t="s">
        <v>243</v>
      </c>
      <c r="Y894" s="147"/>
      <c r="Z894" s="147"/>
      <c r="AA894" s="147"/>
      <c r="AB894" s="147"/>
      <c r="AC894" s="147"/>
      <c r="AD894" s="147"/>
      <c r="AE894" s="147"/>
      <c r="AF894" s="147"/>
      <c r="AG894" s="147" t="s">
        <v>244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">
      <c r="A895" s="154"/>
      <c r="B895" s="155"/>
      <c r="C895" s="181" t="s">
        <v>265</v>
      </c>
      <c r="D895" s="160"/>
      <c r="E895" s="161"/>
      <c r="F895" s="158"/>
      <c r="G895" s="158"/>
      <c r="H895" s="158"/>
      <c r="I895" s="158"/>
      <c r="J895" s="158"/>
      <c r="K895" s="158"/>
      <c r="L895" s="158"/>
      <c r="M895" s="158"/>
      <c r="N895" s="157"/>
      <c r="O895" s="157"/>
      <c r="P895" s="157"/>
      <c r="Q895" s="157"/>
      <c r="R895" s="158"/>
      <c r="S895" s="158"/>
      <c r="T895" s="158"/>
      <c r="U895" s="158"/>
      <c r="V895" s="158"/>
      <c r="W895" s="158"/>
      <c r="X895" s="158"/>
      <c r="Y895" s="147"/>
      <c r="Z895" s="147"/>
      <c r="AA895" s="147"/>
      <c r="AB895" s="147"/>
      <c r="AC895" s="147"/>
      <c r="AD895" s="147"/>
      <c r="AE895" s="147"/>
      <c r="AF895" s="147"/>
      <c r="AG895" s="147" t="s">
        <v>226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181" t="s">
        <v>1472</v>
      </c>
      <c r="D896" s="160"/>
      <c r="E896" s="161">
        <v>267.7</v>
      </c>
      <c r="F896" s="158"/>
      <c r="G896" s="158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47"/>
      <c r="Z896" s="147"/>
      <c r="AA896" s="147"/>
      <c r="AB896" s="147"/>
      <c r="AC896" s="147"/>
      <c r="AD896" s="147"/>
      <c r="AE896" s="147"/>
      <c r="AF896" s="147"/>
      <c r="AG896" s="147" t="s">
        <v>226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54"/>
      <c r="B897" s="155"/>
      <c r="C897" s="181" t="s">
        <v>265</v>
      </c>
      <c r="D897" s="160"/>
      <c r="E897" s="161"/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47"/>
      <c r="Z897" s="147"/>
      <c r="AA897" s="147"/>
      <c r="AB897" s="147"/>
      <c r="AC897" s="147"/>
      <c r="AD897" s="147"/>
      <c r="AE897" s="147"/>
      <c r="AF897" s="147"/>
      <c r="AG897" s="147" t="s">
        <v>226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54"/>
      <c r="B898" s="155"/>
      <c r="C898" s="181" t="s">
        <v>296</v>
      </c>
      <c r="D898" s="160"/>
      <c r="E898" s="161"/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226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54"/>
      <c r="B899" s="155"/>
      <c r="C899" s="181" t="s">
        <v>846</v>
      </c>
      <c r="D899" s="160"/>
      <c r="E899" s="161">
        <v>18</v>
      </c>
      <c r="F899" s="158"/>
      <c r="G899" s="158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47"/>
      <c r="Z899" s="147"/>
      <c r="AA899" s="147"/>
      <c r="AB899" s="147"/>
      <c r="AC899" s="147"/>
      <c r="AD899" s="147"/>
      <c r="AE899" s="147"/>
      <c r="AF899" s="147"/>
      <c r="AG899" s="147" t="s">
        <v>226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241"/>
      <c r="D900" s="242"/>
      <c r="E900" s="242"/>
      <c r="F900" s="242"/>
      <c r="G900" s="242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211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69">
        <v>173</v>
      </c>
      <c r="B901" s="170" t="s">
        <v>847</v>
      </c>
      <c r="C901" s="180" t="s">
        <v>848</v>
      </c>
      <c r="D901" s="171" t="s">
        <v>272</v>
      </c>
      <c r="E901" s="172">
        <v>267.7</v>
      </c>
      <c r="F901" s="173"/>
      <c r="G901" s="174">
        <f>ROUND(E901*F901,2)</f>
        <v>0</v>
      </c>
      <c r="H901" s="173"/>
      <c r="I901" s="174">
        <f>ROUND(E901*H901,2)</f>
        <v>0</v>
      </c>
      <c r="J901" s="173"/>
      <c r="K901" s="174">
        <f>ROUND(E901*J901,2)</f>
        <v>0</v>
      </c>
      <c r="L901" s="174">
        <v>21</v>
      </c>
      <c r="M901" s="174">
        <f>G901*(1+L901/100)</f>
        <v>0</v>
      </c>
      <c r="N901" s="172">
        <v>2.7E-4</v>
      </c>
      <c r="O901" s="172">
        <f>ROUND(E901*N901,2)</f>
        <v>7.0000000000000007E-2</v>
      </c>
      <c r="P901" s="172">
        <v>0</v>
      </c>
      <c r="Q901" s="172">
        <f>ROUND(E901*P901,2)</f>
        <v>0</v>
      </c>
      <c r="R901" s="174"/>
      <c r="S901" s="174" t="s">
        <v>239</v>
      </c>
      <c r="T901" s="175" t="s">
        <v>206</v>
      </c>
      <c r="U901" s="158">
        <v>0.56999999999999995</v>
      </c>
      <c r="V901" s="158">
        <f>ROUND(E901*U901,2)</f>
        <v>152.59</v>
      </c>
      <c r="W901" s="158"/>
      <c r="X901" s="158" t="s">
        <v>243</v>
      </c>
      <c r="Y901" s="147"/>
      <c r="Z901" s="147"/>
      <c r="AA901" s="147"/>
      <c r="AB901" s="147"/>
      <c r="AC901" s="147"/>
      <c r="AD901" s="147"/>
      <c r="AE901" s="147"/>
      <c r="AF901" s="147"/>
      <c r="AG901" s="147" t="s">
        <v>244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181" t="s">
        <v>265</v>
      </c>
      <c r="D902" s="160"/>
      <c r="E902" s="161"/>
      <c r="F902" s="158"/>
      <c r="G902" s="158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47"/>
      <c r="Z902" s="147"/>
      <c r="AA902" s="147"/>
      <c r="AB902" s="147"/>
      <c r="AC902" s="147"/>
      <c r="AD902" s="147"/>
      <c r="AE902" s="147"/>
      <c r="AF902" s="147"/>
      <c r="AG902" s="147" t="s">
        <v>226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">
      <c r="A903" s="154"/>
      <c r="B903" s="155"/>
      <c r="C903" s="181" t="s">
        <v>1472</v>
      </c>
      <c r="D903" s="160"/>
      <c r="E903" s="161">
        <v>267.7</v>
      </c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47"/>
      <c r="Z903" s="147"/>
      <c r="AA903" s="147"/>
      <c r="AB903" s="147"/>
      <c r="AC903" s="147"/>
      <c r="AD903" s="147"/>
      <c r="AE903" s="147"/>
      <c r="AF903" s="147"/>
      <c r="AG903" s="147" t="s">
        <v>226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241"/>
      <c r="D904" s="242"/>
      <c r="E904" s="242"/>
      <c r="F904" s="242"/>
      <c r="G904" s="242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211</v>
      </c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69">
        <v>174</v>
      </c>
      <c r="B905" s="170" t="s">
        <v>850</v>
      </c>
      <c r="C905" s="180" t="s">
        <v>851</v>
      </c>
      <c r="D905" s="171" t="s">
        <v>346</v>
      </c>
      <c r="E905" s="172">
        <v>18.409199999999998</v>
      </c>
      <c r="F905" s="173"/>
      <c r="G905" s="174">
        <f>ROUND(E905*F905,2)</f>
        <v>0</v>
      </c>
      <c r="H905" s="173"/>
      <c r="I905" s="174">
        <f>ROUND(E905*H905,2)</f>
        <v>0</v>
      </c>
      <c r="J905" s="173"/>
      <c r="K905" s="174">
        <f>ROUND(E905*J905,2)</f>
        <v>0</v>
      </c>
      <c r="L905" s="174">
        <v>21</v>
      </c>
      <c r="M905" s="174">
        <f>G905*(1+L905/100)</f>
        <v>0</v>
      </c>
      <c r="N905" s="172">
        <v>0</v>
      </c>
      <c r="O905" s="172">
        <f>ROUND(E905*N905,2)</f>
        <v>0</v>
      </c>
      <c r="P905" s="172">
        <v>0</v>
      </c>
      <c r="Q905" s="172">
        <f>ROUND(E905*P905,2)</f>
        <v>0</v>
      </c>
      <c r="R905" s="174"/>
      <c r="S905" s="174" t="s">
        <v>239</v>
      </c>
      <c r="T905" s="175" t="s">
        <v>206</v>
      </c>
      <c r="U905" s="158">
        <v>0</v>
      </c>
      <c r="V905" s="158">
        <f>ROUND(E905*U905,2)</f>
        <v>0</v>
      </c>
      <c r="W905" s="158"/>
      <c r="X905" s="158" t="s">
        <v>460</v>
      </c>
      <c r="Y905" s="147"/>
      <c r="Z905" s="147"/>
      <c r="AA905" s="147"/>
      <c r="AB905" s="147"/>
      <c r="AC905" s="147"/>
      <c r="AD905" s="147"/>
      <c r="AE905" s="147"/>
      <c r="AF905" s="147"/>
      <c r="AG905" s="147" t="s">
        <v>461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54"/>
      <c r="B906" s="155"/>
      <c r="C906" s="181" t="s">
        <v>265</v>
      </c>
      <c r="D906" s="160"/>
      <c r="E906" s="161"/>
      <c r="F906" s="158"/>
      <c r="G906" s="158"/>
      <c r="H906" s="158"/>
      <c r="I906" s="158"/>
      <c r="J906" s="158"/>
      <c r="K906" s="158"/>
      <c r="L906" s="158"/>
      <c r="M906" s="158"/>
      <c r="N906" s="157"/>
      <c r="O906" s="157"/>
      <c r="P906" s="157"/>
      <c r="Q906" s="157"/>
      <c r="R906" s="158"/>
      <c r="S906" s="158"/>
      <c r="T906" s="158"/>
      <c r="U906" s="158"/>
      <c r="V906" s="158"/>
      <c r="W906" s="158"/>
      <c r="X906" s="158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226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54"/>
      <c r="B907" s="155"/>
      <c r="C907" s="181" t="s">
        <v>1534</v>
      </c>
      <c r="D907" s="160"/>
      <c r="E907" s="161">
        <v>1.84</v>
      </c>
      <c r="F907" s="158"/>
      <c r="G907" s="158"/>
      <c r="H907" s="158"/>
      <c r="I907" s="158"/>
      <c r="J907" s="158"/>
      <c r="K907" s="158"/>
      <c r="L907" s="158"/>
      <c r="M907" s="158"/>
      <c r="N907" s="157"/>
      <c r="O907" s="157"/>
      <c r="P907" s="157"/>
      <c r="Q907" s="157"/>
      <c r="R907" s="158"/>
      <c r="S907" s="158"/>
      <c r="T907" s="158"/>
      <c r="U907" s="158"/>
      <c r="V907" s="158"/>
      <c r="W907" s="158"/>
      <c r="X907" s="158"/>
      <c r="Y907" s="147"/>
      <c r="Z907" s="147"/>
      <c r="AA907" s="147"/>
      <c r="AB907" s="147"/>
      <c r="AC907" s="147"/>
      <c r="AD907" s="147"/>
      <c r="AE907" s="147"/>
      <c r="AF907" s="147"/>
      <c r="AG907" s="147" t="s">
        <v>226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">
      <c r="A908" s="154"/>
      <c r="B908" s="155"/>
      <c r="C908" s="181" t="s">
        <v>265</v>
      </c>
      <c r="D908" s="160"/>
      <c r="E908" s="161"/>
      <c r="F908" s="158"/>
      <c r="G908" s="158"/>
      <c r="H908" s="158"/>
      <c r="I908" s="158"/>
      <c r="J908" s="158"/>
      <c r="K908" s="158"/>
      <c r="L908" s="158"/>
      <c r="M908" s="158"/>
      <c r="N908" s="157"/>
      <c r="O908" s="157"/>
      <c r="P908" s="157"/>
      <c r="Q908" s="157"/>
      <c r="R908" s="158"/>
      <c r="S908" s="158"/>
      <c r="T908" s="158"/>
      <c r="U908" s="158"/>
      <c r="V908" s="158"/>
      <c r="W908" s="158"/>
      <c r="X908" s="158"/>
      <c r="Y908" s="147"/>
      <c r="Z908" s="147"/>
      <c r="AA908" s="147"/>
      <c r="AB908" s="147"/>
      <c r="AC908" s="147"/>
      <c r="AD908" s="147"/>
      <c r="AE908" s="147"/>
      <c r="AF908" s="147"/>
      <c r="AG908" s="147" t="s">
        <v>226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54"/>
      <c r="B909" s="155"/>
      <c r="C909" s="181" t="s">
        <v>1528</v>
      </c>
      <c r="D909" s="160"/>
      <c r="E909" s="161">
        <v>16.569199999999999</v>
      </c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47"/>
      <c r="Z909" s="147"/>
      <c r="AA909" s="147"/>
      <c r="AB909" s="147"/>
      <c r="AC909" s="147"/>
      <c r="AD909" s="147"/>
      <c r="AE909" s="147"/>
      <c r="AF909" s="147"/>
      <c r="AG909" s="147" t="s">
        <v>226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54"/>
      <c r="B910" s="155"/>
      <c r="C910" s="241"/>
      <c r="D910" s="242"/>
      <c r="E910" s="242"/>
      <c r="F910" s="242"/>
      <c r="G910" s="242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47"/>
      <c r="Z910" s="147"/>
      <c r="AA910" s="147"/>
      <c r="AB910" s="147"/>
      <c r="AC910" s="147"/>
      <c r="AD910" s="147"/>
      <c r="AE910" s="147"/>
      <c r="AF910" s="147"/>
      <c r="AG910" s="147" t="s">
        <v>211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ht="22.5" outlineLevel="1" x14ac:dyDescent="0.2">
      <c r="A911" s="169">
        <v>175</v>
      </c>
      <c r="B911" s="170" t="s">
        <v>852</v>
      </c>
      <c r="C911" s="180" t="s">
        <v>853</v>
      </c>
      <c r="D911" s="171" t="s">
        <v>272</v>
      </c>
      <c r="E911" s="172">
        <v>615.71</v>
      </c>
      <c r="F911" s="173"/>
      <c r="G911" s="174">
        <f>ROUND(E911*F911,2)</f>
        <v>0</v>
      </c>
      <c r="H911" s="173"/>
      <c r="I911" s="174">
        <f>ROUND(E911*H911,2)</f>
        <v>0</v>
      </c>
      <c r="J911" s="173"/>
      <c r="K911" s="174">
        <f>ROUND(E911*J911,2)</f>
        <v>0</v>
      </c>
      <c r="L911" s="174">
        <v>21</v>
      </c>
      <c r="M911" s="174">
        <f>G911*(1+L911/100)</f>
        <v>0</v>
      </c>
      <c r="N911" s="172">
        <v>1.1299999999999999E-2</v>
      </c>
      <c r="O911" s="172">
        <f>ROUND(E911*N911,2)</f>
        <v>6.96</v>
      </c>
      <c r="P911" s="172">
        <v>0</v>
      </c>
      <c r="Q911" s="172">
        <f>ROUND(E911*P911,2)</f>
        <v>0</v>
      </c>
      <c r="R911" s="174" t="s">
        <v>459</v>
      </c>
      <c r="S911" s="174" t="s">
        <v>205</v>
      </c>
      <c r="T911" s="175" t="s">
        <v>205</v>
      </c>
      <c r="U911" s="158">
        <v>0</v>
      </c>
      <c r="V911" s="158">
        <f>ROUND(E911*U911,2)</f>
        <v>0</v>
      </c>
      <c r="W911" s="158"/>
      <c r="X911" s="158" t="s">
        <v>460</v>
      </c>
      <c r="Y911" s="147"/>
      <c r="Z911" s="147"/>
      <c r="AA911" s="147"/>
      <c r="AB911" s="147"/>
      <c r="AC911" s="147"/>
      <c r="AD911" s="147"/>
      <c r="AE911" s="147"/>
      <c r="AF911" s="147"/>
      <c r="AG911" s="147" t="s">
        <v>461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54"/>
      <c r="B912" s="155"/>
      <c r="C912" s="181" t="s">
        <v>265</v>
      </c>
      <c r="D912" s="160"/>
      <c r="E912" s="161"/>
      <c r="F912" s="158"/>
      <c r="G912" s="158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226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54"/>
      <c r="B913" s="155"/>
      <c r="C913" s="181" t="s">
        <v>1544</v>
      </c>
      <c r="D913" s="160"/>
      <c r="E913" s="161">
        <v>615.71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226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241"/>
      <c r="D914" s="242"/>
      <c r="E914" s="242"/>
      <c r="F914" s="242"/>
      <c r="G914" s="242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211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ht="22.5" outlineLevel="1" x14ac:dyDescent="0.2">
      <c r="A915" s="169">
        <v>176</v>
      </c>
      <c r="B915" s="170" t="s">
        <v>855</v>
      </c>
      <c r="C915" s="180" t="s">
        <v>856</v>
      </c>
      <c r="D915" s="171" t="s">
        <v>272</v>
      </c>
      <c r="E915" s="172">
        <v>21.5625</v>
      </c>
      <c r="F915" s="173"/>
      <c r="G915" s="174">
        <f>ROUND(E915*F915,2)</f>
        <v>0</v>
      </c>
      <c r="H915" s="173"/>
      <c r="I915" s="174">
        <f>ROUND(E915*H915,2)</f>
        <v>0</v>
      </c>
      <c r="J915" s="173"/>
      <c r="K915" s="174">
        <f>ROUND(E915*J915,2)</f>
        <v>0</v>
      </c>
      <c r="L915" s="174">
        <v>21</v>
      </c>
      <c r="M915" s="174">
        <f>G915*(1+L915/100)</f>
        <v>0</v>
      </c>
      <c r="N915" s="172">
        <v>1.4999999999999999E-2</v>
      </c>
      <c r="O915" s="172">
        <f>ROUND(E915*N915,2)</f>
        <v>0.32</v>
      </c>
      <c r="P915" s="172">
        <v>0</v>
      </c>
      <c r="Q915" s="172">
        <f>ROUND(E915*P915,2)</f>
        <v>0</v>
      </c>
      <c r="R915" s="174" t="s">
        <v>459</v>
      </c>
      <c r="S915" s="174" t="s">
        <v>205</v>
      </c>
      <c r="T915" s="175" t="s">
        <v>205</v>
      </c>
      <c r="U915" s="158">
        <v>0</v>
      </c>
      <c r="V915" s="158">
        <f>ROUND(E915*U915,2)</f>
        <v>0</v>
      </c>
      <c r="W915" s="158"/>
      <c r="X915" s="158" t="s">
        <v>460</v>
      </c>
      <c r="Y915" s="147"/>
      <c r="Z915" s="147"/>
      <c r="AA915" s="147"/>
      <c r="AB915" s="147"/>
      <c r="AC915" s="147"/>
      <c r="AD915" s="147"/>
      <c r="AE915" s="147"/>
      <c r="AF915" s="147"/>
      <c r="AG915" s="147" t="s">
        <v>461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/>
      <c r="B916" s="155"/>
      <c r="C916" s="181" t="s">
        <v>812</v>
      </c>
      <c r="D916" s="160"/>
      <c r="E916" s="161"/>
      <c r="F916" s="158"/>
      <c r="G916" s="15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226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181" t="s">
        <v>265</v>
      </c>
      <c r="D917" s="160"/>
      <c r="E917" s="161"/>
      <c r="F917" s="158"/>
      <c r="G917" s="158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47"/>
      <c r="Z917" s="147"/>
      <c r="AA917" s="147"/>
      <c r="AB917" s="147"/>
      <c r="AC917" s="147"/>
      <c r="AD917" s="147"/>
      <c r="AE917" s="147"/>
      <c r="AF917" s="147"/>
      <c r="AG917" s="147" t="s">
        <v>226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">
      <c r="A918" s="154"/>
      <c r="B918" s="155"/>
      <c r="C918" s="181" t="s">
        <v>1545</v>
      </c>
      <c r="D918" s="160"/>
      <c r="E918" s="161">
        <v>21.5625</v>
      </c>
      <c r="F918" s="158"/>
      <c r="G918" s="158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226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54"/>
      <c r="B919" s="155"/>
      <c r="C919" s="241"/>
      <c r="D919" s="242"/>
      <c r="E919" s="242"/>
      <c r="F919" s="242"/>
      <c r="G919" s="242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211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54">
        <v>177</v>
      </c>
      <c r="B920" s="155" t="s">
        <v>858</v>
      </c>
      <c r="C920" s="185" t="s">
        <v>859</v>
      </c>
      <c r="D920" s="156" t="s">
        <v>0</v>
      </c>
      <c r="E920" s="177"/>
      <c r="F920" s="159"/>
      <c r="G920" s="158">
        <f>ROUND(E920*F920,2)</f>
        <v>0</v>
      </c>
      <c r="H920" s="159"/>
      <c r="I920" s="158">
        <f>ROUND(E920*H920,2)</f>
        <v>0</v>
      </c>
      <c r="J920" s="159"/>
      <c r="K920" s="158">
        <f>ROUND(E920*J920,2)</f>
        <v>0</v>
      </c>
      <c r="L920" s="158">
        <v>21</v>
      </c>
      <c r="M920" s="158">
        <f>G920*(1+L920/100)</f>
        <v>0</v>
      </c>
      <c r="N920" s="157">
        <v>0</v>
      </c>
      <c r="O920" s="157">
        <f>ROUND(E920*N920,2)</f>
        <v>0</v>
      </c>
      <c r="P920" s="157">
        <v>0</v>
      </c>
      <c r="Q920" s="157">
        <f>ROUND(E920*P920,2)</f>
        <v>0</v>
      </c>
      <c r="R920" s="158" t="s">
        <v>572</v>
      </c>
      <c r="S920" s="158" t="s">
        <v>205</v>
      </c>
      <c r="T920" s="158" t="s">
        <v>205</v>
      </c>
      <c r="U920" s="158">
        <v>0</v>
      </c>
      <c r="V920" s="158">
        <f>ROUND(E920*U920,2)</f>
        <v>0</v>
      </c>
      <c r="W920" s="158"/>
      <c r="X920" s="158" t="s">
        <v>658</v>
      </c>
      <c r="Y920" s="147"/>
      <c r="Z920" s="147"/>
      <c r="AA920" s="147"/>
      <c r="AB920" s="147"/>
      <c r="AC920" s="147"/>
      <c r="AD920" s="147"/>
      <c r="AE920" s="147"/>
      <c r="AF920" s="147"/>
      <c r="AG920" s="147" t="s">
        <v>659</v>
      </c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54"/>
      <c r="B921" s="155"/>
      <c r="C921" s="258" t="s">
        <v>711</v>
      </c>
      <c r="D921" s="259"/>
      <c r="E921" s="259"/>
      <c r="F921" s="259"/>
      <c r="G921" s="259"/>
      <c r="H921" s="158"/>
      <c r="I921" s="158"/>
      <c r="J921" s="158"/>
      <c r="K921" s="158"/>
      <c r="L921" s="158"/>
      <c r="M921" s="158"/>
      <c r="N921" s="157"/>
      <c r="O921" s="157"/>
      <c r="P921" s="157"/>
      <c r="Q921" s="157"/>
      <c r="R921" s="158"/>
      <c r="S921" s="158"/>
      <c r="T921" s="158"/>
      <c r="U921" s="158"/>
      <c r="V921" s="158"/>
      <c r="W921" s="158"/>
      <c r="X921" s="158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275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54"/>
      <c r="B922" s="155"/>
      <c r="C922" s="241"/>
      <c r="D922" s="242"/>
      <c r="E922" s="242"/>
      <c r="F922" s="242"/>
      <c r="G922" s="242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47"/>
      <c r="Z922" s="147"/>
      <c r="AA922" s="147"/>
      <c r="AB922" s="147"/>
      <c r="AC922" s="147"/>
      <c r="AD922" s="147"/>
      <c r="AE922" s="147"/>
      <c r="AF922" s="147"/>
      <c r="AG922" s="147" t="s">
        <v>211</v>
      </c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x14ac:dyDescent="0.2">
      <c r="A923" s="163" t="s">
        <v>200</v>
      </c>
      <c r="B923" s="164" t="s">
        <v>137</v>
      </c>
      <c r="C923" s="179" t="s">
        <v>138</v>
      </c>
      <c r="D923" s="165"/>
      <c r="E923" s="166"/>
      <c r="F923" s="167"/>
      <c r="G923" s="167">
        <f>SUMIF(AG924:AG955,"&lt;&gt;NOR",G924:G955)</f>
        <v>0</v>
      </c>
      <c r="H923" s="167"/>
      <c r="I923" s="167">
        <f>SUM(I924:I955)</f>
        <v>0</v>
      </c>
      <c r="J923" s="167"/>
      <c r="K923" s="167">
        <f>SUM(K924:K955)</f>
        <v>0</v>
      </c>
      <c r="L923" s="167"/>
      <c r="M923" s="167">
        <f>SUM(M924:M955)</f>
        <v>0</v>
      </c>
      <c r="N923" s="166"/>
      <c r="O923" s="166">
        <f>SUM(O924:O955)</f>
        <v>28.5</v>
      </c>
      <c r="P923" s="166"/>
      <c r="Q923" s="166">
        <f>SUM(Q924:Q955)</f>
        <v>0</v>
      </c>
      <c r="R923" s="167"/>
      <c r="S923" s="167"/>
      <c r="T923" s="168"/>
      <c r="U923" s="162"/>
      <c r="V923" s="162">
        <f>SUM(V924:V955)</f>
        <v>0</v>
      </c>
      <c r="W923" s="162"/>
      <c r="X923" s="162"/>
      <c r="AG923" t="s">
        <v>201</v>
      </c>
    </row>
    <row r="924" spans="1:60" outlineLevel="1" x14ac:dyDescent="0.2">
      <c r="A924" s="169">
        <v>178</v>
      </c>
      <c r="B924" s="170" t="s">
        <v>860</v>
      </c>
      <c r="C924" s="180" t="s">
        <v>861</v>
      </c>
      <c r="D924" s="171" t="s">
        <v>272</v>
      </c>
      <c r="E924" s="172">
        <v>573.45000000000005</v>
      </c>
      <c r="F924" s="173"/>
      <c r="G924" s="174">
        <f>ROUND(E924*F924,2)</f>
        <v>0</v>
      </c>
      <c r="H924" s="173"/>
      <c r="I924" s="174">
        <f>ROUND(E924*H924,2)</f>
        <v>0</v>
      </c>
      <c r="J924" s="173"/>
      <c r="K924" s="174">
        <f>ROUND(E924*J924,2)</f>
        <v>0</v>
      </c>
      <c r="L924" s="174">
        <v>21</v>
      </c>
      <c r="M924" s="174">
        <f>G924*(1+L924/100)</f>
        <v>0</v>
      </c>
      <c r="N924" s="172">
        <v>4.9700000000000001E-2</v>
      </c>
      <c r="O924" s="172">
        <f>ROUND(E924*N924,2)</f>
        <v>28.5</v>
      </c>
      <c r="P924" s="172">
        <v>0</v>
      </c>
      <c r="Q924" s="172">
        <f>ROUND(E924*P924,2)</f>
        <v>0</v>
      </c>
      <c r="R924" s="174"/>
      <c r="S924" s="174" t="s">
        <v>239</v>
      </c>
      <c r="T924" s="175" t="s">
        <v>206</v>
      </c>
      <c r="U924" s="158">
        <v>0</v>
      </c>
      <c r="V924" s="158">
        <f>ROUND(E924*U924,2)</f>
        <v>0</v>
      </c>
      <c r="W924" s="158"/>
      <c r="X924" s="158" t="s">
        <v>243</v>
      </c>
      <c r="Y924" s="147"/>
      <c r="Z924" s="147"/>
      <c r="AA924" s="147"/>
      <c r="AB924" s="147"/>
      <c r="AC924" s="147"/>
      <c r="AD924" s="147"/>
      <c r="AE924" s="147"/>
      <c r="AF924" s="147"/>
      <c r="AG924" s="147" t="s">
        <v>244</v>
      </c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ht="22.5" outlineLevel="1" x14ac:dyDescent="0.2">
      <c r="A925" s="154"/>
      <c r="B925" s="155"/>
      <c r="C925" s="250" t="s">
        <v>862</v>
      </c>
      <c r="D925" s="251"/>
      <c r="E925" s="251"/>
      <c r="F925" s="251"/>
      <c r="G925" s="251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47"/>
      <c r="Z925" s="147"/>
      <c r="AA925" s="147"/>
      <c r="AB925" s="147"/>
      <c r="AC925" s="147"/>
      <c r="AD925" s="147"/>
      <c r="AE925" s="147"/>
      <c r="AF925" s="147"/>
      <c r="AG925" s="147" t="s">
        <v>210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76" t="str">
        <f>C925</f>
        <v>Konstrukce krovu stojaté stolice, bednění, lepenka A 330/H, krytina z lakovaného plechu, hřeben, obložení podhledu říms obkladem pero-drážka, lazurovací nátěr říms.</v>
      </c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54"/>
      <c r="B926" s="155"/>
      <c r="C926" s="181" t="s">
        <v>265</v>
      </c>
      <c r="D926" s="160"/>
      <c r="E926" s="161"/>
      <c r="F926" s="158"/>
      <c r="G926" s="15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226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">
      <c r="A927" s="154"/>
      <c r="B927" s="155"/>
      <c r="C927" s="181" t="s">
        <v>1490</v>
      </c>
      <c r="D927" s="160"/>
      <c r="E927" s="161">
        <v>573.45000000000005</v>
      </c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47"/>
      <c r="Z927" s="147"/>
      <c r="AA927" s="147"/>
      <c r="AB927" s="147"/>
      <c r="AC927" s="147"/>
      <c r="AD927" s="147"/>
      <c r="AE927" s="147"/>
      <c r="AF927" s="147"/>
      <c r="AG927" s="147" t="s">
        <v>226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241"/>
      <c r="D928" s="242"/>
      <c r="E928" s="242"/>
      <c r="F928" s="242"/>
      <c r="G928" s="242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211</v>
      </c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ht="22.5" outlineLevel="1" x14ac:dyDescent="0.2">
      <c r="A929" s="169">
        <v>179</v>
      </c>
      <c r="B929" s="170" t="s">
        <v>863</v>
      </c>
      <c r="C929" s="180" t="s">
        <v>864</v>
      </c>
      <c r="D929" s="171" t="s">
        <v>472</v>
      </c>
      <c r="E929" s="172">
        <v>19.7</v>
      </c>
      <c r="F929" s="173"/>
      <c r="G929" s="174">
        <f>ROUND(E929*F929,2)</f>
        <v>0</v>
      </c>
      <c r="H929" s="173"/>
      <c r="I929" s="174">
        <f>ROUND(E929*H929,2)</f>
        <v>0</v>
      </c>
      <c r="J929" s="173"/>
      <c r="K929" s="174">
        <f>ROUND(E929*J929,2)</f>
        <v>0</v>
      </c>
      <c r="L929" s="174">
        <v>21</v>
      </c>
      <c r="M929" s="174">
        <f>G929*(1+L929/100)</f>
        <v>0</v>
      </c>
      <c r="N929" s="172">
        <v>0</v>
      </c>
      <c r="O929" s="172">
        <f>ROUND(E929*N929,2)</f>
        <v>0</v>
      </c>
      <c r="P929" s="172">
        <v>0</v>
      </c>
      <c r="Q929" s="172">
        <f>ROUND(E929*P929,2)</f>
        <v>0</v>
      </c>
      <c r="R929" s="174"/>
      <c r="S929" s="174" t="s">
        <v>239</v>
      </c>
      <c r="T929" s="175" t="s">
        <v>206</v>
      </c>
      <c r="U929" s="158">
        <v>0</v>
      </c>
      <c r="V929" s="158">
        <f>ROUND(E929*U929,2)</f>
        <v>0</v>
      </c>
      <c r="W929" s="158"/>
      <c r="X929" s="158" t="s">
        <v>243</v>
      </c>
      <c r="Y929" s="147"/>
      <c r="Z929" s="147"/>
      <c r="AA929" s="147"/>
      <c r="AB929" s="147"/>
      <c r="AC929" s="147"/>
      <c r="AD929" s="147"/>
      <c r="AE929" s="147"/>
      <c r="AF929" s="147"/>
      <c r="AG929" s="147" t="s">
        <v>244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54"/>
      <c r="B930" s="155"/>
      <c r="C930" s="252"/>
      <c r="D930" s="253"/>
      <c r="E930" s="253"/>
      <c r="F930" s="253"/>
      <c r="G930" s="253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47"/>
      <c r="Z930" s="147"/>
      <c r="AA930" s="147"/>
      <c r="AB930" s="147"/>
      <c r="AC930" s="147"/>
      <c r="AD930" s="147"/>
      <c r="AE930" s="147"/>
      <c r="AF930" s="147"/>
      <c r="AG930" s="147" t="s">
        <v>211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ht="22.5" outlineLevel="1" x14ac:dyDescent="0.2">
      <c r="A931" s="169">
        <v>180</v>
      </c>
      <c r="B931" s="170" t="s">
        <v>865</v>
      </c>
      <c r="C931" s="180" t="s">
        <v>866</v>
      </c>
      <c r="D931" s="171" t="s">
        <v>472</v>
      </c>
      <c r="E931" s="172">
        <v>19.600000000000001</v>
      </c>
      <c r="F931" s="173"/>
      <c r="G931" s="174">
        <f>ROUND(E931*F931,2)</f>
        <v>0</v>
      </c>
      <c r="H931" s="173"/>
      <c r="I931" s="174">
        <f>ROUND(E931*H931,2)</f>
        <v>0</v>
      </c>
      <c r="J931" s="173"/>
      <c r="K931" s="174">
        <f>ROUND(E931*J931,2)</f>
        <v>0</v>
      </c>
      <c r="L931" s="174">
        <v>21</v>
      </c>
      <c r="M931" s="174">
        <f>G931*(1+L931/100)</f>
        <v>0</v>
      </c>
      <c r="N931" s="172">
        <v>0</v>
      </c>
      <c r="O931" s="172">
        <f>ROUND(E931*N931,2)</f>
        <v>0</v>
      </c>
      <c r="P931" s="172">
        <v>0</v>
      </c>
      <c r="Q931" s="172">
        <f>ROUND(E931*P931,2)</f>
        <v>0</v>
      </c>
      <c r="R931" s="174"/>
      <c r="S931" s="174" t="s">
        <v>239</v>
      </c>
      <c r="T931" s="175" t="s">
        <v>206</v>
      </c>
      <c r="U931" s="158">
        <v>0</v>
      </c>
      <c r="V931" s="158">
        <f>ROUND(E931*U931,2)</f>
        <v>0</v>
      </c>
      <c r="W931" s="158"/>
      <c r="X931" s="158" t="s">
        <v>243</v>
      </c>
      <c r="Y931" s="147"/>
      <c r="Z931" s="147"/>
      <c r="AA931" s="147"/>
      <c r="AB931" s="147"/>
      <c r="AC931" s="147"/>
      <c r="AD931" s="147"/>
      <c r="AE931" s="147"/>
      <c r="AF931" s="147"/>
      <c r="AG931" s="147" t="s">
        <v>244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">
      <c r="A932" s="154"/>
      <c r="B932" s="155"/>
      <c r="C932" s="252"/>
      <c r="D932" s="253"/>
      <c r="E932" s="253"/>
      <c r="F932" s="253"/>
      <c r="G932" s="253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47"/>
      <c r="Z932" s="147"/>
      <c r="AA932" s="147"/>
      <c r="AB932" s="147"/>
      <c r="AC932" s="147"/>
      <c r="AD932" s="147"/>
      <c r="AE932" s="147"/>
      <c r="AF932" s="147"/>
      <c r="AG932" s="147" t="s">
        <v>211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ht="22.5" outlineLevel="1" x14ac:dyDescent="0.2">
      <c r="A933" s="169">
        <v>181</v>
      </c>
      <c r="B933" s="170" t="s">
        <v>867</v>
      </c>
      <c r="C933" s="180" t="s">
        <v>868</v>
      </c>
      <c r="D933" s="171" t="s">
        <v>472</v>
      </c>
      <c r="E933" s="172">
        <v>19.7</v>
      </c>
      <c r="F933" s="173"/>
      <c r="G933" s="174">
        <f>ROUND(E933*F933,2)</f>
        <v>0</v>
      </c>
      <c r="H933" s="173"/>
      <c r="I933" s="174">
        <f>ROUND(E933*H933,2)</f>
        <v>0</v>
      </c>
      <c r="J933" s="173"/>
      <c r="K933" s="174">
        <f>ROUND(E933*J933,2)</f>
        <v>0</v>
      </c>
      <c r="L933" s="174">
        <v>21</v>
      </c>
      <c r="M933" s="174">
        <f>G933*(1+L933/100)</f>
        <v>0</v>
      </c>
      <c r="N933" s="172">
        <v>0</v>
      </c>
      <c r="O933" s="172">
        <f>ROUND(E933*N933,2)</f>
        <v>0</v>
      </c>
      <c r="P933" s="172">
        <v>0</v>
      </c>
      <c r="Q933" s="172">
        <f>ROUND(E933*P933,2)</f>
        <v>0</v>
      </c>
      <c r="R933" s="174"/>
      <c r="S933" s="174" t="s">
        <v>239</v>
      </c>
      <c r="T933" s="175" t="s">
        <v>206</v>
      </c>
      <c r="U933" s="158">
        <v>0</v>
      </c>
      <c r="V933" s="158">
        <f>ROUND(E933*U933,2)</f>
        <v>0</v>
      </c>
      <c r="W933" s="158"/>
      <c r="X933" s="158" t="s">
        <v>243</v>
      </c>
      <c r="Y933" s="147"/>
      <c r="Z933" s="147"/>
      <c r="AA933" s="147"/>
      <c r="AB933" s="147"/>
      <c r="AC933" s="147"/>
      <c r="AD933" s="147"/>
      <c r="AE933" s="147"/>
      <c r="AF933" s="147"/>
      <c r="AG933" s="147" t="s">
        <v>244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">
      <c r="A934" s="154"/>
      <c r="B934" s="155"/>
      <c r="C934" s="252"/>
      <c r="D934" s="253"/>
      <c r="E934" s="253"/>
      <c r="F934" s="253"/>
      <c r="G934" s="253"/>
      <c r="H934" s="158"/>
      <c r="I934" s="158"/>
      <c r="J934" s="158"/>
      <c r="K934" s="158"/>
      <c r="L934" s="158"/>
      <c r="M934" s="158"/>
      <c r="N934" s="157"/>
      <c r="O934" s="157"/>
      <c r="P934" s="157"/>
      <c r="Q934" s="157"/>
      <c r="R934" s="158"/>
      <c r="S934" s="158"/>
      <c r="T934" s="158"/>
      <c r="U934" s="158"/>
      <c r="V934" s="158"/>
      <c r="W934" s="158"/>
      <c r="X934" s="158"/>
      <c r="Y934" s="147"/>
      <c r="Z934" s="147"/>
      <c r="AA934" s="147"/>
      <c r="AB934" s="147"/>
      <c r="AC934" s="147"/>
      <c r="AD934" s="147"/>
      <c r="AE934" s="147"/>
      <c r="AF934" s="147"/>
      <c r="AG934" s="147" t="s">
        <v>211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ht="22.5" outlineLevel="1" x14ac:dyDescent="0.2">
      <c r="A935" s="169">
        <v>182</v>
      </c>
      <c r="B935" s="170" t="s">
        <v>869</v>
      </c>
      <c r="C935" s="180" t="s">
        <v>870</v>
      </c>
      <c r="D935" s="171" t="s">
        <v>472</v>
      </c>
      <c r="E935" s="172">
        <v>16.3</v>
      </c>
      <c r="F935" s="173"/>
      <c r="G935" s="174">
        <f>ROUND(E935*F935,2)</f>
        <v>0</v>
      </c>
      <c r="H935" s="173"/>
      <c r="I935" s="174">
        <f>ROUND(E935*H935,2)</f>
        <v>0</v>
      </c>
      <c r="J935" s="173"/>
      <c r="K935" s="174">
        <f>ROUND(E935*J935,2)</f>
        <v>0</v>
      </c>
      <c r="L935" s="174">
        <v>21</v>
      </c>
      <c r="M935" s="174">
        <f>G935*(1+L935/100)</f>
        <v>0</v>
      </c>
      <c r="N935" s="172">
        <v>0</v>
      </c>
      <c r="O935" s="172">
        <f>ROUND(E935*N935,2)</f>
        <v>0</v>
      </c>
      <c r="P935" s="172">
        <v>0</v>
      </c>
      <c r="Q935" s="172">
        <f>ROUND(E935*P935,2)</f>
        <v>0</v>
      </c>
      <c r="R935" s="174"/>
      <c r="S935" s="174" t="s">
        <v>239</v>
      </c>
      <c r="T935" s="175" t="s">
        <v>206</v>
      </c>
      <c r="U935" s="158">
        <v>0</v>
      </c>
      <c r="V935" s="158">
        <f>ROUND(E935*U935,2)</f>
        <v>0</v>
      </c>
      <c r="W935" s="158"/>
      <c r="X935" s="158" t="s">
        <v>243</v>
      </c>
      <c r="Y935" s="147"/>
      <c r="Z935" s="147"/>
      <c r="AA935" s="147"/>
      <c r="AB935" s="147"/>
      <c r="AC935" s="147"/>
      <c r="AD935" s="147"/>
      <c r="AE935" s="147"/>
      <c r="AF935" s="147"/>
      <c r="AG935" s="147" t="s">
        <v>244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">
      <c r="A936" s="154"/>
      <c r="B936" s="155"/>
      <c r="C936" s="252"/>
      <c r="D936" s="253"/>
      <c r="E936" s="253"/>
      <c r="F936" s="253"/>
      <c r="G936" s="253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47"/>
      <c r="Z936" s="147"/>
      <c r="AA936" s="147"/>
      <c r="AB936" s="147"/>
      <c r="AC936" s="147"/>
      <c r="AD936" s="147"/>
      <c r="AE936" s="147"/>
      <c r="AF936" s="147"/>
      <c r="AG936" s="147" t="s">
        <v>211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ht="22.5" outlineLevel="1" x14ac:dyDescent="0.2">
      <c r="A937" s="169">
        <v>183</v>
      </c>
      <c r="B937" s="170" t="s">
        <v>871</v>
      </c>
      <c r="C937" s="180" t="s">
        <v>872</v>
      </c>
      <c r="D937" s="171" t="s">
        <v>472</v>
      </c>
      <c r="E937" s="172">
        <v>70.3</v>
      </c>
      <c r="F937" s="173"/>
      <c r="G937" s="174">
        <f>ROUND(E937*F937,2)</f>
        <v>0</v>
      </c>
      <c r="H937" s="173"/>
      <c r="I937" s="174">
        <f>ROUND(E937*H937,2)</f>
        <v>0</v>
      </c>
      <c r="J937" s="173"/>
      <c r="K937" s="174">
        <f>ROUND(E937*J937,2)</f>
        <v>0</v>
      </c>
      <c r="L937" s="174">
        <v>21</v>
      </c>
      <c r="M937" s="174">
        <f>G937*(1+L937/100)</f>
        <v>0</v>
      </c>
      <c r="N937" s="172">
        <v>0</v>
      </c>
      <c r="O937" s="172">
        <f>ROUND(E937*N937,2)</f>
        <v>0</v>
      </c>
      <c r="P937" s="172">
        <v>0</v>
      </c>
      <c r="Q937" s="172">
        <f>ROUND(E937*P937,2)</f>
        <v>0</v>
      </c>
      <c r="R937" s="174"/>
      <c r="S937" s="174" t="s">
        <v>239</v>
      </c>
      <c r="T937" s="175" t="s">
        <v>206</v>
      </c>
      <c r="U937" s="158">
        <v>0</v>
      </c>
      <c r="V937" s="158">
        <f>ROUND(E937*U937,2)</f>
        <v>0</v>
      </c>
      <c r="W937" s="158"/>
      <c r="X937" s="158" t="s">
        <v>243</v>
      </c>
      <c r="Y937" s="147"/>
      <c r="Z937" s="147"/>
      <c r="AA937" s="147"/>
      <c r="AB937" s="147"/>
      <c r="AC937" s="147"/>
      <c r="AD937" s="147"/>
      <c r="AE937" s="147"/>
      <c r="AF937" s="147"/>
      <c r="AG937" s="147" t="s">
        <v>244</v>
      </c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">
      <c r="A938" s="154"/>
      <c r="B938" s="155"/>
      <c r="C938" s="252"/>
      <c r="D938" s="253"/>
      <c r="E938" s="253"/>
      <c r="F938" s="253"/>
      <c r="G938" s="253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47"/>
      <c r="Z938" s="147"/>
      <c r="AA938" s="147"/>
      <c r="AB938" s="147"/>
      <c r="AC938" s="147"/>
      <c r="AD938" s="147"/>
      <c r="AE938" s="147"/>
      <c r="AF938" s="147"/>
      <c r="AG938" s="147" t="s">
        <v>211</v>
      </c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ht="22.5" outlineLevel="1" x14ac:dyDescent="0.2">
      <c r="A939" s="169">
        <v>184</v>
      </c>
      <c r="B939" s="170" t="s">
        <v>873</v>
      </c>
      <c r="C939" s="180" t="s">
        <v>874</v>
      </c>
      <c r="D939" s="171" t="s">
        <v>472</v>
      </c>
      <c r="E939" s="172">
        <v>37.5</v>
      </c>
      <c r="F939" s="173"/>
      <c r="G939" s="174">
        <f>ROUND(E939*F939,2)</f>
        <v>0</v>
      </c>
      <c r="H939" s="173"/>
      <c r="I939" s="174">
        <f>ROUND(E939*H939,2)</f>
        <v>0</v>
      </c>
      <c r="J939" s="173"/>
      <c r="K939" s="174">
        <f>ROUND(E939*J939,2)</f>
        <v>0</v>
      </c>
      <c r="L939" s="174">
        <v>21</v>
      </c>
      <c r="M939" s="174">
        <f>G939*(1+L939/100)</f>
        <v>0</v>
      </c>
      <c r="N939" s="172">
        <v>0</v>
      </c>
      <c r="O939" s="172">
        <f>ROUND(E939*N939,2)</f>
        <v>0</v>
      </c>
      <c r="P939" s="172">
        <v>0</v>
      </c>
      <c r="Q939" s="172">
        <f>ROUND(E939*P939,2)</f>
        <v>0</v>
      </c>
      <c r="R939" s="174"/>
      <c r="S939" s="174" t="s">
        <v>239</v>
      </c>
      <c r="T939" s="175" t="s">
        <v>206</v>
      </c>
      <c r="U939" s="158">
        <v>0</v>
      </c>
      <c r="V939" s="158">
        <f>ROUND(E939*U939,2)</f>
        <v>0</v>
      </c>
      <c r="W939" s="158"/>
      <c r="X939" s="158" t="s">
        <v>243</v>
      </c>
      <c r="Y939" s="147"/>
      <c r="Z939" s="147"/>
      <c r="AA939" s="147"/>
      <c r="AB939" s="147"/>
      <c r="AC939" s="147"/>
      <c r="AD939" s="147"/>
      <c r="AE939" s="147"/>
      <c r="AF939" s="147"/>
      <c r="AG939" s="147" t="s">
        <v>244</v>
      </c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54"/>
      <c r="B940" s="155"/>
      <c r="C940" s="252"/>
      <c r="D940" s="253"/>
      <c r="E940" s="253"/>
      <c r="F940" s="253"/>
      <c r="G940" s="253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47"/>
      <c r="Z940" s="147"/>
      <c r="AA940" s="147"/>
      <c r="AB940" s="147"/>
      <c r="AC940" s="147"/>
      <c r="AD940" s="147"/>
      <c r="AE940" s="147"/>
      <c r="AF940" s="147"/>
      <c r="AG940" s="147" t="s">
        <v>211</v>
      </c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ht="22.5" outlineLevel="1" x14ac:dyDescent="0.2">
      <c r="A941" s="169">
        <v>185</v>
      </c>
      <c r="B941" s="170" t="s">
        <v>875</v>
      </c>
      <c r="C941" s="180" t="s">
        <v>876</v>
      </c>
      <c r="D941" s="171" t="s">
        <v>472</v>
      </c>
      <c r="E941" s="172">
        <v>16.5</v>
      </c>
      <c r="F941" s="173"/>
      <c r="G941" s="174">
        <f>ROUND(E941*F941,2)</f>
        <v>0</v>
      </c>
      <c r="H941" s="173"/>
      <c r="I941" s="174">
        <f>ROUND(E941*H941,2)</f>
        <v>0</v>
      </c>
      <c r="J941" s="173"/>
      <c r="K941" s="174">
        <f>ROUND(E941*J941,2)</f>
        <v>0</v>
      </c>
      <c r="L941" s="174">
        <v>21</v>
      </c>
      <c r="M941" s="174">
        <f>G941*(1+L941/100)</f>
        <v>0</v>
      </c>
      <c r="N941" s="172">
        <v>0</v>
      </c>
      <c r="O941" s="172">
        <f>ROUND(E941*N941,2)</f>
        <v>0</v>
      </c>
      <c r="P941" s="172">
        <v>0</v>
      </c>
      <c r="Q941" s="172">
        <f>ROUND(E941*P941,2)</f>
        <v>0</v>
      </c>
      <c r="R941" s="174"/>
      <c r="S941" s="174" t="s">
        <v>239</v>
      </c>
      <c r="T941" s="175" t="s">
        <v>206</v>
      </c>
      <c r="U941" s="158">
        <v>0</v>
      </c>
      <c r="V941" s="158">
        <f>ROUND(E941*U941,2)</f>
        <v>0</v>
      </c>
      <c r="W941" s="158"/>
      <c r="X941" s="158" t="s">
        <v>243</v>
      </c>
      <c r="Y941" s="147"/>
      <c r="Z941" s="147"/>
      <c r="AA941" s="147"/>
      <c r="AB941" s="147"/>
      <c r="AC941" s="147"/>
      <c r="AD941" s="147"/>
      <c r="AE941" s="147"/>
      <c r="AF941" s="147"/>
      <c r="AG941" s="147" t="s">
        <v>244</v>
      </c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54"/>
      <c r="B942" s="155"/>
      <c r="C942" s="252"/>
      <c r="D942" s="253"/>
      <c r="E942" s="253"/>
      <c r="F942" s="253"/>
      <c r="G942" s="253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47"/>
      <c r="Z942" s="147"/>
      <c r="AA942" s="147"/>
      <c r="AB942" s="147"/>
      <c r="AC942" s="147"/>
      <c r="AD942" s="147"/>
      <c r="AE942" s="147"/>
      <c r="AF942" s="147"/>
      <c r="AG942" s="147" t="s">
        <v>211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ht="22.5" outlineLevel="1" x14ac:dyDescent="0.2">
      <c r="A943" s="169">
        <v>186</v>
      </c>
      <c r="B943" s="170" t="s">
        <v>877</v>
      </c>
      <c r="C943" s="180" t="s">
        <v>878</v>
      </c>
      <c r="D943" s="171" t="s">
        <v>300</v>
      </c>
      <c r="E943" s="172">
        <v>5</v>
      </c>
      <c r="F943" s="173"/>
      <c r="G943" s="174">
        <f>ROUND(E943*F943,2)</f>
        <v>0</v>
      </c>
      <c r="H943" s="173"/>
      <c r="I943" s="174">
        <f>ROUND(E943*H943,2)</f>
        <v>0</v>
      </c>
      <c r="J943" s="173"/>
      <c r="K943" s="174">
        <f>ROUND(E943*J943,2)</f>
        <v>0</v>
      </c>
      <c r="L943" s="174">
        <v>21</v>
      </c>
      <c r="M943" s="174">
        <f>G943*(1+L943/100)</f>
        <v>0</v>
      </c>
      <c r="N943" s="172">
        <v>0</v>
      </c>
      <c r="O943" s="172">
        <f>ROUND(E943*N943,2)</f>
        <v>0</v>
      </c>
      <c r="P943" s="172">
        <v>0</v>
      </c>
      <c r="Q943" s="172">
        <f>ROUND(E943*P943,2)</f>
        <v>0</v>
      </c>
      <c r="R943" s="174"/>
      <c r="S943" s="174" t="s">
        <v>239</v>
      </c>
      <c r="T943" s="175" t="s">
        <v>206</v>
      </c>
      <c r="U943" s="158">
        <v>0</v>
      </c>
      <c r="V943" s="158">
        <f>ROUND(E943*U943,2)</f>
        <v>0</v>
      </c>
      <c r="W943" s="158"/>
      <c r="X943" s="158" t="s">
        <v>243</v>
      </c>
      <c r="Y943" s="147"/>
      <c r="Z943" s="147"/>
      <c r="AA943" s="147"/>
      <c r="AB943" s="147"/>
      <c r="AC943" s="147"/>
      <c r="AD943" s="147"/>
      <c r="AE943" s="147"/>
      <c r="AF943" s="147"/>
      <c r="AG943" s="147" t="s">
        <v>244</v>
      </c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/>
      <c r="B944" s="155"/>
      <c r="C944" s="252"/>
      <c r="D944" s="253"/>
      <c r="E944" s="253"/>
      <c r="F944" s="253"/>
      <c r="G944" s="253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47"/>
      <c r="Z944" s="147"/>
      <c r="AA944" s="147"/>
      <c r="AB944" s="147"/>
      <c r="AC944" s="147"/>
      <c r="AD944" s="147"/>
      <c r="AE944" s="147"/>
      <c r="AF944" s="147"/>
      <c r="AG944" s="147" t="s">
        <v>211</v>
      </c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ht="22.5" outlineLevel="1" x14ac:dyDescent="0.2">
      <c r="A945" s="169">
        <v>187</v>
      </c>
      <c r="B945" s="170" t="s">
        <v>879</v>
      </c>
      <c r="C945" s="180" t="s">
        <v>880</v>
      </c>
      <c r="D945" s="171" t="s">
        <v>472</v>
      </c>
      <c r="E945" s="172">
        <v>81.5</v>
      </c>
      <c r="F945" s="173"/>
      <c r="G945" s="174">
        <f>ROUND(E945*F945,2)</f>
        <v>0</v>
      </c>
      <c r="H945" s="173"/>
      <c r="I945" s="174">
        <f>ROUND(E945*H945,2)</f>
        <v>0</v>
      </c>
      <c r="J945" s="173"/>
      <c r="K945" s="174">
        <f>ROUND(E945*J945,2)</f>
        <v>0</v>
      </c>
      <c r="L945" s="174">
        <v>21</v>
      </c>
      <c r="M945" s="174">
        <f>G945*(1+L945/100)</f>
        <v>0</v>
      </c>
      <c r="N945" s="172">
        <v>0</v>
      </c>
      <c r="O945" s="172">
        <f>ROUND(E945*N945,2)</f>
        <v>0</v>
      </c>
      <c r="P945" s="172">
        <v>0</v>
      </c>
      <c r="Q945" s="172">
        <f>ROUND(E945*P945,2)</f>
        <v>0</v>
      </c>
      <c r="R945" s="174"/>
      <c r="S945" s="174" t="s">
        <v>239</v>
      </c>
      <c r="T945" s="175" t="s">
        <v>206</v>
      </c>
      <c r="U945" s="158">
        <v>0</v>
      </c>
      <c r="V945" s="158">
        <f>ROUND(E945*U945,2)</f>
        <v>0</v>
      </c>
      <c r="W945" s="158"/>
      <c r="X945" s="158" t="s">
        <v>243</v>
      </c>
      <c r="Y945" s="147"/>
      <c r="Z945" s="147"/>
      <c r="AA945" s="147"/>
      <c r="AB945" s="147"/>
      <c r="AC945" s="147"/>
      <c r="AD945" s="147"/>
      <c r="AE945" s="147"/>
      <c r="AF945" s="147"/>
      <c r="AG945" s="147" t="s">
        <v>244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252"/>
      <c r="D946" s="253"/>
      <c r="E946" s="253"/>
      <c r="F946" s="253"/>
      <c r="G946" s="253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211</v>
      </c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ht="22.5" outlineLevel="1" x14ac:dyDescent="0.2">
      <c r="A947" s="169">
        <v>188</v>
      </c>
      <c r="B947" s="170" t="s">
        <v>881</v>
      </c>
      <c r="C947" s="180" t="s">
        <v>882</v>
      </c>
      <c r="D947" s="171" t="s">
        <v>472</v>
      </c>
      <c r="E947" s="172">
        <v>34</v>
      </c>
      <c r="F947" s="173"/>
      <c r="G947" s="174">
        <f>ROUND(E947*F947,2)</f>
        <v>0</v>
      </c>
      <c r="H947" s="173"/>
      <c r="I947" s="174">
        <f>ROUND(E947*H947,2)</f>
        <v>0</v>
      </c>
      <c r="J947" s="173"/>
      <c r="K947" s="174">
        <f>ROUND(E947*J947,2)</f>
        <v>0</v>
      </c>
      <c r="L947" s="174">
        <v>21</v>
      </c>
      <c r="M947" s="174">
        <f>G947*(1+L947/100)</f>
        <v>0</v>
      </c>
      <c r="N947" s="172">
        <v>0</v>
      </c>
      <c r="O947" s="172">
        <f>ROUND(E947*N947,2)</f>
        <v>0</v>
      </c>
      <c r="P947" s="172">
        <v>0</v>
      </c>
      <c r="Q947" s="172">
        <f>ROUND(E947*P947,2)</f>
        <v>0</v>
      </c>
      <c r="R947" s="174"/>
      <c r="S947" s="174" t="s">
        <v>239</v>
      </c>
      <c r="T947" s="175" t="s">
        <v>206</v>
      </c>
      <c r="U947" s="158">
        <v>0</v>
      </c>
      <c r="V947" s="158">
        <f>ROUND(E947*U947,2)</f>
        <v>0</v>
      </c>
      <c r="W947" s="158"/>
      <c r="X947" s="158" t="s">
        <v>243</v>
      </c>
      <c r="Y947" s="147"/>
      <c r="Z947" s="147"/>
      <c r="AA947" s="147"/>
      <c r="AB947" s="147"/>
      <c r="AC947" s="147"/>
      <c r="AD947" s="147"/>
      <c r="AE947" s="147"/>
      <c r="AF947" s="147"/>
      <c r="AG947" s="147" t="s">
        <v>244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54"/>
      <c r="B948" s="155"/>
      <c r="C948" s="252"/>
      <c r="D948" s="253"/>
      <c r="E948" s="253"/>
      <c r="F948" s="253"/>
      <c r="G948" s="253"/>
      <c r="H948" s="158"/>
      <c r="I948" s="158"/>
      <c r="J948" s="158"/>
      <c r="K948" s="158"/>
      <c r="L948" s="158"/>
      <c r="M948" s="158"/>
      <c r="N948" s="157"/>
      <c r="O948" s="157"/>
      <c r="P948" s="157"/>
      <c r="Q948" s="157"/>
      <c r="R948" s="158"/>
      <c r="S948" s="158"/>
      <c r="T948" s="158"/>
      <c r="U948" s="158"/>
      <c r="V948" s="158"/>
      <c r="W948" s="158"/>
      <c r="X948" s="158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211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ht="22.5" outlineLevel="1" x14ac:dyDescent="0.2">
      <c r="A949" s="169">
        <v>189</v>
      </c>
      <c r="B949" s="170" t="s">
        <v>883</v>
      </c>
      <c r="C949" s="180" t="s">
        <v>884</v>
      </c>
      <c r="D949" s="171" t="s">
        <v>472</v>
      </c>
      <c r="E949" s="172">
        <v>182</v>
      </c>
      <c r="F949" s="173"/>
      <c r="G949" s="174">
        <f>ROUND(E949*F949,2)</f>
        <v>0</v>
      </c>
      <c r="H949" s="173"/>
      <c r="I949" s="174">
        <f>ROUND(E949*H949,2)</f>
        <v>0</v>
      </c>
      <c r="J949" s="173"/>
      <c r="K949" s="174">
        <f>ROUND(E949*J949,2)</f>
        <v>0</v>
      </c>
      <c r="L949" s="174">
        <v>21</v>
      </c>
      <c r="M949" s="174">
        <f>G949*(1+L949/100)</f>
        <v>0</v>
      </c>
      <c r="N949" s="172">
        <v>0</v>
      </c>
      <c r="O949" s="172">
        <f>ROUND(E949*N949,2)</f>
        <v>0</v>
      </c>
      <c r="P949" s="172">
        <v>0</v>
      </c>
      <c r="Q949" s="172">
        <f>ROUND(E949*P949,2)</f>
        <v>0</v>
      </c>
      <c r="R949" s="174"/>
      <c r="S949" s="174" t="s">
        <v>239</v>
      </c>
      <c r="T949" s="175" t="s">
        <v>206</v>
      </c>
      <c r="U949" s="158">
        <v>0</v>
      </c>
      <c r="V949" s="158">
        <f>ROUND(E949*U949,2)</f>
        <v>0</v>
      </c>
      <c r="W949" s="158"/>
      <c r="X949" s="158" t="s">
        <v>243</v>
      </c>
      <c r="Y949" s="147"/>
      <c r="Z949" s="147"/>
      <c r="AA949" s="147"/>
      <c r="AB949" s="147"/>
      <c r="AC949" s="147"/>
      <c r="AD949" s="147"/>
      <c r="AE949" s="147"/>
      <c r="AF949" s="147"/>
      <c r="AG949" s="147" t="s">
        <v>244</v>
      </c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252"/>
      <c r="D950" s="253"/>
      <c r="E950" s="253"/>
      <c r="F950" s="253"/>
      <c r="G950" s="253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211</v>
      </c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ht="22.5" outlineLevel="1" x14ac:dyDescent="0.2">
      <c r="A951" s="169">
        <v>190</v>
      </c>
      <c r="B951" s="170" t="s">
        <v>885</v>
      </c>
      <c r="C951" s="180" t="s">
        <v>886</v>
      </c>
      <c r="D951" s="171" t="s">
        <v>342</v>
      </c>
      <c r="E951" s="172">
        <v>11.5</v>
      </c>
      <c r="F951" s="173"/>
      <c r="G951" s="174">
        <f>ROUND(E951*F951,2)</f>
        <v>0</v>
      </c>
      <c r="H951" s="173"/>
      <c r="I951" s="174">
        <f>ROUND(E951*H951,2)</f>
        <v>0</v>
      </c>
      <c r="J951" s="173"/>
      <c r="K951" s="174">
        <f>ROUND(E951*J951,2)</f>
        <v>0</v>
      </c>
      <c r="L951" s="174">
        <v>21</v>
      </c>
      <c r="M951" s="174">
        <f>G951*(1+L951/100)</f>
        <v>0</v>
      </c>
      <c r="N951" s="172">
        <v>0</v>
      </c>
      <c r="O951" s="172">
        <f>ROUND(E951*N951,2)</f>
        <v>0</v>
      </c>
      <c r="P951" s="172">
        <v>0</v>
      </c>
      <c r="Q951" s="172">
        <f>ROUND(E951*P951,2)</f>
        <v>0</v>
      </c>
      <c r="R951" s="174"/>
      <c r="S951" s="174" t="s">
        <v>239</v>
      </c>
      <c r="T951" s="175" t="s">
        <v>206</v>
      </c>
      <c r="U951" s="158">
        <v>0</v>
      </c>
      <c r="V951" s="158">
        <f>ROUND(E951*U951,2)</f>
        <v>0</v>
      </c>
      <c r="W951" s="158"/>
      <c r="X951" s="158" t="s">
        <v>243</v>
      </c>
      <c r="Y951" s="147"/>
      <c r="Z951" s="147"/>
      <c r="AA951" s="147"/>
      <c r="AB951" s="147"/>
      <c r="AC951" s="147"/>
      <c r="AD951" s="147"/>
      <c r="AE951" s="147"/>
      <c r="AF951" s="147"/>
      <c r="AG951" s="147" t="s">
        <v>244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252"/>
      <c r="D952" s="253"/>
      <c r="E952" s="253"/>
      <c r="F952" s="253"/>
      <c r="G952" s="253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211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>
        <v>191</v>
      </c>
      <c r="B953" s="155" t="s">
        <v>887</v>
      </c>
      <c r="C953" s="185" t="s">
        <v>888</v>
      </c>
      <c r="D953" s="156" t="s">
        <v>0</v>
      </c>
      <c r="E953" s="177"/>
      <c r="F953" s="159"/>
      <c r="G953" s="158">
        <f>ROUND(E953*F953,2)</f>
        <v>0</v>
      </c>
      <c r="H953" s="159"/>
      <c r="I953" s="158">
        <f>ROUND(E953*H953,2)</f>
        <v>0</v>
      </c>
      <c r="J953" s="159"/>
      <c r="K953" s="158">
        <f>ROUND(E953*J953,2)</f>
        <v>0</v>
      </c>
      <c r="L953" s="158">
        <v>21</v>
      </c>
      <c r="M953" s="158">
        <f>G953*(1+L953/100)</f>
        <v>0</v>
      </c>
      <c r="N953" s="157">
        <v>0</v>
      </c>
      <c r="O953" s="157">
        <f>ROUND(E953*N953,2)</f>
        <v>0</v>
      </c>
      <c r="P953" s="157">
        <v>0</v>
      </c>
      <c r="Q953" s="157">
        <f>ROUND(E953*P953,2)</f>
        <v>0</v>
      </c>
      <c r="R953" s="158" t="s">
        <v>889</v>
      </c>
      <c r="S953" s="158" t="s">
        <v>205</v>
      </c>
      <c r="T953" s="158" t="s">
        <v>205</v>
      </c>
      <c r="U953" s="158">
        <v>0</v>
      </c>
      <c r="V953" s="158">
        <f>ROUND(E953*U953,2)</f>
        <v>0</v>
      </c>
      <c r="W953" s="158"/>
      <c r="X953" s="158" t="s">
        <v>658</v>
      </c>
      <c r="Y953" s="147"/>
      <c r="Z953" s="147"/>
      <c r="AA953" s="147"/>
      <c r="AB953" s="147"/>
      <c r="AC953" s="147"/>
      <c r="AD953" s="147"/>
      <c r="AE953" s="147"/>
      <c r="AF953" s="147"/>
      <c r="AG953" s="147" t="s">
        <v>659</v>
      </c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54"/>
      <c r="B954" s="155"/>
      <c r="C954" s="258" t="s">
        <v>711</v>
      </c>
      <c r="D954" s="259"/>
      <c r="E954" s="259"/>
      <c r="F954" s="259"/>
      <c r="G954" s="259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275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">
      <c r="A955" s="154"/>
      <c r="B955" s="155"/>
      <c r="C955" s="241"/>
      <c r="D955" s="242"/>
      <c r="E955" s="242"/>
      <c r="F955" s="242"/>
      <c r="G955" s="242"/>
      <c r="H955" s="158"/>
      <c r="I955" s="158"/>
      <c r="J955" s="158"/>
      <c r="K955" s="158"/>
      <c r="L955" s="158"/>
      <c r="M955" s="158"/>
      <c r="N955" s="157"/>
      <c r="O955" s="157"/>
      <c r="P955" s="157"/>
      <c r="Q955" s="157"/>
      <c r="R955" s="158"/>
      <c r="S955" s="158"/>
      <c r="T955" s="158"/>
      <c r="U955" s="158"/>
      <c r="V955" s="158"/>
      <c r="W955" s="158"/>
      <c r="X955" s="158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211</v>
      </c>
      <c r="AH955" s="147"/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x14ac:dyDescent="0.2">
      <c r="A956" s="163" t="s">
        <v>200</v>
      </c>
      <c r="B956" s="164" t="s">
        <v>139</v>
      </c>
      <c r="C956" s="179" t="s">
        <v>140</v>
      </c>
      <c r="D956" s="165"/>
      <c r="E956" s="166"/>
      <c r="F956" s="167"/>
      <c r="G956" s="167">
        <f>SUMIF(AG957:AG964,"&lt;&gt;NOR",G957:G964)</f>
        <v>0</v>
      </c>
      <c r="H956" s="167"/>
      <c r="I956" s="167">
        <f>SUM(I957:I964)</f>
        <v>0</v>
      </c>
      <c r="J956" s="167"/>
      <c r="K956" s="167">
        <f>SUM(K957:K964)</f>
        <v>0</v>
      </c>
      <c r="L956" s="167"/>
      <c r="M956" s="167">
        <f>SUM(M957:M964)</f>
        <v>0</v>
      </c>
      <c r="N956" s="166"/>
      <c r="O956" s="166">
        <f>SUM(O957:O964)</f>
        <v>0.35</v>
      </c>
      <c r="P956" s="166"/>
      <c r="Q956" s="166">
        <f>SUM(Q957:Q964)</f>
        <v>0</v>
      </c>
      <c r="R956" s="167"/>
      <c r="S956" s="167"/>
      <c r="T956" s="168"/>
      <c r="U956" s="162"/>
      <c r="V956" s="162">
        <f>SUM(V957:V964)</f>
        <v>69.16</v>
      </c>
      <c r="W956" s="162"/>
      <c r="X956" s="162"/>
      <c r="AG956" t="s">
        <v>201</v>
      </c>
    </row>
    <row r="957" spans="1:60" ht="22.5" outlineLevel="1" x14ac:dyDescent="0.2">
      <c r="A957" s="169">
        <v>192</v>
      </c>
      <c r="B957" s="170" t="s">
        <v>890</v>
      </c>
      <c r="C957" s="180" t="s">
        <v>891</v>
      </c>
      <c r="D957" s="171" t="s">
        <v>272</v>
      </c>
      <c r="E957" s="172">
        <v>576.32000000000005</v>
      </c>
      <c r="F957" s="173"/>
      <c r="G957" s="174">
        <f>ROUND(E957*F957,2)</f>
        <v>0</v>
      </c>
      <c r="H957" s="173"/>
      <c r="I957" s="174">
        <f>ROUND(E957*H957,2)</f>
        <v>0</v>
      </c>
      <c r="J957" s="173"/>
      <c r="K957" s="174">
        <f>ROUND(E957*J957,2)</f>
        <v>0</v>
      </c>
      <c r="L957" s="174">
        <v>21</v>
      </c>
      <c r="M957" s="174">
        <f>G957*(1+L957/100)</f>
        <v>0</v>
      </c>
      <c r="N957" s="172">
        <v>6.0999999999999997E-4</v>
      </c>
      <c r="O957" s="172">
        <f>ROUND(E957*N957,2)</f>
        <v>0.35</v>
      </c>
      <c r="P957" s="172">
        <v>0</v>
      </c>
      <c r="Q957" s="172">
        <f>ROUND(E957*P957,2)</f>
        <v>0</v>
      </c>
      <c r="R957" s="174" t="s">
        <v>578</v>
      </c>
      <c r="S957" s="174" t="s">
        <v>205</v>
      </c>
      <c r="T957" s="175" t="s">
        <v>205</v>
      </c>
      <c r="U957" s="158">
        <v>0.12</v>
      </c>
      <c r="V957" s="158">
        <f>ROUND(E957*U957,2)</f>
        <v>69.16</v>
      </c>
      <c r="W957" s="158"/>
      <c r="X957" s="158" t="s">
        <v>243</v>
      </c>
      <c r="Y957" s="147"/>
      <c r="Z957" s="147"/>
      <c r="AA957" s="147"/>
      <c r="AB957" s="147"/>
      <c r="AC957" s="147"/>
      <c r="AD957" s="147"/>
      <c r="AE957" s="147"/>
      <c r="AF957" s="147"/>
      <c r="AG957" s="147" t="s">
        <v>378</v>
      </c>
      <c r="AH957" s="147"/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250" t="s">
        <v>892</v>
      </c>
      <c r="D958" s="251"/>
      <c r="E958" s="251"/>
      <c r="F958" s="251"/>
      <c r="G958" s="251"/>
      <c r="H958" s="158"/>
      <c r="I958" s="158"/>
      <c r="J958" s="158"/>
      <c r="K958" s="158"/>
      <c r="L958" s="158"/>
      <c r="M958" s="158"/>
      <c r="N958" s="157"/>
      <c r="O958" s="157"/>
      <c r="P958" s="157"/>
      <c r="Q958" s="157"/>
      <c r="R958" s="158"/>
      <c r="S958" s="158"/>
      <c r="T958" s="158"/>
      <c r="U958" s="158"/>
      <c r="V958" s="158"/>
      <c r="W958" s="158"/>
      <c r="X958" s="158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210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">
      <c r="A959" s="154"/>
      <c r="B959" s="155"/>
      <c r="C959" s="181" t="s">
        <v>265</v>
      </c>
      <c r="D959" s="160"/>
      <c r="E959" s="161"/>
      <c r="F959" s="158"/>
      <c r="G959" s="158"/>
      <c r="H959" s="158"/>
      <c r="I959" s="158"/>
      <c r="J959" s="158"/>
      <c r="K959" s="158"/>
      <c r="L959" s="158"/>
      <c r="M959" s="158"/>
      <c r="N959" s="157"/>
      <c r="O959" s="157"/>
      <c r="P959" s="157"/>
      <c r="Q959" s="157"/>
      <c r="R959" s="158"/>
      <c r="S959" s="158"/>
      <c r="T959" s="158"/>
      <c r="U959" s="158"/>
      <c r="V959" s="158"/>
      <c r="W959" s="158"/>
      <c r="X959" s="158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226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">
      <c r="A960" s="154"/>
      <c r="B960" s="155"/>
      <c r="C960" s="181" t="s">
        <v>1510</v>
      </c>
      <c r="D960" s="160"/>
      <c r="E960" s="161">
        <v>576.32000000000005</v>
      </c>
      <c r="F960" s="158"/>
      <c r="G960" s="158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47"/>
      <c r="Z960" s="147"/>
      <c r="AA960" s="147"/>
      <c r="AB960" s="147"/>
      <c r="AC960" s="147"/>
      <c r="AD960" s="147"/>
      <c r="AE960" s="147"/>
      <c r="AF960" s="147"/>
      <c r="AG960" s="147" t="s">
        <v>226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">
      <c r="A961" s="154"/>
      <c r="B961" s="155"/>
      <c r="C961" s="241"/>
      <c r="D961" s="242"/>
      <c r="E961" s="242"/>
      <c r="F961" s="242"/>
      <c r="G961" s="242"/>
      <c r="H961" s="158"/>
      <c r="I961" s="158"/>
      <c r="J961" s="158"/>
      <c r="K961" s="158"/>
      <c r="L961" s="158"/>
      <c r="M961" s="158"/>
      <c r="N961" s="157"/>
      <c r="O961" s="157"/>
      <c r="P961" s="157"/>
      <c r="Q961" s="157"/>
      <c r="R961" s="158"/>
      <c r="S961" s="158"/>
      <c r="T961" s="158"/>
      <c r="U961" s="158"/>
      <c r="V961" s="158"/>
      <c r="W961" s="158"/>
      <c r="X961" s="158"/>
      <c r="Y961" s="147"/>
      <c r="Z961" s="147"/>
      <c r="AA961" s="147"/>
      <c r="AB961" s="147"/>
      <c r="AC961" s="147"/>
      <c r="AD961" s="147"/>
      <c r="AE961" s="147"/>
      <c r="AF961" s="147"/>
      <c r="AG961" s="147" t="s">
        <v>211</v>
      </c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>
        <v>193</v>
      </c>
      <c r="B962" s="155" t="s">
        <v>893</v>
      </c>
      <c r="C962" s="185" t="s">
        <v>894</v>
      </c>
      <c r="D962" s="156" t="s">
        <v>0</v>
      </c>
      <c r="E962" s="177"/>
      <c r="F962" s="159"/>
      <c r="G962" s="158">
        <f>ROUND(E962*F962,2)</f>
        <v>0</v>
      </c>
      <c r="H962" s="159"/>
      <c r="I962" s="158">
        <f>ROUND(E962*H962,2)</f>
        <v>0</v>
      </c>
      <c r="J962" s="159"/>
      <c r="K962" s="158">
        <f>ROUND(E962*J962,2)</f>
        <v>0</v>
      </c>
      <c r="L962" s="158">
        <v>21</v>
      </c>
      <c r="M962" s="158">
        <f>G962*(1+L962/100)</f>
        <v>0</v>
      </c>
      <c r="N962" s="157">
        <v>0</v>
      </c>
      <c r="O962" s="157">
        <f>ROUND(E962*N962,2)</f>
        <v>0</v>
      </c>
      <c r="P962" s="157">
        <v>0</v>
      </c>
      <c r="Q962" s="157">
        <f>ROUND(E962*P962,2)</f>
        <v>0</v>
      </c>
      <c r="R962" s="158" t="s">
        <v>578</v>
      </c>
      <c r="S962" s="158" t="s">
        <v>205</v>
      </c>
      <c r="T962" s="158" t="s">
        <v>205</v>
      </c>
      <c r="U962" s="158">
        <v>2.5999999999999999E-2</v>
      </c>
      <c r="V962" s="158">
        <f>ROUND(E962*U962,2)</f>
        <v>0</v>
      </c>
      <c r="W962" s="158"/>
      <c r="X962" s="158" t="s">
        <v>658</v>
      </c>
      <c r="Y962" s="147"/>
      <c r="Z962" s="147"/>
      <c r="AA962" s="147"/>
      <c r="AB962" s="147"/>
      <c r="AC962" s="147"/>
      <c r="AD962" s="147"/>
      <c r="AE962" s="147"/>
      <c r="AF962" s="147"/>
      <c r="AG962" s="147" t="s">
        <v>659</v>
      </c>
      <c r="AH962" s="147"/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">
      <c r="A963" s="154"/>
      <c r="B963" s="155"/>
      <c r="C963" s="258" t="s">
        <v>711</v>
      </c>
      <c r="D963" s="259"/>
      <c r="E963" s="259"/>
      <c r="F963" s="259"/>
      <c r="G963" s="259"/>
      <c r="H963" s="158"/>
      <c r="I963" s="158"/>
      <c r="J963" s="158"/>
      <c r="K963" s="158"/>
      <c r="L963" s="158"/>
      <c r="M963" s="158"/>
      <c r="N963" s="157"/>
      <c r="O963" s="157"/>
      <c r="P963" s="157"/>
      <c r="Q963" s="157"/>
      <c r="R963" s="158"/>
      <c r="S963" s="158"/>
      <c r="T963" s="158"/>
      <c r="U963" s="158"/>
      <c r="V963" s="158"/>
      <c r="W963" s="158"/>
      <c r="X963" s="158"/>
      <c r="Y963" s="147"/>
      <c r="Z963" s="147"/>
      <c r="AA963" s="147"/>
      <c r="AB963" s="147"/>
      <c r="AC963" s="147"/>
      <c r="AD963" s="147"/>
      <c r="AE963" s="147"/>
      <c r="AF963" s="147"/>
      <c r="AG963" s="147" t="s">
        <v>275</v>
      </c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241"/>
      <c r="D964" s="242"/>
      <c r="E964" s="242"/>
      <c r="F964" s="242"/>
      <c r="G964" s="242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211</v>
      </c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x14ac:dyDescent="0.2">
      <c r="A965" s="163" t="s">
        <v>200</v>
      </c>
      <c r="B965" s="164" t="s">
        <v>141</v>
      </c>
      <c r="C965" s="179" t="s">
        <v>142</v>
      </c>
      <c r="D965" s="165"/>
      <c r="E965" s="166"/>
      <c r="F965" s="167"/>
      <c r="G965" s="167">
        <f>SUMIF(AG966:AG981,"&lt;&gt;NOR",G966:G981)</f>
        <v>0</v>
      </c>
      <c r="H965" s="167"/>
      <c r="I965" s="167">
        <f>SUM(I966:I981)</f>
        <v>0</v>
      </c>
      <c r="J965" s="167"/>
      <c r="K965" s="167">
        <f>SUM(K966:K981)</f>
        <v>0</v>
      </c>
      <c r="L965" s="167"/>
      <c r="M965" s="167">
        <f>SUM(M966:M981)</f>
        <v>0</v>
      </c>
      <c r="N965" s="166"/>
      <c r="O965" s="166">
        <f>SUM(O966:O981)</f>
        <v>0</v>
      </c>
      <c r="P965" s="166"/>
      <c r="Q965" s="166">
        <f>SUM(Q966:Q981)</f>
        <v>0</v>
      </c>
      <c r="R965" s="167"/>
      <c r="S965" s="167"/>
      <c r="T965" s="168"/>
      <c r="U965" s="162"/>
      <c r="V965" s="162">
        <f>SUM(V966:V981)</f>
        <v>0</v>
      </c>
      <c r="W965" s="162"/>
      <c r="X965" s="162"/>
      <c r="AG965" t="s">
        <v>201</v>
      </c>
    </row>
    <row r="966" spans="1:60" ht="22.5" outlineLevel="1" x14ac:dyDescent="0.2">
      <c r="A966" s="169">
        <v>194</v>
      </c>
      <c r="B966" s="170" t="s">
        <v>895</v>
      </c>
      <c r="C966" s="180" t="s">
        <v>896</v>
      </c>
      <c r="D966" s="171" t="s">
        <v>472</v>
      </c>
      <c r="E966" s="172">
        <v>41</v>
      </c>
      <c r="F966" s="173"/>
      <c r="G966" s="174">
        <f>ROUND(E966*F966,2)</f>
        <v>0</v>
      </c>
      <c r="H966" s="173"/>
      <c r="I966" s="174">
        <f>ROUND(E966*H966,2)</f>
        <v>0</v>
      </c>
      <c r="J966" s="173"/>
      <c r="K966" s="174">
        <f>ROUND(E966*J966,2)</f>
        <v>0</v>
      </c>
      <c r="L966" s="174">
        <v>21</v>
      </c>
      <c r="M966" s="174">
        <f>G966*(1+L966/100)</f>
        <v>0</v>
      </c>
      <c r="N966" s="172">
        <v>0</v>
      </c>
      <c r="O966" s="172">
        <f>ROUND(E966*N966,2)</f>
        <v>0</v>
      </c>
      <c r="P966" s="172">
        <v>0</v>
      </c>
      <c r="Q966" s="172">
        <f>ROUND(E966*P966,2)</f>
        <v>0</v>
      </c>
      <c r="R966" s="174"/>
      <c r="S966" s="174" t="s">
        <v>239</v>
      </c>
      <c r="T966" s="175" t="s">
        <v>206</v>
      </c>
      <c r="U966" s="158">
        <v>0</v>
      </c>
      <c r="V966" s="158">
        <f>ROUND(E966*U966,2)</f>
        <v>0</v>
      </c>
      <c r="W966" s="158"/>
      <c r="X966" s="158" t="s">
        <v>243</v>
      </c>
      <c r="Y966" s="147"/>
      <c r="Z966" s="147"/>
      <c r="AA966" s="147"/>
      <c r="AB966" s="147"/>
      <c r="AC966" s="147"/>
      <c r="AD966" s="147"/>
      <c r="AE966" s="147"/>
      <c r="AF966" s="147"/>
      <c r="AG966" s="147" t="s">
        <v>378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">
      <c r="A967" s="154"/>
      <c r="B967" s="155"/>
      <c r="C967" s="250" t="s">
        <v>897</v>
      </c>
      <c r="D967" s="251"/>
      <c r="E967" s="251"/>
      <c r="F967" s="251"/>
      <c r="G967" s="251"/>
      <c r="H967" s="158"/>
      <c r="I967" s="158"/>
      <c r="J967" s="158"/>
      <c r="K967" s="158"/>
      <c r="L967" s="158"/>
      <c r="M967" s="158"/>
      <c r="N967" s="157"/>
      <c r="O967" s="157"/>
      <c r="P967" s="157"/>
      <c r="Q967" s="157"/>
      <c r="R967" s="158"/>
      <c r="S967" s="158"/>
      <c r="T967" s="158"/>
      <c r="U967" s="158"/>
      <c r="V967" s="158"/>
      <c r="W967" s="158"/>
      <c r="X967" s="158"/>
      <c r="Y967" s="147"/>
      <c r="Z967" s="147"/>
      <c r="AA967" s="147"/>
      <c r="AB967" s="147"/>
      <c r="AC967" s="147"/>
      <c r="AD967" s="147"/>
      <c r="AE967" s="147"/>
      <c r="AF967" s="147"/>
      <c r="AG967" s="147" t="s">
        <v>210</v>
      </c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256" t="s">
        <v>898</v>
      </c>
      <c r="D968" s="257"/>
      <c r="E968" s="257"/>
      <c r="F968" s="257"/>
      <c r="G968" s="257"/>
      <c r="H968" s="158"/>
      <c r="I968" s="158"/>
      <c r="J968" s="158"/>
      <c r="K968" s="158"/>
      <c r="L968" s="158"/>
      <c r="M968" s="158"/>
      <c r="N968" s="157"/>
      <c r="O968" s="157"/>
      <c r="P968" s="157"/>
      <c r="Q968" s="157"/>
      <c r="R968" s="158"/>
      <c r="S968" s="158"/>
      <c r="T968" s="158"/>
      <c r="U968" s="158"/>
      <c r="V968" s="158"/>
      <c r="W968" s="158"/>
      <c r="X968" s="158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210</v>
      </c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256" t="s">
        <v>899</v>
      </c>
      <c r="D969" s="257"/>
      <c r="E969" s="257"/>
      <c r="F969" s="257"/>
      <c r="G969" s="257"/>
      <c r="H969" s="158"/>
      <c r="I969" s="158"/>
      <c r="J969" s="158"/>
      <c r="K969" s="158"/>
      <c r="L969" s="158"/>
      <c r="M969" s="158"/>
      <c r="N969" s="157"/>
      <c r="O969" s="157"/>
      <c r="P969" s="157"/>
      <c r="Q969" s="157"/>
      <c r="R969" s="158"/>
      <c r="S969" s="158"/>
      <c r="T969" s="158"/>
      <c r="U969" s="158"/>
      <c r="V969" s="158"/>
      <c r="W969" s="158"/>
      <c r="X969" s="158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210</v>
      </c>
      <c r="AH969" s="147"/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">
      <c r="A970" s="154"/>
      <c r="B970" s="155"/>
      <c r="C970" s="256" t="s">
        <v>900</v>
      </c>
      <c r="D970" s="257"/>
      <c r="E970" s="257"/>
      <c r="F970" s="257"/>
      <c r="G970" s="257"/>
      <c r="H970" s="158"/>
      <c r="I970" s="158"/>
      <c r="J970" s="158"/>
      <c r="K970" s="158"/>
      <c r="L970" s="158"/>
      <c r="M970" s="158"/>
      <c r="N970" s="157"/>
      <c r="O970" s="157"/>
      <c r="P970" s="157"/>
      <c r="Q970" s="157"/>
      <c r="R970" s="158"/>
      <c r="S970" s="158"/>
      <c r="T970" s="158"/>
      <c r="U970" s="158"/>
      <c r="V970" s="158"/>
      <c r="W970" s="158"/>
      <c r="X970" s="158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210</v>
      </c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54"/>
      <c r="B971" s="155"/>
      <c r="C971" s="241"/>
      <c r="D971" s="242"/>
      <c r="E971" s="242"/>
      <c r="F971" s="242"/>
      <c r="G971" s="242"/>
      <c r="H971" s="158"/>
      <c r="I971" s="158"/>
      <c r="J971" s="158"/>
      <c r="K971" s="158"/>
      <c r="L971" s="158"/>
      <c r="M971" s="158"/>
      <c r="N971" s="157"/>
      <c r="O971" s="157"/>
      <c r="P971" s="157"/>
      <c r="Q971" s="157"/>
      <c r="R971" s="158"/>
      <c r="S971" s="158"/>
      <c r="T971" s="158"/>
      <c r="U971" s="158"/>
      <c r="V971" s="158"/>
      <c r="W971" s="158"/>
      <c r="X971" s="158"/>
      <c r="Y971" s="147"/>
      <c r="Z971" s="147"/>
      <c r="AA971" s="147"/>
      <c r="AB971" s="147"/>
      <c r="AC971" s="147"/>
      <c r="AD971" s="147"/>
      <c r="AE971" s="147"/>
      <c r="AF971" s="147"/>
      <c r="AG971" s="147" t="s">
        <v>211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69">
        <v>195</v>
      </c>
      <c r="B972" s="170" t="s">
        <v>901</v>
      </c>
      <c r="C972" s="180" t="s">
        <v>902</v>
      </c>
      <c r="D972" s="171" t="s">
        <v>472</v>
      </c>
      <c r="E972" s="172">
        <v>5.3</v>
      </c>
      <c r="F972" s="173"/>
      <c r="G972" s="174">
        <f>ROUND(E972*F972,2)</f>
        <v>0</v>
      </c>
      <c r="H972" s="173"/>
      <c r="I972" s="174">
        <f>ROUND(E972*H972,2)</f>
        <v>0</v>
      </c>
      <c r="J972" s="173"/>
      <c r="K972" s="174">
        <f>ROUND(E972*J972,2)</f>
        <v>0</v>
      </c>
      <c r="L972" s="174">
        <v>21</v>
      </c>
      <c r="M972" s="174">
        <f>G972*(1+L972/100)</f>
        <v>0</v>
      </c>
      <c r="N972" s="172">
        <v>0</v>
      </c>
      <c r="O972" s="172">
        <f>ROUND(E972*N972,2)</f>
        <v>0</v>
      </c>
      <c r="P972" s="172">
        <v>0</v>
      </c>
      <c r="Q972" s="172">
        <f>ROUND(E972*P972,2)</f>
        <v>0</v>
      </c>
      <c r="R972" s="174"/>
      <c r="S972" s="174" t="s">
        <v>239</v>
      </c>
      <c r="T972" s="175" t="s">
        <v>206</v>
      </c>
      <c r="U972" s="158">
        <v>0</v>
      </c>
      <c r="V972" s="158">
        <f>ROUND(E972*U972,2)</f>
        <v>0</v>
      </c>
      <c r="W972" s="158"/>
      <c r="X972" s="158" t="s">
        <v>243</v>
      </c>
      <c r="Y972" s="147"/>
      <c r="Z972" s="147"/>
      <c r="AA972" s="147"/>
      <c r="AB972" s="147"/>
      <c r="AC972" s="147"/>
      <c r="AD972" s="147"/>
      <c r="AE972" s="147"/>
      <c r="AF972" s="147"/>
      <c r="AG972" s="147" t="s">
        <v>378</v>
      </c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250" t="s">
        <v>903</v>
      </c>
      <c r="D973" s="251"/>
      <c r="E973" s="251"/>
      <c r="F973" s="251"/>
      <c r="G973" s="251"/>
      <c r="H973" s="158"/>
      <c r="I973" s="158"/>
      <c r="J973" s="158"/>
      <c r="K973" s="158"/>
      <c r="L973" s="158"/>
      <c r="M973" s="158"/>
      <c r="N973" s="157"/>
      <c r="O973" s="157"/>
      <c r="P973" s="157"/>
      <c r="Q973" s="157"/>
      <c r="R973" s="158"/>
      <c r="S973" s="158"/>
      <c r="T973" s="158"/>
      <c r="U973" s="158"/>
      <c r="V973" s="158"/>
      <c r="W973" s="158"/>
      <c r="X973" s="158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210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256" t="s">
        <v>904</v>
      </c>
      <c r="D974" s="257"/>
      <c r="E974" s="257"/>
      <c r="F974" s="257"/>
      <c r="G974" s="257"/>
      <c r="H974" s="158"/>
      <c r="I974" s="158"/>
      <c r="J974" s="158"/>
      <c r="K974" s="158"/>
      <c r="L974" s="158"/>
      <c r="M974" s="158"/>
      <c r="N974" s="157"/>
      <c r="O974" s="157"/>
      <c r="P974" s="157"/>
      <c r="Q974" s="157"/>
      <c r="R974" s="158"/>
      <c r="S974" s="158"/>
      <c r="T974" s="158"/>
      <c r="U974" s="158"/>
      <c r="V974" s="158"/>
      <c r="W974" s="158"/>
      <c r="X974" s="158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210</v>
      </c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54"/>
      <c r="B975" s="155"/>
      <c r="C975" s="256" t="s">
        <v>905</v>
      </c>
      <c r="D975" s="257"/>
      <c r="E975" s="257"/>
      <c r="F975" s="257"/>
      <c r="G975" s="257"/>
      <c r="H975" s="158"/>
      <c r="I975" s="158"/>
      <c r="J975" s="158"/>
      <c r="K975" s="158"/>
      <c r="L975" s="158"/>
      <c r="M975" s="158"/>
      <c r="N975" s="157"/>
      <c r="O975" s="157"/>
      <c r="P975" s="157"/>
      <c r="Q975" s="157"/>
      <c r="R975" s="158"/>
      <c r="S975" s="158"/>
      <c r="T975" s="158"/>
      <c r="U975" s="158"/>
      <c r="V975" s="158"/>
      <c r="W975" s="158"/>
      <c r="X975" s="158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210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">
      <c r="A976" s="154"/>
      <c r="B976" s="155"/>
      <c r="C976" s="241"/>
      <c r="D976" s="242"/>
      <c r="E976" s="242"/>
      <c r="F976" s="242"/>
      <c r="G976" s="242"/>
      <c r="H976" s="158"/>
      <c r="I976" s="158"/>
      <c r="J976" s="158"/>
      <c r="K976" s="158"/>
      <c r="L976" s="158"/>
      <c r="M976" s="158"/>
      <c r="N976" s="157"/>
      <c r="O976" s="157"/>
      <c r="P976" s="157"/>
      <c r="Q976" s="157"/>
      <c r="R976" s="158"/>
      <c r="S976" s="158"/>
      <c r="T976" s="158"/>
      <c r="U976" s="158"/>
      <c r="V976" s="158"/>
      <c r="W976" s="158"/>
      <c r="X976" s="158"/>
      <c r="Y976" s="147"/>
      <c r="Z976" s="147"/>
      <c r="AA976" s="147"/>
      <c r="AB976" s="147"/>
      <c r="AC976" s="147"/>
      <c r="AD976" s="147"/>
      <c r="AE976" s="147"/>
      <c r="AF976" s="147"/>
      <c r="AG976" s="147" t="s">
        <v>211</v>
      </c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69">
        <v>196</v>
      </c>
      <c r="B977" s="170" t="s">
        <v>906</v>
      </c>
      <c r="C977" s="180" t="s">
        <v>907</v>
      </c>
      <c r="D977" s="171" t="s">
        <v>300</v>
      </c>
      <c r="E977" s="172">
        <v>1</v>
      </c>
      <c r="F977" s="173"/>
      <c r="G977" s="174">
        <f>ROUND(E977*F977,2)</f>
        <v>0</v>
      </c>
      <c r="H977" s="173"/>
      <c r="I977" s="174">
        <f>ROUND(E977*H977,2)</f>
        <v>0</v>
      </c>
      <c r="J977" s="173"/>
      <c r="K977" s="174">
        <f>ROUND(E977*J977,2)</f>
        <v>0</v>
      </c>
      <c r="L977" s="174">
        <v>21</v>
      </c>
      <c r="M977" s="174">
        <f>G977*(1+L977/100)</f>
        <v>0</v>
      </c>
      <c r="N977" s="172">
        <v>0</v>
      </c>
      <c r="O977" s="172">
        <f>ROUND(E977*N977,2)</f>
        <v>0</v>
      </c>
      <c r="P977" s="172">
        <v>0</v>
      </c>
      <c r="Q977" s="172">
        <f>ROUND(E977*P977,2)</f>
        <v>0</v>
      </c>
      <c r="R977" s="174"/>
      <c r="S977" s="174" t="s">
        <v>239</v>
      </c>
      <c r="T977" s="175" t="s">
        <v>206</v>
      </c>
      <c r="U977" s="158">
        <v>0</v>
      </c>
      <c r="V977" s="158">
        <f>ROUND(E977*U977,2)</f>
        <v>0</v>
      </c>
      <c r="W977" s="158"/>
      <c r="X977" s="158" t="s">
        <v>243</v>
      </c>
      <c r="Y977" s="147"/>
      <c r="Z977" s="147"/>
      <c r="AA977" s="147"/>
      <c r="AB977" s="147"/>
      <c r="AC977" s="147"/>
      <c r="AD977" s="147"/>
      <c r="AE977" s="147"/>
      <c r="AF977" s="147"/>
      <c r="AG977" s="147" t="s">
        <v>378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">
      <c r="A978" s="154"/>
      <c r="B978" s="155"/>
      <c r="C978" s="252"/>
      <c r="D978" s="253"/>
      <c r="E978" s="253"/>
      <c r="F978" s="253"/>
      <c r="G978" s="253"/>
      <c r="H978" s="158"/>
      <c r="I978" s="158"/>
      <c r="J978" s="158"/>
      <c r="K978" s="158"/>
      <c r="L978" s="158"/>
      <c r="M978" s="158"/>
      <c r="N978" s="157"/>
      <c r="O978" s="157"/>
      <c r="P978" s="157"/>
      <c r="Q978" s="157"/>
      <c r="R978" s="158"/>
      <c r="S978" s="158"/>
      <c r="T978" s="158"/>
      <c r="U978" s="158"/>
      <c r="V978" s="158"/>
      <c r="W978" s="158"/>
      <c r="X978" s="158"/>
      <c r="Y978" s="147"/>
      <c r="Z978" s="147"/>
      <c r="AA978" s="147"/>
      <c r="AB978" s="147"/>
      <c r="AC978" s="147"/>
      <c r="AD978" s="147"/>
      <c r="AE978" s="147"/>
      <c r="AF978" s="147"/>
      <c r="AG978" s="147" t="s">
        <v>211</v>
      </c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54">
        <v>197</v>
      </c>
      <c r="B979" s="155" t="s">
        <v>908</v>
      </c>
      <c r="C979" s="185" t="s">
        <v>909</v>
      </c>
      <c r="D979" s="156" t="s">
        <v>0</v>
      </c>
      <c r="E979" s="177"/>
      <c r="F979" s="159"/>
      <c r="G979" s="158">
        <f>ROUND(E979*F979,2)</f>
        <v>0</v>
      </c>
      <c r="H979" s="159"/>
      <c r="I979" s="158">
        <f>ROUND(E979*H979,2)</f>
        <v>0</v>
      </c>
      <c r="J979" s="159"/>
      <c r="K979" s="158">
        <f>ROUND(E979*J979,2)</f>
        <v>0</v>
      </c>
      <c r="L979" s="158">
        <v>21</v>
      </c>
      <c r="M979" s="158">
        <f>G979*(1+L979/100)</f>
        <v>0</v>
      </c>
      <c r="N979" s="157">
        <v>0</v>
      </c>
      <c r="O979" s="157">
        <f>ROUND(E979*N979,2)</f>
        <v>0</v>
      </c>
      <c r="P979" s="157">
        <v>0</v>
      </c>
      <c r="Q979" s="157">
        <f>ROUND(E979*P979,2)</f>
        <v>0</v>
      </c>
      <c r="R979" s="158" t="s">
        <v>581</v>
      </c>
      <c r="S979" s="158" t="s">
        <v>205</v>
      </c>
      <c r="T979" s="158" t="s">
        <v>205</v>
      </c>
      <c r="U979" s="158">
        <v>0</v>
      </c>
      <c r="V979" s="158">
        <f>ROUND(E979*U979,2)</f>
        <v>0</v>
      </c>
      <c r="W979" s="158"/>
      <c r="X979" s="158" t="s">
        <v>658</v>
      </c>
      <c r="Y979" s="147"/>
      <c r="Z979" s="147"/>
      <c r="AA979" s="147"/>
      <c r="AB979" s="147"/>
      <c r="AC979" s="147"/>
      <c r="AD979" s="147"/>
      <c r="AE979" s="147"/>
      <c r="AF979" s="147"/>
      <c r="AG979" s="147" t="s">
        <v>659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">
      <c r="A980" s="154"/>
      <c r="B980" s="155"/>
      <c r="C980" s="258" t="s">
        <v>711</v>
      </c>
      <c r="D980" s="259"/>
      <c r="E980" s="259"/>
      <c r="F980" s="259"/>
      <c r="G980" s="259"/>
      <c r="H980" s="158"/>
      <c r="I980" s="158"/>
      <c r="J980" s="158"/>
      <c r="K980" s="158"/>
      <c r="L980" s="158"/>
      <c r="M980" s="158"/>
      <c r="N980" s="157"/>
      <c r="O980" s="157"/>
      <c r="P980" s="157"/>
      <c r="Q980" s="157"/>
      <c r="R980" s="158"/>
      <c r="S980" s="158"/>
      <c r="T980" s="158"/>
      <c r="U980" s="158"/>
      <c r="V980" s="158"/>
      <c r="W980" s="158"/>
      <c r="X980" s="158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275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241"/>
      <c r="D981" s="242"/>
      <c r="E981" s="242"/>
      <c r="F981" s="242"/>
      <c r="G981" s="242"/>
      <c r="H981" s="158"/>
      <c r="I981" s="158"/>
      <c r="J981" s="158"/>
      <c r="K981" s="158"/>
      <c r="L981" s="158"/>
      <c r="M981" s="158"/>
      <c r="N981" s="157"/>
      <c r="O981" s="157"/>
      <c r="P981" s="157"/>
      <c r="Q981" s="157"/>
      <c r="R981" s="158"/>
      <c r="S981" s="158"/>
      <c r="T981" s="158"/>
      <c r="U981" s="158"/>
      <c r="V981" s="158"/>
      <c r="W981" s="158"/>
      <c r="X981" s="158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211</v>
      </c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x14ac:dyDescent="0.2">
      <c r="A982" s="163" t="s">
        <v>200</v>
      </c>
      <c r="B982" s="164" t="s">
        <v>143</v>
      </c>
      <c r="C982" s="179" t="s">
        <v>144</v>
      </c>
      <c r="D982" s="165"/>
      <c r="E982" s="166"/>
      <c r="F982" s="167"/>
      <c r="G982" s="167">
        <f>SUMIF(AG983:AG988,"&lt;&gt;NOR",G983:G988)</f>
        <v>0</v>
      </c>
      <c r="H982" s="167"/>
      <c r="I982" s="167">
        <f>SUM(I983:I988)</f>
        <v>0</v>
      </c>
      <c r="J982" s="167"/>
      <c r="K982" s="167">
        <f>SUM(K983:K988)</f>
        <v>0</v>
      </c>
      <c r="L982" s="167"/>
      <c r="M982" s="167">
        <f>SUM(M983:M988)</f>
        <v>0</v>
      </c>
      <c r="N982" s="166"/>
      <c r="O982" s="166">
        <f>SUM(O983:O988)</f>
        <v>0</v>
      </c>
      <c r="P982" s="166"/>
      <c r="Q982" s="166">
        <f>SUM(Q983:Q988)</f>
        <v>0</v>
      </c>
      <c r="R982" s="167"/>
      <c r="S982" s="167"/>
      <c r="T982" s="168"/>
      <c r="U982" s="162"/>
      <c r="V982" s="162">
        <f>SUM(V983:V988)</f>
        <v>0</v>
      </c>
      <c r="W982" s="162"/>
      <c r="X982" s="162"/>
      <c r="AG982" t="s">
        <v>201</v>
      </c>
    </row>
    <row r="983" spans="1:60" outlineLevel="1" x14ac:dyDescent="0.2">
      <c r="A983" s="169">
        <v>198</v>
      </c>
      <c r="B983" s="170" t="s">
        <v>910</v>
      </c>
      <c r="C983" s="180" t="s">
        <v>911</v>
      </c>
      <c r="D983" s="171" t="s">
        <v>300</v>
      </c>
      <c r="E983" s="172">
        <v>27</v>
      </c>
      <c r="F983" s="173"/>
      <c r="G983" s="174">
        <f>ROUND(E983*F983,2)</f>
        <v>0</v>
      </c>
      <c r="H983" s="173"/>
      <c r="I983" s="174">
        <f>ROUND(E983*H983,2)</f>
        <v>0</v>
      </c>
      <c r="J983" s="173"/>
      <c r="K983" s="174">
        <f>ROUND(E983*J983,2)</f>
        <v>0</v>
      </c>
      <c r="L983" s="174">
        <v>21</v>
      </c>
      <c r="M983" s="174">
        <f>G983*(1+L983/100)</f>
        <v>0</v>
      </c>
      <c r="N983" s="172">
        <v>0</v>
      </c>
      <c r="O983" s="172">
        <f>ROUND(E983*N983,2)</f>
        <v>0</v>
      </c>
      <c r="P983" s="172">
        <v>0</v>
      </c>
      <c r="Q983" s="172">
        <f>ROUND(E983*P983,2)</f>
        <v>0</v>
      </c>
      <c r="R983" s="174"/>
      <c r="S983" s="174" t="s">
        <v>239</v>
      </c>
      <c r="T983" s="175" t="s">
        <v>206</v>
      </c>
      <c r="U983" s="158">
        <v>0</v>
      </c>
      <c r="V983" s="158">
        <f>ROUND(E983*U983,2)</f>
        <v>0</v>
      </c>
      <c r="W983" s="158"/>
      <c r="X983" s="158" t="s">
        <v>243</v>
      </c>
      <c r="Y983" s="147"/>
      <c r="Z983" s="147"/>
      <c r="AA983" s="147"/>
      <c r="AB983" s="147"/>
      <c r="AC983" s="147"/>
      <c r="AD983" s="147"/>
      <c r="AE983" s="147"/>
      <c r="AF983" s="147"/>
      <c r="AG983" s="147" t="s">
        <v>378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252"/>
      <c r="D984" s="253"/>
      <c r="E984" s="253"/>
      <c r="F984" s="253"/>
      <c r="G984" s="253"/>
      <c r="H984" s="158"/>
      <c r="I984" s="158"/>
      <c r="J984" s="158"/>
      <c r="K984" s="158"/>
      <c r="L984" s="158"/>
      <c r="M984" s="158"/>
      <c r="N984" s="157"/>
      <c r="O984" s="157"/>
      <c r="P984" s="157"/>
      <c r="Q984" s="157"/>
      <c r="R984" s="158"/>
      <c r="S984" s="158"/>
      <c r="T984" s="158"/>
      <c r="U984" s="158"/>
      <c r="V984" s="158"/>
      <c r="W984" s="158"/>
      <c r="X984" s="158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211</v>
      </c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69">
        <v>199</v>
      </c>
      <c r="B985" s="170" t="s">
        <v>912</v>
      </c>
      <c r="C985" s="180" t="s">
        <v>911</v>
      </c>
      <c r="D985" s="171" t="s">
        <v>300</v>
      </c>
      <c r="E985" s="172">
        <v>7</v>
      </c>
      <c r="F985" s="173"/>
      <c r="G985" s="174">
        <f>ROUND(E985*F985,2)</f>
        <v>0</v>
      </c>
      <c r="H985" s="173"/>
      <c r="I985" s="174">
        <f>ROUND(E985*H985,2)</f>
        <v>0</v>
      </c>
      <c r="J985" s="173"/>
      <c r="K985" s="174">
        <f>ROUND(E985*J985,2)</f>
        <v>0</v>
      </c>
      <c r="L985" s="174">
        <v>21</v>
      </c>
      <c r="M985" s="174">
        <f>G985*(1+L985/100)</f>
        <v>0</v>
      </c>
      <c r="N985" s="172">
        <v>0</v>
      </c>
      <c r="O985" s="172">
        <f>ROUND(E985*N985,2)</f>
        <v>0</v>
      </c>
      <c r="P985" s="172">
        <v>0</v>
      </c>
      <c r="Q985" s="172">
        <f>ROUND(E985*P985,2)</f>
        <v>0</v>
      </c>
      <c r="R985" s="174"/>
      <c r="S985" s="174" t="s">
        <v>239</v>
      </c>
      <c r="T985" s="175" t="s">
        <v>206</v>
      </c>
      <c r="U985" s="158">
        <v>0</v>
      </c>
      <c r="V985" s="158">
        <f>ROUND(E985*U985,2)</f>
        <v>0</v>
      </c>
      <c r="W985" s="158"/>
      <c r="X985" s="158" t="s">
        <v>243</v>
      </c>
      <c r="Y985" s="147"/>
      <c r="Z985" s="147"/>
      <c r="AA985" s="147"/>
      <c r="AB985" s="147"/>
      <c r="AC985" s="147"/>
      <c r="AD985" s="147"/>
      <c r="AE985" s="147"/>
      <c r="AF985" s="147"/>
      <c r="AG985" s="147" t="s">
        <v>378</v>
      </c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54"/>
      <c r="B986" s="155"/>
      <c r="C986" s="252"/>
      <c r="D986" s="253"/>
      <c r="E986" s="253"/>
      <c r="F986" s="253"/>
      <c r="G986" s="253"/>
      <c r="H986" s="158"/>
      <c r="I986" s="158"/>
      <c r="J986" s="158"/>
      <c r="K986" s="158"/>
      <c r="L986" s="158"/>
      <c r="M986" s="158"/>
      <c r="N986" s="157"/>
      <c r="O986" s="157"/>
      <c r="P986" s="157"/>
      <c r="Q986" s="157"/>
      <c r="R986" s="158"/>
      <c r="S986" s="158"/>
      <c r="T986" s="158"/>
      <c r="U986" s="158"/>
      <c r="V986" s="158"/>
      <c r="W986" s="158"/>
      <c r="X986" s="158"/>
      <c r="Y986" s="147"/>
      <c r="Z986" s="147"/>
      <c r="AA986" s="147"/>
      <c r="AB986" s="147"/>
      <c r="AC986" s="147"/>
      <c r="AD986" s="147"/>
      <c r="AE986" s="147"/>
      <c r="AF986" s="147"/>
      <c r="AG986" s="147" t="s">
        <v>211</v>
      </c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69">
        <v>200</v>
      </c>
      <c r="B987" s="170" t="s">
        <v>913</v>
      </c>
      <c r="C987" s="180" t="s">
        <v>914</v>
      </c>
      <c r="D987" s="171" t="s">
        <v>300</v>
      </c>
      <c r="E987" s="172">
        <v>3</v>
      </c>
      <c r="F987" s="173"/>
      <c r="G987" s="174">
        <f>ROUND(E987*F987,2)</f>
        <v>0</v>
      </c>
      <c r="H987" s="173"/>
      <c r="I987" s="174">
        <f>ROUND(E987*H987,2)</f>
        <v>0</v>
      </c>
      <c r="J987" s="173"/>
      <c r="K987" s="174">
        <f>ROUND(E987*J987,2)</f>
        <v>0</v>
      </c>
      <c r="L987" s="174">
        <v>21</v>
      </c>
      <c r="M987" s="174">
        <f>G987*(1+L987/100)</f>
        <v>0</v>
      </c>
      <c r="N987" s="172">
        <v>0</v>
      </c>
      <c r="O987" s="172">
        <f>ROUND(E987*N987,2)</f>
        <v>0</v>
      </c>
      <c r="P987" s="172">
        <v>0</v>
      </c>
      <c r="Q987" s="172">
        <f>ROUND(E987*P987,2)</f>
        <v>0</v>
      </c>
      <c r="R987" s="174"/>
      <c r="S987" s="174" t="s">
        <v>239</v>
      </c>
      <c r="T987" s="175" t="s">
        <v>206</v>
      </c>
      <c r="U987" s="158">
        <v>0</v>
      </c>
      <c r="V987" s="158">
        <f>ROUND(E987*U987,2)</f>
        <v>0</v>
      </c>
      <c r="W987" s="158"/>
      <c r="X987" s="158" t="s">
        <v>243</v>
      </c>
      <c r="Y987" s="147"/>
      <c r="Z987" s="147"/>
      <c r="AA987" s="147"/>
      <c r="AB987" s="147"/>
      <c r="AC987" s="147"/>
      <c r="AD987" s="147"/>
      <c r="AE987" s="147"/>
      <c r="AF987" s="147"/>
      <c r="AG987" s="147" t="s">
        <v>378</v>
      </c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">
      <c r="A988" s="154"/>
      <c r="B988" s="155"/>
      <c r="C988" s="252"/>
      <c r="D988" s="253"/>
      <c r="E988" s="253"/>
      <c r="F988" s="253"/>
      <c r="G988" s="253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47"/>
      <c r="Z988" s="147"/>
      <c r="AA988" s="147"/>
      <c r="AB988" s="147"/>
      <c r="AC988" s="147"/>
      <c r="AD988" s="147"/>
      <c r="AE988" s="147"/>
      <c r="AF988" s="147"/>
      <c r="AG988" s="147" t="s">
        <v>211</v>
      </c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x14ac:dyDescent="0.2">
      <c r="A989" s="163" t="s">
        <v>200</v>
      </c>
      <c r="B989" s="164" t="s">
        <v>145</v>
      </c>
      <c r="C989" s="179" t="s">
        <v>146</v>
      </c>
      <c r="D989" s="165"/>
      <c r="E989" s="166"/>
      <c r="F989" s="167"/>
      <c r="G989" s="167">
        <f>SUMIF(AG990:AG1009,"&lt;&gt;NOR",G990:G1009)</f>
        <v>0</v>
      </c>
      <c r="H989" s="167"/>
      <c r="I989" s="167">
        <f>SUM(I990:I1009)</f>
        <v>0</v>
      </c>
      <c r="J989" s="167"/>
      <c r="K989" s="167">
        <f>SUM(K990:K1009)</f>
        <v>0</v>
      </c>
      <c r="L989" s="167"/>
      <c r="M989" s="167">
        <f>SUM(M990:M1009)</f>
        <v>0</v>
      </c>
      <c r="N989" s="166"/>
      <c r="O989" s="166">
        <f>SUM(O990:O1009)</f>
        <v>0</v>
      </c>
      <c r="P989" s="166"/>
      <c r="Q989" s="166">
        <f>SUM(Q990:Q1009)</f>
        <v>0</v>
      </c>
      <c r="R989" s="167"/>
      <c r="S989" s="167"/>
      <c r="T989" s="168"/>
      <c r="U989" s="162"/>
      <c r="V989" s="162">
        <f>SUM(V990:V1009)</f>
        <v>0</v>
      </c>
      <c r="W989" s="162"/>
      <c r="X989" s="162"/>
      <c r="AG989" t="s">
        <v>201</v>
      </c>
    </row>
    <row r="990" spans="1:60" ht="22.5" outlineLevel="1" x14ac:dyDescent="0.2">
      <c r="A990" s="169">
        <v>201</v>
      </c>
      <c r="B990" s="170" t="s">
        <v>918</v>
      </c>
      <c r="C990" s="180" t="s">
        <v>919</v>
      </c>
      <c r="D990" s="171" t="s">
        <v>300</v>
      </c>
      <c r="E990" s="172">
        <v>10</v>
      </c>
      <c r="F990" s="173"/>
      <c r="G990" s="174">
        <f>ROUND(E990*F990,2)</f>
        <v>0</v>
      </c>
      <c r="H990" s="173"/>
      <c r="I990" s="174">
        <f>ROUND(E990*H990,2)</f>
        <v>0</v>
      </c>
      <c r="J990" s="173"/>
      <c r="K990" s="174">
        <f>ROUND(E990*J990,2)</f>
        <v>0</v>
      </c>
      <c r="L990" s="174">
        <v>21</v>
      </c>
      <c r="M990" s="174">
        <f>G990*(1+L990/100)</f>
        <v>0</v>
      </c>
      <c r="N990" s="172">
        <v>0</v>
      </c>
      <c r="O990" s="172">
        <f>ROUND(E990*N990,2)</f>
        <v>0</v>
      </c>
      <c r="P990" s="172">
        <v>0</v>
      </c>
      <c r="Q990" s="172">
        <f>ROUND(E990*P990,2)</f>
        <v>0</v>
      </c>
      <c r="R990" s="174"/>
      <c r="S990" s="174" t="s">
        <v>239</v>
      </c>
      <c r="T990" s="175" t="s">
        <v>206</v>
      </c>
      <c r="U990" s="158">
        <v>0</v>
      </c>
      <c r="V990" s="158">
        <f>ROUND(E990*U990,2)</f>
        <v>0</v>
      </c>
      <c r="W990" s="158"/>
      <c r="X990" s="158" t="s">
        <v>243</v>
      </c>
      <c r="Y990" s="147"/>
      <c r="Z990" s="147"/>
      <c r="AA990" s="147"/>
      <c r="AB990" s="147"/>
      <c r="AC990" s="147"/>
      <c r="AD990" s="147"/>
      <c r="AE990" s="147"/>
      <c r="AF990" s="147"/>
      <c r="AG990" s="147" t="s">
        <v>378</v>
      </c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54"/>
      <c r="B991" s="155"/>
      <c r="C991" s="252"/>
      <c r="D991" s="253"/>
      <c r="E991" s="253"/>
      <c r="F991" s="253"/>
      <c r="G991" s="253"/>
      <c r="H991" s="158"/>
      <c r="I991" s="158"/>
      <c r="J991" s="158"/>
      <c r="K991" s="158"/>
      <c r="L991" s="158"/>
      <c r="M991" s="158"/>
      <c r="N991" s="157"/>
      <c r="O991" s="157"/>
      <c r="P991" s="157"/>
      <c r="Q991" s="157"/>
      <c r="R991" s="158"/>
      <c r="S991" s="158"/>
      <c r="T991" s="158"/>
      <c r="U991" s="158"/>
      <c r="V991" s="158"/>
      <c r="W991" s="158"/>
      <c r="X991" s="158"/>
      <c r="Y991" s="147"/>
      <c r="Z991" s="147"/>
      <c r="AA991" s="147"/>
      <c r="AB991" s="147"/>
      <c r="AC991" s="147"/>
      <c r="AD991" s="147"/>
      <c r="AE991" s="147"/>
      <c r="AF991" s="147"/>
      <c r="AG991" s="147" t="s">
        <v>211</v>
      </c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ht="22.5" outlineLevel="1" x14ac:dyDescent="0.2">
      <c r="A992" s="169">
        <v>202</v>
      </c>
      <c r="B992" s="170" t="s">
        <v>920</v>
      </c>
      <c r="C992" s="180" t="s">
        <v>919</v>
      </c>
      <c r="D992" s="171" t="s">
        <v>300</v>
      </c>
      <c r="E992" s="172">
        <v>1</v>
      </c>
      <c r="F992" s="173"/>
      <c r="G992" s="174">
        <f>ROUND(E992*F992,2)</f>
        <v>0</v>
      </c>
      <c r="H992" s="173"/>
      <c r="I992" s="174">
        <f>ROUND(E992*H992,2)</f>
        <v>0</v>
      </c>
      <c r="J992" s="173"/>
      <c r="K992" s="174">
        <f>ROUND(E992*J992,2)</f>
        <v>0</v>
      </c>
      <c r="L992" s="174">
        <v>21</v>
      </c>
      <c r="M992" s="174">
        <f>G992*(1+L992/100)</f>
        <v>0</v>
      </c>
      <c r="N992" s="172">
        <v>0</v>
      </c>
      <c r="O992" s="172">
        <f>ROUND(E992*N992,2)</f>
        <v>0</v>
      </c>
      <c r="P992" s="172">
        <v>0</v>
      </c>
      <c r="Q992" s="172">
        <f>ROUND(E992*P992,2)</f>
        <v>0</v>
      </c>
      <c r="R992" s="174"/>
      <c r="S992" s="174" t="s">
        <v>239</v>
      </c>
      <c r="T992" s="175" t="s">
        <v>206</v>
      </c>
      <c r="U992" s="158">
        <v>0</v>
      </c>
      <c r="V992" s="158">
        <f>ROUND(E992*U992,2)</f>
        <v>0</v>
      </c>
      <c r="W992" s="158"/>
      <c r="X992" s="158" t="s">
        <v>243</v>
      </c>
      <c r="Y992" s="147"/>
      <c r="Z992" s="147"/>
      <c r="AA992" s="147"/>
      <c r="AB992" s="147"/>
      <c r="AC992" s="147"/>
      <c r="AD992" s="147"/>
      <c r="AE992" s="147"/>
      <c r="AF992" s="147"/>
      <c r="AG992" s="147" t="s">
        <v>378</v>
      </c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54"/>
      <c r="B993" s="155"/>
      <c r="C993" s="252"/>
      <c r="D993" s="253"/>
      <c r="E993" s="253"/>
      <c r="F993" s="253"/>
      <c r="G993" s="253"/>
      <c r="H993" s="158"/>
      <c r="I993" s="158"/>
      <c r="J993" s="158"/>
      <c r="K993" s="158"/>
      <c r="L993" s="158"/>
      <c r="M993" s="158"/>
      <c r="N993" s="157"/>
      <c r="O993" s="157"/>
      <c r="P993" s="157"/>
      <c r="Q993" s="157"/>
      <c r="R993" s="158"/>
      <c r="S993" s="158"/>
      <c r="T993" s="158"/>
      <c r="U993" s="158"/>
      <c r="V993" s="158"/>
      <c r="W993" s="158"/>
      <c r="X993" s="158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211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ht="22.5" outlineLevel="1" x14ac:dyDescent="0.2">
      <c r="A994" s="169">
        <v>203</v>
      </c>
      <c r="B994" s="170" t="s">
        <v>921</v>
      </c>
      <c r="C994" s="180" t="s">
        <v>919</v>
      </c>
      <c r="D994" s="171" t="s">
        <v>300</v>
      </c>
      <c r="E994" s="172">
        <v>1</v>
      </c>
      <c r="F994" s="173"/>
      <c r="G994" s="174">
        <f>ROUND(E994*F994,2)</f>
        <v>0</v>
      </c>
      <c r="H994" s="173"/>
      <c r="I994" s="174">
        <f>ROUND(E994*H994,2)</f>
        <v>0</v>
      </c>
      <c r="J994" s="173"/>
      <c r="K994" s="174">
        <f>ROUND(E994*J994,2)</f>
        <v>0</v>
      </c>
      <c r="L994" s="174">
        <v>21</v>
      </c>
      <c r="M994" s="174">
        <f>G994*(1+L994/100)</f>
        <v>0</v>
      </c>
      <c r="N994" s="172">
        <v>0</v>
      </c>
      <c r="O994" s="172">
        <f>ROUND(E994*N994,2)</f>
        <v>0</v>
      </c>
      <c r="P994" s="172">
        <v>0</v>
      </c>
      <c r="Q994" s="172">
        <f>ROUND(E994*P994,2)</f>
        <v>0</v>
      </c>
      <c r="R994" s="174"/>
      <c r="S994" s="174" t="s">
        <v>239</v>
      </c>
      <c r="T994" s="175" t="s">
        <v>206</v>
      </c>
      <c r="U994" s="158">
        <v>0</v>
      </c>
      <c r="V994" s="158">
        <f>ROUND(E994*U994,2)</f>
        <v>0</v>
      </c>
      <c r="W994" s="158"/>
      <c r="X994" s="158" t="s">
        <v>243</v>
      </c>
      <c r="Y994" s="147"/>
      <c r="Z994" s="147"/>
      <c r="AA994" s="147"/>
      <c r="AB994" s="147"/>
      <c r="AC994" s="147"/>
      <c r="AD994" s="147"/>
      <c r="AE994" s="147"/>
      <c r="AF994" s="147"/>
      <c r="AG994" s="147" t="s">
        <v>378</v>
      </c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">
      <c r="A995" s="154"/>
      <c r="B995" s="155"/>
      <c r="C995" s="252"/>
      <c r="D995" s="253"/>
      <c r="E995" s="253"/>
      <c r="F995" s="253"/>
      <c r="G995" s="253"/>
      <c r="H995" s="158"/>
      <c r="I995" s="158"/>
      <c r="J995" s="158"/>
      <c r="K995" s="158"/>
      <c r="L995" s="158"/>
      <c r="M995" s="158"/>
      <c r="N995" s="157"/>
      <c r="O995" s="157"/>
      <c r="P995" s="157"/>
      <c r="Q995" s="157"/>
      <c r="R995" s="158"/>
      <c r="S995" s="158"/>
      <c r="T995" s="158"/>
      <c r="U995" s="158"/>
      <c r="V995" s="158"/>
      <c r="W995" s="158"/>
      <c r="X995" s="158"/>
      <c r="Y995" s="147"/>
      <c r="Z995" s="147"/>
      <c r="AA995" s="147"/>
      <c r="AB995" s="147"/>
      <c r="AC995" s="147"/>
      <c r="AD995" s="147"/>
      <c r="AE995" s="147"/>
      <c r="AF995" s="147"/>
      <c r="AG995" s="147" t="s">
        <v>211</v>
      </c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ht="22.5" outlineLevel="1" x14ac:dyDescent="0.2">
      <c r="A996" s="169">
        <v>204</v>
      </c>
      <c r="B996" s="170" t="s">
        <v>922</v>
      </c>
      <c r="C996" s="180" t="s">
        <v>923</v>
      </c>
      <c r="D996" s="171" t="s">
        <v>300</v>
      </c>
      <c r="E996" s="172">
        <v>1</v>
      </c>
      <c r="F996" s="173"/>
      <c r="G996" s="174">
        <f>ROUND(E996*F996,2)</f>
        <v>0</v>
      </c>
      <c r="H996" s="173"/>
      <c r="I996" s="174">
        <f>ROUND(E996*H996,2)</f>
        <v>0</v>
      </c>
      <c r="J996" s="173"/>
      <c r="K996" s="174">
        <f>ROUND(E996*J996,2)</f>
        <v>0</v>
      </c>
      <c r="L996" s="174">
        <v>21</v>
      </c>
      <c r="M996" s="174">
        <f>G996*(1+L996/100)</f>
        <v>0</v>
      </c>
      <c r="N996" s="172">
        <v>0</v>
      </c>
      <c r="O996" s="172">
        <f>ROUND(E996*N996,2)</f>
        <v>0</v>
      </c>
      <c r="P996" s="172">
        <v>0</v>
      </c>
      <c r="Q996" s="172">
        <f>ROUND(E996*P996,2)</f>
        <v>0</v>
      </c>
      <c r="R996" s="174"/>
      <c r="S996" s="174" t="s">
        <v>239</v>
      </c>
      <c r="T996" s="175" t="s">
        <v>206</v>
      </c>
      <c r="U996" s="158">
        <v>0</v>
      </c>
      <c r="V996" s="158">
        <f>ROUND(E996*U996,2)</f>
        <v>0</v>
      </c>
      <c r="W996" s="158"/>
      <c r="X996" s="158" t="s">
        <v>243</v>
      </c>
      <c r="Y996" s="147"/>
      <c r="Z996" s="147"/>
      <c r="AA996" s="147"/>
      <c r="AB996" s="147"/>
      <c r="AC996" s="147"/>
      <c r="AD996" s="147"/>
      <c r="AE996" s="147"/>
      <c r="AF996" s="147"/>
      <c r="AG996" s="147" t="s">
        <v>378</v>
      </c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">
      <c r="A997" s="154"/>
      <c r="B997" s="155"/>
      <c r="C997" s="252"/>
      <c r="D997" s="253"/>
      <c r="E997" s="253"/>
      <c r="F997" s="253"/>
      <c r="G997" s="253"/>
      <c r="H997" s="158"/>
      <c r="I997" s="158"/>
      <c r="J997" s="158"/>
      <c r="K997" s="158"/>
      <c r="L997" s="158"/>
      <c r="M997" s="158"/>
      <c r="N997" s="157"/>
      <c r="O997" s="157"/>
      <c r="P997" s="157"/>
      <c r="Q997" s="157"/>
      <c r="R997" s="158"/>
      <c r="S997" s="158"/>
      <c r="T997" s="158"/>
      <c r="U997" s="158"/>
      <c r="V997" s="158"/>
      <c r="W997" s="158"/>
      <c r="X997" s="158"/>
      <c r="Y997" s="147"/>
      <c r="Z997" s="147"/>
      <c r="AA997" s="147"/>
      <c r="AB997" s="147"/>
      <c r="AC997" s="147"/>
      <c r="AD997" s="147"/>
      <c r="AE997" s="147"/>
      <c r="AF997" s="147"/>
      <c r="AG997" s="147" t="s">
        <v>211</v>
      </c>
      <c r="AH997" s="147"/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22.5" outlineLevel="1" x14ac:dyDescent="0.2">
      <c r="A998" s="169">
        <v>205</v>
      </c>
      <c r="B998" s="170" t="s">
        <v>924</v>
      </c>
      <c r="C998" s="180" t="s">
        <v>925</v>
      </c>
      <c r="D998" s="171" t="s">
        <v>300</v>
      </c>
      <c r="E998" s="172">
        <v>1</v>
      </c>
      <c r="F998" s="173"/>
      <c r="G998" s="174">
        <f>ROUND(E998*F998,2)</f>
        <v>0</v>
      </c>
      <c r="H998" s="173"/>
      <c r="I998" s="174">
        <f>ROUND(E998*H998,2)</f>
        <v>0</v>
      </c>
      <c r="J998" s="173"/>
      <c r="K998" s="174">
        <f>ROUND(E998*J998,2)</f>
        <v>0</v>
      </c>
      <c r="L998" s="174">
        <v>21</v>
      </c>
      <c r="M998" s="174">
        <f>G998*(1+L998/100)</f>
        <v>0</v>
      </c>
      <c r="N998" s="172">
        <v>0</v>
      </c>
      <c r="O998" s="172">
        <f>ROUND(E998*N998,2)</f>
        <v>0</v>
      </c>
      <c r="P998" s="172">
        <v>0</v>
      </c>
      <c r="Q998" s="172">
        <f>ROUND(E998*P998,2)</f>
        <v>0</v>
      </c>
      <c r="R998" s="174"/>
      <c r="S998" s="174" t="s">
        <v>239</v>
      </c>
      <c r="T998" s="175" t="s">
        <v>206</v>
      </c>
      <c r="U998" s="158">
        <v>0</v>
      </c>
      <c r="V998" s="158">
        <f>ROUND(E998*U998,2)</f>
        <v>0</v>
      </c>
      <c r="W998" s="158"/>
      <c r="X998" s="158" t="s">
        <v>243</v>
      </c>
      <c r="Y998" s="147"/>
      <c r="Z998" s="147"/>
      <c r="AA998" s="147"/>
      <c r="AB998" s="147"/>
      <c r="AC998" s="147"/>
      <c r="AD998" s="147"/>
      <c r="AE998" s="147"/>
      <c r="AF998" s="147"/>
      <c r="AG998" s="147" t="s">
        <v>378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">
      <c r="A999" s="154"/>
      <c r="B999" s="155"/>
      <c r="C999" s="252"/>
      <c r="D999" s="253"/>
      <c r="E999" s="253"/>
      <c r="F999" s="253"/>
      <c r="G999" s="253"/>
      <c r="H999" s="158"/>
      <c r="I999" s="158"/>
      <c r="J999" s="158"/>
      <c r="K999" s="158"/>
      <c r="L999" s="158"/>
      <c r="M999" s="158"/>
      <c r="N999" s="157"/>
      <c r="O999" s="157"/>
      <c r="P999" s="157"/>
      <c r="Q999" s="157"/>
      <c r="R999" s="158"/>
      <c r="S999" s="158"/>
      <c r="T999" s="158"/>
      <c r="U999" s="158"/>
      <c r="V999" s="158"/>
      <c r="W999" s="158"/>
      <c r="X999" s="158"/>
      <c r="Y999" s="147"/>
      <c r="Z999" s="147"/>
      <c r="AA999" s="147"/>
      <c r="AB999" s="147"/>
      <c r="AC999" s="147"/>
      <c r="AD999" s="147"/>
      <c r="AE999" s="147"/>
      <c r="AF999" s="147"/>
      <c r="AG999" s="147" t="s">
        <v>211</v>
      </c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">
      <c r="A1000" s="169">
        <v>206</v>
      </c>
      <c r="B1000" s="170" t="s">
        <v>926</v>
      </c>
      <c r="C1000" s="180" t="s">
        <v>927</v>
      </c>
      <c r="D1000" s="171" t="s">
        <v>300</v>
      </c>
      <c r="E1000" s="172">
        <v>1</v>
      </c>
      <c r="F1000" s="173"/>
      <c r="G1000" s="174">
        <f>ROUND(E1000*F1000,2)</f>
        <v>0</v>
      </c>
      <c r="H1000" s="173"/>
      <c r="I1000" s="174">
        <f>ROUND(E1000*H1000,2)</f>
        <v>0</v>
      </c>
      <c r="J1000" s="173"/>
      <c r="K1000" s="174">
        <f>ROUND(E1000*J1000,2)</f>
        <v>0</v>
      </c>
      <c r="L1000" s="174">
        <v>21</v>
      </c>
      <c r="M1000" s="174">
        <f>G1000*(1+L1000/100)</f>
        <v>0</v>
      </c>
      <c r="N1000" s="172">
        <v>0</v>
      </c>
      <c r="O1000" s="172">
        <f>ROUND(E1000*N1000,2)</f>
        <v>0</v>
      </c>
      <c r="P1000" s="172">
        <v>0</v>
      </c>
      <c r="Q1000" s="172">
        <f>ROUND(E1000*P1000,2)</f>
        <v>0</v>
      </c>
      <c r="R1000" s="174"/>
      <c r="S1000" s="174" t="s">
        <v>239</v>
      </c>
      <c r="T1000" s="175" t="s">
        <v>206</v>
      </c>
      <c r="U1000" s="158">
        <v>0</v>
      </c>
      <c r="V1000" s="158">
        <f>ROUND(E1000*U1000,2)</f>
        <v>0</v>
      </c>
      <c r="W1000" s="158"/>
      <c r="X1000" s="158" t="s">
        <v>243</v>
      </c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378</v>
      </c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">
      <c r="A1001" s="154"/>
      <c r="B1001" s="155"/>
      <c r="C1001" s="252"/>
      <c r="D1001" s="253"/>
      <c r="E1001" s="253"/>
      <c r="F1001" s="253"/>
      <c r="G1001" s="253"/>
      <c r="H1001" s="158"/>
      <c r="I1001" s="158"/>
      <c r="J1001" s="158"/>
      <c r="K1001" s="158"/>
      <c r="L1001" s="158"/>
      <c r="M1001" s="158"/>
      <c r="N1001" s="157"/>
      <c r="O1001" s="157"/>
      <c r="P1001" s="157"/>
      <c r="Q1001" s="157"/>
      <c r="R1001" s="158"/>
      <c r="S1001" s="158"/>
      <c r="T1001" s="158"/>
      <c r="U1001" s="158"/>
      <c r="V1001" s="158"/>
      <c r="W1001" s="158"/>
      <c r="X1001" s="158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211</v>
      </c>
      <c r="AH1001" s="147"/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69">
        <v>207</v>
      </c>
      <c r="B1002" s="170" t="s">
        <v>928</v>
      </c>
      <c r="C1002" s="180" t="s">
        <v>929</v>
      </c>
      <c r="D1002" s="171" t="s">
        <v>300</v>
      </c>
      <c r="E1002" s="172">
        <v>2</v>
      </c>
      <c r="F1002" s="173"/>
      <c r="G1002" s="174">
        <f>ROUND(E1002*F1002,2)</f>
        <v>0</v>
      </c>
      <c r="H1002" s="173"/>
      <c r="I1002" s="174">
        <f>ROUND(E1002*H1002,2)</f>
        <v>0</v>
      </c>
      <c r="J1002" s="173"/>
      <c r="K1002" s="174">
        <f>ROUND(E1002*J1002,2)</f>
        <v>0</v>
      </c>
      <c r="L1002" s="174">
        <v>21</v>
      </c>
      <c r="M1002" s="174">
        <f>G1002*(1+L1002/100)</f>
        <v>0</v>
      </c>
      <c r="N1002" s="172">
        <v>0</v>
      </c>
      <c r="O1002" s="172">
        <f>ROUND(E1002*N1002,2)</f>
        <v>0</v>
      </c>
      <c r="P1002" s="172">
        <v>0</v>
      </c>
      <c r="Q1002" s="172">
        <f>ROUND(E1002*P1002,2)</f>
        <v>0</v>
      </c>
      <c r="R1002" s="174"/>
      <c r="S1002" s="174" t="s">
        <v>239</v>
      </c>
      <c r="T1002" s="175" t="s">
        <v>206</v>
      </c>
      <c r="U1002" s="158">
        <v>0</v>
      </c>
      <c r="V1002" s="158">
        <f>ROUND(E1002*U1002,2)</f>
        <v>0</v>
      </c>
      <c r="W1002" s="158"/>
      <c r="X1002" s="158" t="s">
        <v>243</v>
      </c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378</v>
      </c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">
      <c r="A1003" s="154"/>
      <c r="B1003" s="155"/>
      <c r="C1003" s="252"/>
      <c r="D1003" s="253"/>
      <c r="E1003" s="253"/>
      <c r="F1003" s="253"/>
      <c r="G1003" s="253"/>
      <c r="H1003" s="158"/>
      <c r="I1003" s="158"/>
      <c r="J1003" s="158"/>
      <c r="K1003" s="158"/>
      <c r="L1003" s="158"/>
      <c r="M1003" s="158"/>
      <c r="N1003" s="157"/>
      <c r="O1003" s="157"/>
      <c r="P1003" s="157"/>
      <c r="Q1003" s="157"/>
      <c r="R1003" s="158"/>
      <c r="S1003" s="158"/>
      <c r="T1003" s="158"/>
      <c r="U1003" s="158"/>
      <c r="V1003" s="158"/>
      <c r="W1003" s="158"/>
      <c r="X1003" s="158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211</v>
      </c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69">
        <v>208</v>
      </c>
      <c r="B1004" s="170" t="s">
        <v>930</v>
      </c>
      <c r="C1004" s="180" t="s">
        <v>931</v>
      </c>
      <c r="D1004" s="171" t="s">
        <v>300</v>
      </c>
      <c r="E1004" s="172">
        <v>3</v>
      </c>
      <c r="F1004" s="173"/>
      <c r="G1004" s="174">
        <f>ROUND(E1004*F1004,2)</f>
        <v>0</v>
      </c>
      <c r="H1004" s="173"/>
      <c r="I1004" s="174">
        <f>ROUND(E1004*H1004,2)</f>
        <v>0</v>
      </c>
      <c r="J1004" s="173"/>
      <c r="K1004" s="174">
        <f>ROUND(E1004*J1004,2)</f>
        <v>0</v>
      </c>
      <c r="L1004" s="174">
        <v>21</v>
      </c>
      <c r="M1004" s="174">
        <f>G1004*(1+L1004/100)</f>
        <v>0</v>
      </c>
      <c r="N1004" s="172">
        <v>0</v>
      </c>
      <c r="O1004" s="172">
        <f>ROUND(E1004*N1004,2)</f>
        <v>0</v>
      </c>
      <c r="P1004" s="172">
        <v>0</v>
      </c>
      <c r="Q1004" s="172">
        <f>ROUND(E1004*P1004,2)</f>
        <v>0</v>
      </c>
      <c r="R1004" s="174"/>
      <c r="S1004" s="174" t="s">
        <v>239</v>
      </c>
      <c r="T1004" s="175" t="s">
        <v>206</v>
      </c>
      <c r="U1004" s="158">
        <v>0</v>
      </c>
      <c r="V1004" s="158">
        <f>ROUND(E1004*U1004,2)</f>
        <v>0</v>
      </c>
      <c r="W1004" s="158"/>
      <c r="X1004" s="158" t="s">
        <v>243</v>
      </c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378</v>
      </c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54"/>
      <c r="B1005" s="155"/>
      <c r="C1005" s="252"/>
      <c r="D1005" s="253"/>
      <c r="E1005" s="253"/>
      <c r="F1005" s="253"/>
      <c r="G1005" s="253"/>
      <c r="H1005" s="158"/>
      <c r="I1005" s="158"/>
      <c r="J1005" s="158"/>
      <c r="K1005" s="158"/>
      <c r="L1005" s="158"/>
      <c r="M1005" s="158"/>
      <c r="N1005" s="157"/>
      <c r="O1005" s="157"/>
      <c r="P1005" s="157"/>
      <c r="Q1005" s="157"/>
      <c r="R1005" s="158"/>
      <c r="S1005" s="158"/>
      <c r="T1005" s="158"/>
      <c r="U1005" s="158"/>
      <c r="V1005" s="158"/>
      <c r="W1005" s="158"/>
      <c r="X1005" s="158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211</v>
      </c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69">
        <v>209</v>
      </c>
      <c r="B1006" s="170" t="s">
        <v>932</v>
      </c>
      <c r="C1006" s="180" t="s">
        <v>933</v>
      </c>
      <c r="D1006" s="171" t="s">
        <v>300</v>
      </c>
      <c r="E1006" s="172">
        <v>2</v>
      </c>
      <c r="F1006" s="173"/>
      <c r="G1006" s="174">
        <f>ROUND(E1006*F1006,2)</f>
        <v>0</v>
      </c>
      <c r="H1006" s="173"/>
      <c r="I1006" s="174">
        <f>ROUND(E1006*H1006,2)</f>
        <v>0</v>
      </c>
      <c r="J1006" s="173"/>
      <c r="K1006" s="174">
        <f>ROUND(E1006*J1006,2)</f>
        <v>0</v>
      </c>
      <c r="L1006" s="174">
        <v>21</v>
      </c>
      <c r="M1006" s="174">
        <f>G1006*(1+L1006/100)</f>
        <v>0</v>
      </c>
      <c r="N1006" s="172">
        <v>0</v>
      </c>
      <c r="O1006" s="172">
        <f>ROUND(E1006*N1006,2)</f>
        <v>0</v>
      </c>
      <c r="P1006" s="172">
        <v>0</v>
      </c>
      <c r="Q1006" s="172">
        <f>ROUND(E1006*P1006,2)</f>
        <v>0</v>
      </c>
      <c r="R1006" s="174"/>
      <c r="S1006" s="174" t="s">
        <v>239</v>
      </c>
      <c r="T1006" s="175" t="s">
        <v>206</v>
      </c>
      <c r="U1006" s="158">
        <v>0</v>
      </c>
      <c r="V1006" s="158">
        <f>ROUND(E1006*U1006,2)</f>
        <v>0</v>
      </c>
      <c r="W1006" s="158"/>
      <c r="X1006" s="158" t="s">
        <v>243</v>
      </c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378</v>
      </c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54"/>
      <c r="B1007" s="155"/>
      <c r="C1007" s="252"/>
      <c r="D1007" s="253"/>
      <c r="E1007" s="253"/>
      <c r="F1007" s="253"/>
      <c r="G1007" s="253"/>
      <c r="H1007" s="158"/>
      <c r="I1007" s="158"/>
      <c r="J1007" s="158"/>
      <c r="K1007" s="158"/>
      <c r="L1007" s="158"/>
      <c r="M1007" s="158"/>
      <c r="N1007" s="157"/>
      <c r="O1007" s="157"/>
      <c r="P1007" s="157"/>
      <c r="Q1007" s="157"/>
      <c r="R1007" s="158"/>
      <c r="S1007" s="158"/>
      <c r="T1007" s="158"/>
      <c r="U1007" s="158"/>
      <c r="V1007" s="158"/>
      <c r="W1007" s="158"/>
      <c r="X1007" s="158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211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ht="22.5" outlineLevel="1" x14ac:dyDescent="0.2">
      <c r="A1008" s="169">
        <v>210</v>
      </c>
      <c r="B1008" s="170" t="s">
        <v>1546</v>
      </c>
      <c r="C1008" s="180" t="s">
        <v>1547</v>
      </c>
      <c r="D1008" s="171" t="s">
        <v>300</v>
      </c>
      <c r="E1008" s="172">
        <v>1</v>
      </c>
      <c r="F1008" s="173"/>
      <c r="G1008" s="174">
        <f>ROUND(E1008*F1008,2)</f>
        <v>0</v>
      </c>
      <c r="H1008" s="173"/>
      <c r="I1008" s="174">
        <f>ROUND(E1008*H1008,2)</f>
        <v>0</v>
      </c>
      <c r="J1008" s="173"/>
      <c r="K1008" s="174">
        <f>ROUND(E1008*J1008,2)</f>
        <v>0</v>
      </c>
      <c r="L1008" s="174">
        <v>21</v>
      </c>
      <c r="M1008" s="174">
        <f>G1008*(1+L1008/100)</f>
        <v>0</v>
      </c>
      <c r="N1008" s="172">
        <v>0</v>
      </c>
      <c r="O1008" s="172">
        <f>ROUND(E1008*N1008,2)</f>
        <v>0</v>
      </c>
      <c r="P1008" s="172">
        <v>0</v>
      </c>
      <c r="Q1008" s="172">
        <f>ROUND(E1008*P1008,2)</f>
        <v>0</v>
      </c>
      <c r="R1008" s="174"/>
      <c r="S1008" s="174" t="s">
        <v>239</v>
      </c>
      <c r="T1008" s="175" t="s">
        <v>206</v>
      </c>
      <c r="U1008" s="158">
        <v>0</v>
      </c>
      <c r="V1008" s="158">
        <f>ROUND(E1008*U1008,2)</f>
        <v>0</v>
      </c>
      <c r="W1008" s="158"/>
      <c r="X1008" s="158" t="s">
        <v>243</v>
      </c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378</v>
      </c>
      <c r="AH1008" s="147"/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">
      <c r="A1009" s="154"/>
      <c r="B1009" s="155"/>
      <c r="C1009" s="252"/>
      <c r="D1009" s="253"/>
      <c r="E1009" s="253"/>
      <c r="F1009" s="253"/>
      <c r="G1009" s="253"/>
      <c r="H1009" s="158"/>
      <c r="I1009" s="158"/>
      <c r="J1009" s="158"/>
      <c r="K1009" s="158"/>
      <c r="L1009" s="158"/>
      <c r="M1009" s="158"/>
      <c r="N1009" s="157"/>
      <c r="O1009" s="157"/>
      <c r="P1009" s="157"/>
      <c r="Q1009" s="157"/>
      <c r="R1009" s="158"/>
      <c r="S1009" s="158"/>
      <c r="T1009" s="158"/>
      <c r="U1009" s="158"/>
      <c r="V1009" s="158"/>
      <c r="W1009" s="158"/>
      <c r="X1009" s="158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211</v>
      </c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x14ac:dyDescent="0.2">
      <c r="A1010" s="163" t="s">
        <v>200</v>
      </c>
      <c r="B1010" s="164" t="s">
        <v>147</v>
      </c>
      <c r="C1010" s="179" t="s">
        <v>148</v>
      </c>
      <c r="D1010" s="165"/>
      <c r="E1010" s="166"/>
      <c r="F1010" s="167"/>
      <c r="G1010" s="167">
        <f>SUMIF(AG1011:AG1025,"&lt;&gt;NOR",G1011:G1025)</f>
        <v>0</v>
      </c>
      <c r="H1010" s="167"/>
      <c r="I1010" s="167">
        <f>SUM(I1011:I1025)</f>
        <v>0</v>
      </c>
      <c r="J1010" s="167"/>
      <c r="K1010" s="167">
        <f>SUM(K1011:K1025)</f>
        <v>0</v>
      </c>
      <c r="L1010" s="167"/>
      <c r="M1010" s="167">
        <f>SUM(M1011:M1025)</f>
        <v>0</v>
      </c>
      <c r="N1010" s="166"/>
      <c r="O1010" s="166">
        <f>SUM(O1011:O1025)</f>
        <v>0.11</v>
      </c>
      <c r="P1010" s="166"/>
      <c r="Q1010" s="166">
        <f>SUM(Q1011:Q1025)</f>
        <v>0</v>
      </c>
      <c r="R1010" s="167"/>
      <c r="S1010" s="167"/>
      <c r="T1010" s="168"/>
      <c r="U1010" s="162"/>
      <c r="V1010" s="162">
        <f>SUM(V1011:V1025)</f>
        <v>39.730000000000004</v>
      </c>
      <c r="W1010" s="162"/>
      <c r="X1010" s="162"/>
      <c r="AG1010" t="s">
        <v>201</v>
      </c>
    </row>
    <row r="1011" spans="1:60" ht="22.5" outlineLevel="1" x14ac:dyDescent="0.2">
      <c r="A1011" s="169">
        <v>211</v>
      </c>
      <c r="B1011" s="170" t="s">
        <v>938</v>
      </c>
      <c r="C1011" s="180" t="s">
        <v>939</v>
      </c>
      <c r="D1011" s="171" t="s">
        <v>272</v>
      </c>
      <c r="E1011" s="172">
        <v>28.38</v>
      </c>
      <c r="F1011" s="173"/>
      <c r="G1011" s="174">
        <f>ROUND(E1011*F1011,2)</f>
        <v>0</v>
      </c>
      <c r="H1011" s="173"/>
      <c r="I1011" s="174">
        <f>ROUND(E1011*H1011,2)</f>
        <v>0</v>
      </c>
      <c r="J1011" s="173"/>
      <c r="K1011" s="174">
        <f>ROUND(E1011*J1011,2)</f>
        <v>0</v>
      </c>
      <c r="L1011" s="174">
        <v>21</v>
      </c>
      <c r="M1011" s="174">
        <f>G1011*(1+L1011/100)</f>
        <v>0</v>
      </c>
      <c r="N1011" s="172">
        <v>3.7799999999999999E-3</v>
      </c>
      <c r="O1011" s="172">
        <f>ROUND(E1011*N1011,2)</f>
        <v>0.11</v>
      </c>
      <c r="P1011" s="172">
        <v>0</v>
      </c>
      <c r="Q1011" s="172">
        <f>ROUND(E1011*P1011,2)</f>
        <v>0</v>
      </c>
      <c r="R1011" s="174" t="s">
        <v>940</v>
      </c>
      <c r="S1011" s="174" t="s">
        <v>205</v>
      </c>
      <c r="T1011" s="175" t="s">
        <v>205</v>
      </c>
      <c r="U1011" s="158">
        <v>1.35</v>
      </c>
      <c r="V1011" s="158">
        <f>ROUND(E1011*U1011,2)</f>
        <v>38.31</v>
      </c>
      <c r="W1011" s="158"/>
      <c r="X1011" s="158" t="s">
        <v>243</v>
      </c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244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">
      <c r="A1012" s="154"/>
      <c r="B1012" s="155"/>
      <c r="C1012" s="181" t="s">
        <v>265</v>
      </c>
      <c r="D1012" s="160"/>
      <c r="E1012" s="161"/>
      <c r="F1012" s="158"/>
      <c r="G1012" s="158"/>
      <c r="H1012" s="158"/>
      <c r="I1012" s="158"/>
      <c r="J1012" s="158"/>
      <c r="K1012" s="158"/>
      <c r="L1012" s="158"/>
      <c r="M1012" s="158"/>
      <c r="N1012" s="157"/>
      <c r="O1012" s="157"/>
      <c r="P1012" s="157"/>
      <c r="Q1012" s="157"/>
      <c r="R1012" s="158"/>
      <c r="S1012" s="158"/>
      <c r="T1012" s="158"/>
      <c r="U1012" s="158"/>
      <c r="V1012" s="158"/>
      <c r="W1012" s="158"/>
      <c r="X1012" s="158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226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54"/>
      <c r="B1013" s="155"/>
      <c r="C1013" s="181" t="s">
        <v>1473</v>
      </c>
      <c r="D1013" s="160"/>
      <c r="E1013" s="161">
        <v>28.38</v>
      </c>
      <c r="F1013" s="158"/>
      <c r="G1013" s="158"/>
      <c r="H1013" s="158"/>
      <c r="I1013" s="158"/>
      <c r="J1013" s="158"/>
      <c r="K1013" s="158"/>
      <c r="L1013" s="158"/>
      <c r="M1013" s="158"/>
      <c r="N1013" s="157"/>
      <c r="O1013" s="157"/>
      <c r="P1013" s="157"/>
      <c r="Q1013" s="157"/>
      <c r="R1013" s="158"/>
      <c r="S1013" s="158"/>
      <c r="T1013" s="158"/>
      <c r="U1013" s="158"/>
      <c r="V1013" s="158"/>
      <c r="W1013" s="158"/>
      <c r="X1013" s="158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226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">
      <c r="A1014" s="154"/>
      <c r="B1014" s="155"/>
      <c r="C1014" s="241"/>
      <c r="D1014" s="242"/>
      <c r="E1014" s="242"/>
      <c r="F1014" s="242"/>
      <c r="G1014" s="242"/>
      <c r="H1014" s="158"/>
      <c r="I1014" s="158"/>
      <c r="J1014" s="158"/>
      <c r="K1014" s="158"/>
      <c r="L1014" s="158"/>
      <c r="M1014" s="158"/>
      <c r="N1014" s="157"/>
      <c r="O1014" s="157"/>
      <c r="P1014" s="157"/>
      <c r="Q1014" s="157"/>
      <c r="R1014" s="158"/>
      <c r="S1014" s="158"/>
      <c r="T1014" s="158"/>
      <c r="U1014" s="158"/>
      <c r="V1014" s="158"/>
      <c r="W1014" s="158"/>
      <c r="X1014" s="158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211</v>
      </c>
      <c r="AH1014" s="147"/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">
      <c r="A1015" s="169">
        <v>212</v>
      </c>
      <c r="B1015" s="170" t="s">
        <v>941</v>
      </c>
      <c r="C1015" s="180" t="s">
        <v>942</v>
      </c>
      <c r="D1015" s="171" t="s">
        <v>272</v>
      </c>
      <c r="E1015" s="172">
        <v>28.38</v>
      </c>
      <c r="F1015" s="173"/>
      <c r="G1015" s="174">
        <f>ROUND(E1015*F1015,2)</f>
        <v>0</v>
      </c>
      <c r="H1015" s="173"/>
      <c r="I1015" s="174">
        <f>ROUND(E1015*H1015,2)</f>
        <v>0</v>
      </c>
      <c r="J1015" s="173"/>
      <c r="K1015" s="174">
        <f>ROUND(E1015*J1015,2)</f>
        <v>0</v>
      </c>
      <c r="L1015" s="174">
        <v>21</v>
      </c>
      <c r="M1015" s="174">
        <f>G1015*(1+L1015/100)</f>
        <v>0</v>
      </c>
      <c r="N1015" s="172">
        <v>1.1E-4</v>
      </c>
      <c r="O1015" s="172">
        <f>ROUND(E1015*N1015,2)</f>
        <v>0</v>
      </c>
      <c r="P1015" s="172">
        <v>0</v>
      </c>
      <c r="Q1015" s="172">
        <f>ROUND(E1015*P1015,2)</f>
        <v>0</v>
      </c>
      <c r="R1015" s="174"/>
      <c r="S1015" s="174" t="s">
        <v>239</v>
      </c>
      <c r="T1015" s="175" t="s">
        <v>206</v>
      </c>
      <c r="U1015" s="158">
        <v>0.05</v>
      </c>
      <c r="V1015" s="158">
        <f>ROUND(E1015*U1015,2)</f>
        <v>1.42</v>
      </c>
      <c r="W1015" s="158"/>
      <c r="X1015" s="158" t="s">
        <v>243</v>
      </c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244</v>
      </c>
      <c r="AH1015" s="147"/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">
      <c r="A1016" s="154"/>
      <c r="B1016" s="155"/>
      <c r="C1016" s="181" t="s">
        <v>265</v>
      </c>
      <c r="D1016" s="160"/>
      <c r="E1016" s="161"/>
      <c r="F1016" s="158"/>
      <c r="G1016" s="158"/>
      <c r="H1016" s="158"/>
      <c r="I1016" s="158"/>
      <c r="J1016" s="158"/>
      <c r="K1016" s="158"/>
      <c r="L1016" s="158"/>
      <c r="M1016" s="158"/>
      <c r="N1016" s="157"/>
      <c r="O1016" s="157"/>
      <c r="P1016" s="157"/>
      <c r="Q1016" s="157"/>
      <c r="R1016" s="158"/>
      <c r="S1016" s="158"/>
      <c r="T1016" s="158"/>
      <c r="U1016" s="158"/>
      <c r="V1016" s="158"/>
      <c r="W1016" s="158"/>
      <c r="X1016" s="158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226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54"/>
      <c r="B1017" s="155"/>
      <c r="C1017" s="181" t="s">
        <v>1473</v>
      </c>
      <c r="D1017" s="160"/>
      <c r="E1017" s="161">
        <v>28.38</v>
      </c>
      <c r="F1017" s="158"/>
      <c r="G1017" s="158"/>
      <c r="H1017" s="158"/>
      <c r="I1017" s="158"/>
      <c r="J1017" s="158"/>
      <c r="K1017" s="158"/>
      <c r="L1017" s="158"/>
      <c r="M1017" s="158"/>
      <c r="N1017" s="157"/>
      <c r="O1017" s="157"/>
      <c r="P1017" s="157"/>
      <c r="Q1017" s="157"/>
      <c r="R1017" s="158"/>
      <c r="S1017" s="158"/>
      <c r="T1017" s="158"/>
      <c r="U1017" s="158"/>
      <c r="V1017" s="158"/>
      <c r="W1017" s="158"/>
      <c r="X1017" s="158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226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1" x14ac:dyDescent="0.2">
      <c r="A1018" s="154"/>
      <c r="B1018" s="155"/>
      <c r="C1018" s="241"/>
      <c r="D1018" s="242"/>
      <c r="E1018" s="242"/>
      <c r="F1018" s="242"/>
      <c r="G1018" s="242"/>
      <c r="H1018" s="158"/>
      <c r="I1018" s="158"/>
      <c r="J1018" s="158"/>
      <c r="K1018" s="158"/>
      <c r="L1018" s="158"/>
      <c r="M1018" s="158"/>
      <c r="N1018" s="157"/>
      <c r="O1018" s="157"/>
      <c r="P1018" s="157"/>
      <c r="Q1018" s="157"/>
      <c r="R1018" s="158"/>
      <c r="S1018" s="158"/>
      <c r="T1018" s="158"/>
      <c r="U1018" s="158"/>
      <c r="V1018" s="158"/>
      <c r="W1018" s="158"/>
      <c r="X1018" s="158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211</v>
      </c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">
      <c r="A1019" s="169">
        <v>213</v>
      </c>
      <c r="B1019" s="170" t="s">
        <v>943</v>
      </c>
      <c r="C1019" s="180" t="s">
        <v>944</v>
      </c>
      <c r="D1019" s="171" t="s">
        <v>342</v>
      </c>
      <c r="E1019" s="172">
        <v>32.637</v>
      </c>
      <c r="F1019" s="173"/>
      <c r="G1019" s="174">
        <f>ROUND(E1019*F1019,2)</f>
        <v>0</v>
      </c>
      <c r="H1019" s="173"/>
      <c r="I1019" s="174">
        <f>ROUND(E1019*H1019,2)</f>
        <v>0</v>
      </c>
      <c r="J1019" s="173"/>
      <c r="K1019" s="174">
        <f>ROUND(E1019*J1019,2)</f>
        <v>0</v>
      </c>
      <c r="L1019" s="174">
        <v>21</v>
      </c>
      <c r="M1019" s="174">
        <f>G1019*(1+L1019/100)</f>
        <v>0</v>
      </c>
      <c r="N1019" s="172">
        <v>1.2999999999999999E-4</v>
      </c>
      <c r="O1019" s="172">
        <f>ROUND(E1019*N1019,2)</f>
        <v>0</v>
      </c>
      <c r="P1019" s="172">
        <v>0</v>
      </c>
      <c r="Q1019" s="172">
        <f>ROUND(E1019*P1019,2)</f>
        <v>0</v>
      </c>
      <c r="R1019" s="174"/>
      <c r="S1019" s="174" t="s">
        <v>239</v>
      </c>
      <c r="T1019" s="175" t="s">
        <v>206</v>
      </c>
      <c r="U1019" s="158">
        <v>0</v>
      </c>
      <c r="V1019" s="158">
        <f>ROUND(E1019*U1019,2)</f>
        <v>0</v>
      </c>
      <c r="W1019" s="158"/>
      <c r="X1019" s="158" t="s">
        <v>460</v>
      </c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461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">
      <c r="A1020" s="154"/>
      <c r="B1020" s="155"/>
      <c r="C1020" s="181" t="s">
        <v>265</v>
      </c>
      <c r="D1020" s="160"/>
      <c r="E1020" s="161"/>
      <c r="F1020" s="158"/>
      <c r="G1020" s="158"/>
      <c r="H1020" s="158"/>
      <c r="I1020" s="158"/>
      <c r="J1020" s="158"/>
      <c r="K1020" s="158"/>
      <c r="L1020" s="158"/>
      <c r="M1020" s="158"/>
      <c r="N1020" s="157"/>
      <c r="O1020" s="157"/>
      <c r="P1020" s="157"/>
      <c r="Q1020" s="157"/>
      <c r="R1020" s="158"/>
      <c r="S1020" s="158"/>
      <c r="T1020" s="158"/>
      <c r="U1020" s="158"/>
      <c r="V1020" s="158"/>
      <c r="W1020" s="158"/>
      <c r="X1020" s="158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226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">
      <c r="A1021" s="154"/>
      <c r="B1021" s="155"/>
      <c r="C1021" s="181" t="s">
        <v>1548</v>
      </c>
      <c r="D1021" s="160"/>
      <c r="E1021" s="161">
        <v>32.637</v>
      </c>
      <c r="F1021" s="158"/>
      <c r="G1021" s="158"/>
      <c r="H1021" s="158"/>
      <c r="I1021" s="158"/>
      <c r="J1021" s="158"/>
      <c r="K1021" s="158"/>
      <c r="L1021" s="158"/>
      <c r="M1021" s="158"/>
      <c r="N1021" s="157"/>
      <c r="O1021" s="157"/>
      <c r="P1021" s="157"/>
      <c r="Q1021" s="157"/>
      <c r="R1021" s="158"/>
      <c r="S1021" s="158"/>
      <c r="T1021" s="158"/>
      <c r="U1021" s="158"/>
      <c r="V1021" s="158"/>
      <c r="W1021" s="158"/>
      <c r="X1021" s="158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226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54"/>
      <c r="B1022" s="155"/>
      <c r="C1022" s="241"/>
      <c r="D1022" s="242"/>
      <c r="E1022" s="242"/>
      <c r="F1022" s="242"/>
      <c r="G1022" s="242"/>
      <c r="H1022" s="158"/>
      <c r="I1022" s="158"/>
      <c r="J1022" s="158"/>
      <c r="K1022" s="158"/>
      <c r="L1022" s="158"/>
      <c r="M1022" s="158"/>
      <c r="N1022" s="157"/>
      <c r="O1022" s="157"/>
      <c r="P1022" s="157"/>
      <c r="Q1022" s="157"/>
      <c r="R1022" s="158"/>
      <c r="S1022" s="158"/>
      <c r="T1022" s="158"/>
      <c r="U1022" s="158"/>
      <c r="V1022" s="158"/>
      <c r="W1022" s="158"/>
      <c r="X1022" s="158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211</v>
      </c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">
      <c r="A1023" s="154">
        <v>214</v>
      </c>
      <c r="B1023" s="155" t="s">
        <v>946</v>
      </c>
      <c r="C1023" s="185" t="s">
        <v>947</v>
      </c>
      <c r="D1023" s="156" t="s">
        <v>0</v>
      </c>
      <c r="E1023" s="177"/>
      <c r="F1023" s="159"/>
      <c r="G1023" s="158">
        <f>ROUND(E1023*F1023,2)</f>
        <v>0</v>
      </c>
      <c r="H1023" s="159"/>
      <c r="I1023" s="158">
        <f>ROUND(E1023*H1023,2)</f>
        <v>0</v>
      </c>
      <c r="J1023" s="159"/>
      <c r="K1023" s="158">
        <f>ROUND(E1023*J1023,2)</f>
        <v>0</v>
      </c>
      <c r="L1023" s="158">
        <v>21</v>
      </c>
      <c r="M1023" s="158">
        <f>G1023*(1+L1023/100)</f>
        <v>0</v>
      </c>
      <c r="N1023" s="157">
        <v>0</v>
      </c>
      <c r="O1023" s="157">
        <f>ROUND(E1023*N1023,2)</f>
        <v>0</v>
      </c>
      <c r="P1023" s="157">
        <v>0</v>
      </c>
      <c r="Q1023" s="157">
        <f>ROUND(E1023*P1023,2)</f>
        <v>0</v>
      </c>
      <c r="R1023" s="158" t="s">
        <v>940</v>
      </c>
      <c r="S1023" s="158" t="s">
        <v>205</v>
      </c>
      <c r="T1023" s="158" t="s">
        <v>205</v>
      </c>
      <c r="U1023" s="158">
        <v>0</v>
      </c>
      <c r="V1023" s="158">
        <f>ROUND(E1023*U1023,2)</f>
        <v>0</v>
      </c>
      <c r="W1023" s="158"/>
      <c r="X1023" s="158" t="s">
        <v>658</v>
      </c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659</v>
      </c>
      <c r="AH1023" s="147"/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54"/>
      <c r="B1024" s="155"/>
      <c r="C1024" s="258" t="s">
        <v>711</v>
      </c>
      <c r="D1024" s="259"/>
      <c r="E1024" s="259"/>
      <c r="F1024" s="259"/>
      <c r="G1024" s="259"/>
      <c r="H1024" s="158"/>
      <c r="I1024" s="158"/>
      <c r="J1024" s="158"/>
      <c r="K1024" s="158"/>
      <c r="L1024" s="158"/>
      <c r="M1024" s="158"/>
      <c r="N1024" s="157"/>
      <c r="O1024" s="157"/>
      <c r="P1024" s="157"/>
      <c r="Q1024" s="157"/>
      <c r="R1024" s="158"/>
      <c r="S1024" s="158"/>
      <c r="T1024" s="158"/>
      <c r="U1024" s="158"/>
      <c r="V1024" s="158"/>
      <c r="W1024" s="158"/>
      <c r="X1024" s="158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275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241"/>
      <c r="D1025" s="242"/>
      <c r="E1025" s="242"/>
      <c r="F1025" s="242"/>
      <c r="G1025" s="242"/>
      <c r="H1025" s="158"/>
      <c r="I1025" s="158"/>
      <c r="J1025" s="158"/>
      <c r="K1025" s="158"/>
      <c r="L1025" s="158"/>
      <c r="M1025" s="158"/>
      <c r="N1025" s="157"/>
      <c r="O1025" s="157"/>
      <c r="P1025" s="157"/>
      <c r="Q1025" s="157"/>
      <c r="R1025" s="158"/>
      <c r="S1025" s="158"/>
      <c r="T1025" s="158"/>
      <c r="U1025" s="158"/>
      <c r="V1025" s="158"/>
      <c r="W1025" s="158"/>
      <c r="X1025" s="158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211</v>
      </c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x14ac:dyDescent="0.2">
      <c r="A1026" s="163" t="s">
        <v>200</v>
      </c>
      <c r="B1026" s="164" t="s">
        <v>149</v>
      </c>
      <c r="C1026" s="179" t="s">
        <v>150</v>
      </c>
      <c r="D1026" s="165"/>
      <c r="E1026" s="166"/>
      <c r="F1026" s="167"/>
      <c r="G1026" s="167">
        <f>SUMIF(AG1027:AG1053,"&lt;&gt;NOR",G1027:G1053)</f>
        <v>0</v>
      </c>
      <c r="H1026" s="167"/>
      <c r="I1026" s="167">
        <f>SUM(I1027:I1053)</f>
        <v>0</v>
      </c>
      <c r="J1026" s="167"/>
      <c r="K1026" s="167">
        <f>SUM(K1027:K1053)</f>
        <v>0</v>
      </c>
      <c r="L1026" s="167"/>
      <c r="M1026" s="167">
        <f>SUM(M1027:M1053)</f>
        <v>0</v>
      </c>
      <c r="N1026" s="166"/>
      <c r="O1026" s="166">
        <f>SUM(O1027:O1053)</f>
        <v>1.04</v>
      </c>
      <c r="P1026" s="166"/>
      <c r="Q1026" s="166">
        <f>SUM(Q1027:Q1053)</f>
        <v>0</v>
      </c>
      <c r="R1026" s="167"/>
      <c r="S1026" s="167"/>
      <c r="T1026" s="168"/>
      <c r="U1026" s="162"/>
      <c r="V1026" s="162">
        <f>SUM(V1027:V1053)</f>
        <v>59.78</v>
      </c>
      <c r="W1026" s="162"/>
      <c r="X1026" s="162"/>
      <c r="AG1026" t="s">
        <v>201</v>
      </c>
    </row>
    <row r="1027" spans="1:60" outlineLevel="1" x14ac:dyDescent="0.2">
      <c r="A1027" s="169">
        <v>215</v>
      </c>
      <c r="B1027" s="170" t="s">
        <v>948</v>
      </c>
      <c r="C1027" s="180" t="s">
        <v>949</v>
      </c>
      <c r="D1027" s="171" t="s">
        <v>272</v>
      </c>
      <c r="E1027" s="172">
        <v>231.91</v>
      </c>
      <c r="F1027" s="173"/>
      <c r="G1027" s="174">
        <f>ROUND(E1027*F1027,2)</f>
        <v>0</v>
      </c>
      <c r="H1027" s="173"/>
      <c r="I1027" s="174">
        <f>ROUND(E1027*H1027,2)</f>
        <v>0</v>
      </c>
      <c r="J1027" s="173"/>
      <c r="K1027" s="174">
        <f>ROUND(E1027*J1027,2)</f>
        <v>0</v>
      </c>
      <c r="L1027" s="174">
        <v>21</v>
      </c>
      <c r="M1027" s="174">
        <f>G1027*(1+L1027/100)</f>
        <v>0</v>
      </c>
      <c r="N1027" s="172">
        <v>4.2500000000000003E-3</v>
      </c>
      <c r="O1027" s="172">
        <f>ROUND(E1027*N1027,2)</f>
        <v>0.99</v>
      </c>
      <c r="P1027" s="172">
        <v>0</v>
      </c>
      <c r="Q1027" s="172">
        <f>ROUND(E1027*P1027,2)</f>
        <v>0</v>
      </c>
      <c r="R1027" s="174" t="s">
        <v>642</v>
      </c>
      <c r="S1027" s="174" t="s">
        <v>239</v>
      </c>
      <c r="T1027" s="175" t="s">
        <v>950</v>
      </c>
      <c r="U1027" s="158">
        <v>0</v>
      </c>
      <c r="V1027" s="158">
        <f>ROUND(E1027*U1027,2)</f>
        <v>0</v>
      </c>
      <c r="W1027" s="158"/>
      <c r="X1027" s="158" t="s">
        <v>243</v>
      </c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244</v>
      </c>
      <c r="AH1027" s="147"/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ht="22.5" outlineLevel="1" x14ac:dyDescent="0.2">
      <c r="A1028" s="154"/>
      <c r="B1028" s="155"/>
      <c r="C1028" s="254" t="s">
        <v>951</v>
      </c>
      <c r="D1028" s="255"/>
      <c r="E1028" s="255"/>
      <c r="F1028" s="255"/>
      <c r="G1028" s="255"/>
      <c r="H1028" s="158"/>
      <c r="I1028" s="158"/>
      <c r="J1028" s="158"/>
      <c r="K1028" s="158"/>
      <c r="L1028" s="158"/>
      <c r="M1028" s="158"/>
      <c r="N1028" s="157"/>
      <c r="O1028" s="157"/>
      <c r="P1028" s="157"/>
      <c r="Q1028" s="157"/>
      <c r="R1028" s="158"/>
      <c r="S1028" s="158"/>
      <c r="T1028" s="158"/>
      <c r="U1028" s="158"/>
      <c r="V1028" s="158"/>
      <c r="W1028" s="158"/>
      <c r="X1028" s="158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275</v>
      </c>
      <c r="AH1028" s="147"/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76" t="str">
        <f>C1028</f>
        <v>lepení a dodávka podlahoviny z PVC, bez podkladu. Svaření podlahoviny. Dodávka a lepení podlahových soklíků z měkčeného PVC. Pastování a vyleštění podlah.</v>
      </c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181" t="s">
        <v>265</v>
      </c>
      <c r="D1029" s="160"/>
      <c r="E1029" s="161"/>
      <c r="F1029" s="158"/>
      <c r="G1029" s="158"/>
      <c r="H1029" s="158"/>
      <c r="I1029" s="158"/>
      <c r="J1029" s="158"/>
      <c r="K1029" s="158"/>
      <c r="L1029" s="158"/>
      <c r="M1029" s="158"/>
      <c r="N1029" s="157"/>
      <c r="O1029" s="157"/>
      <c r="P1029" s="157"/>
      <c r="Q1029" s="157"/>
      <c r="R1029" s="158"/>
      <c r="S1029" s="158"/>
      <c r="T1029" s="158"/>
      <c r="U1029" s="158"/>
      <c r="V1029" s="158"/>
      <c r="W1029" s="158"/>
      <c r="X1029" s="158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226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">
      <c r="A1030" s="154"/>
      <c r="B1030" s="155"/>
      <c r="C1030" s="181" t="s">
        <v>1549</v>
      </c>
      <c r="D1030" s="160"/>
      <c r="E1030" s="161">
        <v>231.91</v>
      </c>
      <c r="F1030" s="158"/>
      <c r="G1030" s="158"/>
      <c r="H1030" s="158"/>
      <c r="I1030" s="158"/>
      <c r="J1030" s="158"/>
      <c r="K1030" s="158"/>
      <c r="L1030" s="158"/>
      <c r="M1030" s="158"/>
      <c r="N1030" s="157"/>
      <c r="O1030" s="157"/>
      <c r="P1030" s="157"/>
      <c r="Q1030" s="157"/>
      <c r="R1030" s="158"/>
      <c r="S1030" s="158"/>
      <c r="T1030" s="158"/>
      <c r="U1030" s="158"/>
      <c r="V1030" s="158"/>
      <c r="W1030" s="158"/>
      <c r="X1030" s="158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226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">
      <c r="A1031" s="154"/>
      <c r="B1031" s="155"/>
      <c r="C1031" s="241"/>
      <c r="D1031" s="242"/>
      <c r="E1031" s="242"/>
      <c r="F1031" s="242"/>
      <c r="G1031" s="242"/>
      <c r="H1031" s="158"/>
      <c r="I1031" s="158"/>
      <c r="J1031" s="158"/>
      <c r="K1031" s="158"/>
      <c r="L1031" s="158"/>
      <c r="M1031" s="158"/>
      <c r="N1031" s="157"/>
      <c r="O1031" s="157"/>
      <c r="P1031" s="157"/>
      <c r="Q1031" s="157"/>
      <c r="R1031" s="158"/>
      <c r="S1031" s="158"/>
      <c r="T1031" s="158"/>
      <c r="U1031" s="158"/>
      <c r="V1031" s="158"/>
      <c r="W1031" s="158"/>
      <c r="X1031" s="158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211</v>
      </c>
      <c r="AH1031" s="147"/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69">
        <v>216</v>
      </c>
      <c r="B1032" s="170" t="s">
        <v>952</v>
      </c>
      <c r="C1032" s="180" t="s">
        <v>953</v>
      </c>
      <c r="D1032" s="171" t="s">
        <v>272</v>
      </c>
      <c r="E1032" s="172">
        <v>553.12</v>
      </c>
      <c r="F1032" s="173"/>
      <c r="G1032" s="174">
        <f>ROUND(E1032*F1032,2)</f>
        <v>0</v>
      </c>
      <c r="H1032" s="173"/>
      <c r="I1032" s="174">
        <f>ROUND(E1032*H1032,2)</f>
        <v>0</v>
      </c>
      <c r="J1032" s="173"/>
      <c r="K1032" s="174">
        <f>ROUND(E1032*J1032,2)</f>
        <v>0</v>
      </c>
      <c r="L1032" s="174">
        <v>21</v>
      </c>
      <c r="M1032" s="174">
        <f>G1032*(1+L1032/100)</f>
        <v>0</v>
      </c>
      <c r="N1032" s="172">
        <v>0</v>
      </c>
      <c r="O1032" s="172">
        <f>ROUND(E1032*N1032,2)</f>
        <v>0</v>
      </c>
      <c r="P1032" s="172">
        <v>0</v>
      </c>
      <c r="Q1032" s="172">
        <f>ROUND(E1032*P1032,2)</f>
        <v>0</v>
      </c>
      <c r="R1032" s="174"/>
      <c r="S1032" s="174" t="s">
        <v>239</v>
      </c>
      <c r="T1032" s="175" t="s">
        <v>206</v>
      </c>
      <c r="U1032" s="158">
        <v>0.05</v>
      </c>
      <c r="V1032" s="158">
        <f>ROUND(E1032*U1032,2)</f>
        <v>27.66</v>
      </c>
      <c r="W1032" s="158"/>
      <c r="X1032" s="158" t="s">
        <v>243</v>
      </c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244</v>
      </c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">
      <c r="A1033" s="154"/>
      <c r="B1033" s="155"/>
      <c r="C1033" s="181" t="s">
        <v>265</v>
      </c>
      <c r="D1033" s="160"/>
      <c r="E1033" s="161"/>
      <c r="F1033" s="158"/>
      <c r="G1033" s="158"/>
      <c r="H1033" s="158"/>
      <c r="I1033" s="158"/>
      <c r="J1033" s="158"/>
      <c r="K1033" s="158"/>
      <c r="L1033" s="158"/>
      <c r="M1033" s="158"/>
      <c r="N1033" s="157"/>
      <c r="O1033" s="157"/>
      <c r="P1033" s="157"/>
      <c r="Q1033" s="157"/>
      <c r="R1033" s="158"/>
      <c r="S1033" s="158"/>
      <c r="T1033" s="158"/>
      <c r="U1033" s="158"/>
      <c r="V1033" s="158"/>
      <c r="W1033" s="158"/>
      <c r="X1033" s="158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226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">
      <c r="A1034" s="154"/>
      <c r="B1034" s="155"/>
      <c r="C1034" s="181" t="s">
        <v>1536</v>
      </c>
      <c r="D1034" s="160"/>
      <c r="E1034" s="161">
        <v>535.4</v>
      </c>
      <c r="F1034" s="158"/>
      <c r="G1034" s="158"/>
      <c r="H1034" s="158"/>
      <c r="I1034" s="158"/>
      <c r="J1034" s="158"/>
      <c r="K1034" s="158"/>
      <c r="L1034" s="158"/>
      <c r="M1034" s="158"/>
      <c r="N1034" s="157"/>
      <c r="O1034" s="157"/>
      <c r="P1034" s="157"/>
      <c r="Q1034" s="157"/>
      <c r="R1034" s="158"/>
      <c r="S1034" s="158"/>
      <c r="T1034" s="158"/>
      <c r="U1034" s="158"/>
      <c r="V1034" s="158"/>
      <c r="W1034" s="158"/>
      <c r="X1034" s="158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226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54"/>
      <c r="B1035" s="155"/>
      <c r="C1035" s="181" t="s">
        <v>599</v>
      </c>
      <c r="D1035" s="160"/>
      <c r="E1035" s="161"/>
      <c r="F1035" s="158"/>
      <c r="G1035" s="158"/>
      <c r="H1035" s="158"/>
      <c r="I1035" s="158"/>
      <c r="J1035" s="158"/>
      <c r="K1035" s="158"/>
      <c r="L1035" s="158"/>
      <c r="M1035" s="158"/>
      <c r="N1035" s="157"/>
      <c r="O1035" s="157"/>
      <c r="P1035" s="157"/>
      <c r="Q1035" s="157"/>
      <c r="R1035" s="158"/>
      <c r="S1035" s="158"/>
      <c r="T1035" s="158"/>
      <c r="U1035" s="158"/>
      <c r="V1035" s="158"/>
      <c r="W1035" s="158"/>
      <c r="X1035" s="158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226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54"/>
      <c r="B1036" s="155"/>
      <c r="C1036" s="181" t="s">
        <v>954</v>
      </c>
      <c r="D1036" s="160"/>
      <c r="E1036" s="161">
        <v>8.86</v>
      </c>
      <c r="F1036" s="158"/>
      <c r="G1036" s="158"/>
      <c r="H1036" s="158"/>
      <c r="I1036" s="158"/>
      <c r="J1036" s="158"/>
      <c r="K1036" s="158"/>
      <c r="L1036" s="158"/>
      <c r="M1036" s="158"/>
      <c r="N1036" s="157"/>
      <c r="O1036" s="157"/>
      <c r="P1036" s="157"/>
      <c r="Q1036" s="157"/>
      <c r="R1036" s="158"/>
      <c r="S1036" s="158"/>
      <c r="T1036" s="158"/>
      <c r="U1036" s="158"/>
      <c r="V1036" s="158"/>
      <c r="W1036" s="158"/>
      <c r="X1036" s="158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226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54"/>
      <c r="B1037" s="155"/>
      <c r="C1037" s="181" t="s">
        <v>601</v>
      </c>
      <c r="D1037" s="160"/>
      <c r="E1037" s="161"/>
      <c r="F1037" s="158"/>
      <c r="G1037" s="158"/>
      <c r="H1037" s="158"/>
      <c r="I1037" s="158"/>
      <c r="J1037" s="158"/>
      <c r="K1037" s="158"/>
      <c r="L1037" s="158"/>
      <c r="M1037" s="158"/>
      <c r="N1037" s="157"/>
      <c r="O1037" s="157"/>
      <c r="P1037" s="157"/>
      <c r="Q1037" s="157"/>
      <c r="R1037" s="158"/>
      <c r="S1037" s="158"/>
      <c r="T1037" s="158"/>
      <c r="U1037" s="158"/>
      <c r="V1037" s="158"/>
      <c r="W1037" s="158"/>
      <c r="X1037" s="158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226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">
      <c r="A1038" s="154"/>
      <c r="B1038" s="155"/>
      <c r="C1038" s="181" t="s">
        <v>954</v>
      </c>
      <c r="D1038" s="160"/>
      <c r="E1038" s="161">
        <v>8.86</v>
      </c>
      <c r="F1038" s="158"/>
      <c r="G1038" s="158"/>
      <c r="H1038" s="158"/>
      <c r="I1038" s="158"/>
      <c r="J1038" s="158"/>
      <c r="K1038" s="158"/>
      <c r="L1038" s="158"/>
      <c r="M1038" s="158"/>
      <c r="N1038" s="157"/>
      <c r="O1038" s="157"/>
      <c r="P1038" s="157"/>
      <c r="Q1038" s="157"/>
      <c r="R1038" s="158"/>
      <c r="S1038" s="158"/>
      <c r="T1038" s="158"/>
      <c r="U1038" s="158"/>
      <c r="V1038" s="158"/>
      <c r="W1038" s="158"/>
      <c r="X1038" s="158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226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54"/>
      <c r="B1039" s="155"/>
      <c r="C1039" s="241"/>
      <c r="D1039" s="242"/>
      <c r="E1039" s="242"/>
      <c r="F1039" s="242"/>
      <c r="G1039" s="242"/>
      <c r="H1039" s="158"/>
      <c r="I1039" s="158"/>
      <c r="J1039" s="158"/>
      <c r="K1039" s="158"/>
      <c r="L1039" s="158"/>
      <c r="M1039" s="158"/>
      <c r="N1039" s="157"/>
      <c r="O1039" s="157"/>
      <c r="P1039" s="157"/>
      <c r="Q1039" s="157"/>
      <c r="R1039" s="158"/>
      <c r="S1039" s="158"/>
      <c r="T1039" s="158"/>
      <c r="U1039" s="158"/>
      <c r="V1039" s="158"/>
      <c r="W1039" s="158"/>
      <c r="X1039" s="158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211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">
      <c r="A1040" s="169">
        <v>217</v>
      </c>
      <c r="B1040" s="170" t="s">
        <v>955</v>
      </c>
      <c r="C1040" s="180" t="s">
        <v>956</v>
      </c>
      <c r="D1040" s="171" t="s">
        <v>272</v>
      </c>
      <c r="E1040" s="172">
        <v>8.86</v>
      </c>
      <c r="F1040" s="173"/>
      <c r="G1040" s="174">
        <f>ROUND(E1040*F1040,2)</f>
        <v>0</v>
      </c>
      <c r="H1040" s="173"/>
      <c r="I1040" s="174">
        <f>ROUND(E1040*H1040,2)</f>
        <v>0</v>
      </c>
      <c r="J1040" s="173"/>
      <c r="K1040" s="174">
        <f>ROUND(E1040*J1040,2)</f>
        <v>0</v>
      </c>
      <c r="L1040" s="174">
        <v>21</v>
      </c>
      <c r="M1040" s="174">
        <f>G1040*(1+L1040/100)</f>
        <v>0</v>
      </c>
      <c r="N1040" s="172">
        <v>4.2500000000000003E-3</v>
      </c>
      <c r="O1040" s="172">
        <f>ROUND(E1040*N1040,2)</f>
        <v>0.04</v>
      </c>
      <c r="P1040" s="172">
        <v>0</v>
      </c>
      <c r="Q1040" s="172">
        <f>ROUND(E1040*P1040,2)</f>
        <v>0</v>
      </c>
      <c r="R1040" s="174"/>
      <c r="S1040" s="174" t="s">
        <v>239</v>
      </c>
      <c r="T1040" s="175" t="s">
        <v>206</v>
      </c>
      <c r="U1040" s="158">
        <v>0</v>
      </c>
      <c r="V1040" s="158">
        <f>ROUND(E1040*U1040,2)</f>
        <v>0</v>
      </c>
      <c r="W1040" s="158"/>
      <c r="X1040" s="158" t="s">
        <v>243</v>
      </c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244</v>
      </c>
      <c r="AH1040" s="147"/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54"/>
      <c r="B1041" s="155"/>
      <c r="C1041" s="181" t="s">
        <v>265</v>
      </c>
      <c r="D1041" s="160"/>
      <c r="E1041" s="161"/>
      <c r="F1041" s="158"/>
      <c r="G1041" s="158"/>
      <c r="H1041" s="158"/>
      <c r="I1041" s="158"/>
      <c r="J1041" s="158"/>
      <c r="K1041" s="158"/>
      <c r="L1041" s="158"/>
      <c r="M1041" s="158"/>
      <c r="N1041" s="157"/>
      <c r="O1041" s="157"/>
      <c r="P1041" s="157"/>
      <c r="Q1041" s="157"/>
      <c r="R1041" s="158"/>
      <c r="S1041" s="158"/>
      <c r="T1041" s="158"/>
      <c r="U1041" s="158"/>
      <c r="V1041" s="158"/>
      <c r="W1041" s="158"/>
      <c r="X1041" s="158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226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">
      <c r="A1042" s="154"/>
      <c r="B1042" s="155"/>
      <c r="C1042" s="181" t="s">
        <v>599</v>
      </c>
      <c r="D1042" s="160"/>
      <c r="E1042" s="161"/>
      <c r="F1042" s="158"/>
      <c r="G1042" s="158"/>
      <c r="H1042" s="158"/>
      <c r="I1042" s="158"/>
      <c r="J1042" s="158"/>
      <c r="K1042" s="158"/>
      <c r="L1042" s="158"/>
      <c r="M1042" s="158"/>
      <c r="N1042" s="157"/>
      <c r="O1042" s="157"/>
      <c r="P1042" s="157"/>
      <c r="Q1042" s="157"/>
      <c r="R1042" s="158"/>
      <c r="S1042" s="158"/>
      <c r="T1042" s="158"/>
      <c r="U1042" s="158"/>
      <c r="V1042" s="158"/>
      <c r="W1042" s="158"/>
      <c r="X1042" s="158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226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">
      <c r="A1043" s="154"/>
      <c r="B1043" s="155"/>
      <c r="C1043" s="181" t="s">
        <v>600</v>
      </c>
      <c r="D1043" s="160"/>
      <c r="E1043" s="161">
        <v>4.43</v>
      </c>
      <c r="F1043" s="158"/>
      <c r="G1043" s="158"/>
      <c r="H1043" s="158"/>
      <c r="I1043" s="158"/>
      <c r="J1043" s="158"/>
      <c r="K1043" s="158"/>
      <c r="L1043" s="158"/>
      <c r="M1043" s="158"/>
      <c r="N1043" s="157"/>
      <c r="O1043" s="157"/>
      <c r="P1043" s="157"/>
      <c r="Q1043" s="157"/>
      <c r="R1043" s="158"/>
      <c r="S1043" s="158"/>
      <c r="T1043" s="158"/>
      <c r="U1043" s="158"/>
      <c r="V1043" s="158"/>
      <c r="W1043" s="158"/>
      <c r="X1043" s="158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226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">
      <c r="A1044" s="154"/>
      <c r="B1044" s="155"/>
      <c r="C1044" s="181" t="s">
        <v>601</v>
      </c>
      <c r="D1044" s="160"/>
      <c r="E1044" s="161"/>
      <c r="F1044" s="158"/>
      <c r="G1044" s="158"/>
      <c r="H1044" s="158"/>
      <c r="I1044" s="158"/>
      <c r="J1044" s="158"/>
      <c r="K1044" s="158"/>
      <c r="L1044" s="158"/>
      <c r="M1044" s="158"/>
      <c r="N1044" s="157"/>
      <c r="O1044" s="157"/>
      <c r="P1044" s="157"/>
      <c r="Q1044" s="157"/>
      <c r="R1044" s="158"/>
      <c r="S1044" s="158"/>
      <c r="T1044" s="158"/>
      <c r="U1044" s="158"/>
      <c r="V1044" s="158"/>
      <c r="W1044" s="158"/>
      <c r="X1044" s="158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226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181" t="s">
        <v>600</v>
      </c>
      <c r="D1045" s="160"/>
      <c r="E1045" s="161">
        <v>4.43</v>
      </c>
      <c r="F1045" s="158"/>
      <c r="G1045" s="158"/>
      <c r="H1045" s="158"/>
      <c r="I1045" s="158"/>
      <c r="J1045" s="158"/>
      <c r="K1045" s="158"/>
      <c r="L1045" s="158"/>
      <c r="M1045" s="158"/>
      <c r="N1045" s="157"/>
      <c r="O1045" s="157"/>
      <c r="P1045" s="157"/>
      <c r="Q1045" s="157"/>
      <c r="R1045" s="158"/>
      <c r="S1045" s="158"/>
      <c r="T1045" s="158"/>
      <c r="U1045" s="158"/>
      <c r="V1045" s="158"/>
      <c r="W1045" s="158"/>
      <c r="X1045" s="158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226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">
      <c r="A1046" s="154"/>
      <c r="B1046" s="155"/>
      <c r="C1046" s="241"/>
      <c r="D1046" s="242"/>
      <c r="E1046" s="242"/>
      <c r="F1046" s="242"/>
      <c r="G1046" s="242"/>
      <c r="H1046" s="158"/>
      <c r="I1046" s="158"/>
      <c r="J1046" s="158"/>
      <c r="K1046" s="158"/>
      <c r="L1046" s="158"/>
      <c r="M1046" s="158"/>
      <c r="N1046" s="157"/>
      <c r="O1046" s="157"/>
      <c r="P1046" s="157"/>
      <c r="Q1046" s="157"/>
      <c r="R1046" s="158"/>
      <c r="S1046" s="158"/>
      <c r="T1046" s="158"/>
      <c r="U1046" s="158"/>
      <c r="V1046" s="158"/>
      <c r="W1046" s="158"/>
      <c r="X1046" s="158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211</v>
      </c>
      <c r="AH1046" s="147"/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69">
        <v>218</v>
      </c>
      <c r="B1047" s="170" t="s">
        <v>957</v>
      </c>
      <c r="C1047" s="180" t="s">
        <v>958</v>
      </c>
      <c r="D1047" s="171" t="s">
        <v>272</v>
      </c>
      <c r="E1047" s="172">
        <v>535.4</v>
      </c>
      <c r="F1047" s="173"/>
      <c r="G1047" s="174">
        <f>ROUND(E1047*F1047,2)</f>
        <v>0</v>
      </c>
      <c r="H1047" s="173"/>
      <c r="I1047" s="174">
        <f>ROUND(E1047*H1047,2)</f>
        <v>0</v>
      </c>
      <c r="J1047" s="173"/>
      <c r="K1047" s="174">
        <f>ROUND(E1047*J1047,2)</f>
        <v>0</v>
      </c>
      <c r="L1047" s="174">
        <v>21</v>
      </c>
      <c r="M1047" s="174">
        <f>G1047*(1+L1047/100)</f>
        <v>0</v>
      </c>
      <c r="N1047" s="172">
        <v>1.0000000000000001E-5</v>
      </c>
      <c r="O1047" s="172">
        <f>ROUND(E1047*N1047,2)</f>
        <v>0.01</v>
      </c>
      <c r="P1047" s="172">
        <v>0</v>
      </c>
      <c r="Q1047" s="172">
        <f>ROUND(E1047*P1047,2)</f>
        <v>0</v>
      </c>
      <c r="R1047" s="174"/>
      <c r="S1047" s="174" t="s">
        <v>239</v>
      </c>
      <c r="T1047" s="175" t="s">
        <v>295</v>
      </c>
      <c r="U1047" s="158">
        <v>0.06</v>
      </c>
      <c r="V1047" s="158">
        <f>ROUND(E1047*U1047,2)</f>
        <v>32.119999999999997</v>
      </c>
      <c r="W1047" s="158"/>
      <c r="X1047" s="158" t="s">
        <v>243</v>
      </c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244</v>
      </c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">
      <c r="A1048" s="154"/>
      <c r="B1048" s="155"/>
      <c r="C1048" s="181" t="s">
        <v>265</v>
      </c>
      <c r="D1048" s="160"/>
      <c r="E1048" s="161"/>
      <c r="F1048" s="158"/>
      <c r="G1048" s="158"/>
      <c r="H1048" s="158"/>
      <c r="I1048" s="158"/>
      <c r="J1048" s="158"/>
      <c r="K1048" s="158"/>
      <c r="L1048" s="158"/>
      <c r="M1048" s="158"/>
      <c r="N1048" s="157"/>
      <c r="O1048" s="157"/>
      <c r="P1048" s="157"/>
      <c r="Q1048" s="157"/>
      <c r="R1048" s="158"/>
      <c r="S1048" s="158"/>
      <c r="T1048" s="158"/>
      <c r="U1048" s="158"/>
      <c r="V1048" s="158"/>
      <c r="W1048" s="158"/>
      <c r="X1048" s="158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226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">
      <c r="A1049" s="154"/>
      <c r="B1049" s="155"/>
      <c r="C1049" s="181" t="s">
        <v>1536</v>
      </c>
      <c r="D1049" s="160"/>
      <c r="E1049" s="161">
        <v>535.4</v>
      </c>
      <c r="F1049" s="158"/>
      <c r="G1049" s="158"/>
      <c r="H1049" s="158"/>
      <c r="I1049" s="158"/>
      <c r="J1049" s="158"/>
      <c r="K1049" s="158"/>
      <c r="L1049" s="158"/>
      <c r="M1049" s="158"/>
      <c r="N1049" s="157"/>
      <c r="O1049" s="157"/>
      <c r="P1049" s="157"/>
      <c r="Q1049" s="157"/>
      <c r="R1049" s="158"/>
      <c r="S1049" s="158"/>
      <c r="T1049" s="158"/>
      <c r="U1049" s="158"/>
      <c r="V1049" s="158"/>
      <c r="W1049" s="158"/>
      <c r="X1049" s="158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226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">
      <c r="A1050" s="154"/>
      <c r="B1050" s="155"/>
      <c r="C1050" s="241"/>
      <c r="D1050" s="242"/>
      <c r="E1050" s="242"/>
      <c r="F1050" s="242"/>
      <c r="G1050" s="242"/>
      <c r="H1050" s="158"/>
      <c r="I1050" s="158"/>
      <c r="J1050" s="158"/>
      <c r="K1050" s="158"/>
      <c r="L1050" s="158"/>
      <c r="M1050" s="158"/>
      <c r="N1050" s="157"/>
      <c r="O1050" s="157"/>
      <c r="P1050" s="157"/>
      <c r="Q1050" s="157"/>
      <c r="R1050" s="158"/>
      <c r="S1050" s="158"/>
      <c r="T1050" s="158"/>
      <c r="U1050" s="158"/>
      <c r="V1050" s="158"/>
      <c r="W1050" s="158"/>
      <c r="X1050" s="158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211</v>
      </c>
      <c r="AH1050" s="147"/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>
        <v>219</v>
      </c>
      <c r="B1051" s="155" t="s">
        <v>959</v>
      </c>
      <c r="C1051" s="185" t="s">
        <v>960</v>
      </c>
      <c r="D1051" s="156" t="s">
        <v>0</v>
      </c>
      <c r="E1051" s="177"/>
      <c r="F1051" s="159"/>
      <c r="G1051" s="158">
        <f>ROUND(E1051*F1051,2)</f>
        <v>0</v>
      </c>
      <c r="H1051" s="159"/>
      <c r="I1051" s="158">
        <f>ROUND(E1051*H1051,2)</f>
        <v>0</v>
      </c>
      <c r="J1051" s="159"/>
      <c r="K1051" s="158">
        <f>ROUND(E1051*J1051,2)</f>
        <v>0</v>
      </c>
      <c r="L1051" s="158">
        <v>21</v>
      </c>
      <c r="M1051" s="158">
        <f>G1051*(1+L1051/100)</f>
        <v>0</v>
      </c>
      <c r="N1051" s="157">
        <v>0</v>
      </c>
      <c r="O1051" s="157">
        <f>ROUND(E1051*N1051,2)</f>
        <v>0</v>
      </c>
      <c r="P1051" s="157">
        <v>0</v>
      </c>
      <c r="Q1051" s="157">
        <f>ROUND(E1051*P1051,2)</f>
        <v>0</v>
      </c>
      <c r="R1051" s="158" t="s">
        <v>587</v>
      </c>
      <c r="S1051" s="158" t="s">
        <v>205</v>
      </c>
      <c r="T1051" s="158" t="s">
        <v>205</v>
      </c>
      <c r="U1051" s="158">
        <v>0</v>
      </c>
      <c r="V1051" s="158">
        <f>ROUND(E1051*U1051,2)</f>
        <v>0</v>
      </c>
      <c r="W1051" s="158"/>
      <c r="X1051" s="158" t="s">
        <v>658</v>
      </c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659</v>
      </c>
      <c r="AH1051" s="147"/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">
      <c r="A1052" s="154"/>
      <c r="B1052" s="155"/>
      <c r="C1052" s="258" t="s">
        <v>961</v>
      </c>
      <c r="D1052" s="259"/>
      <c r="E1052" s="259"/>
      <c r="F1052" s="259"/>
      <c r="G1052" s="259"/>
      <c r="H1052" s="158"/>
      <c r="I1052" s="158"/>
      <c r="J1052" s="158"/>
      <c r="K1052" s="158"/>
      <c r="L1052" s="158"/>
      <c r="M1052" s="158"/>
      <c r="N1052" s="157"/>
      <c r="O1052" s="157"/>
      <c r="P1052" s="157"/>
      <c r="Q1052" s="157"/>
      <c r="R1052" s="158"/>
      <c r="S1052" s="158"/>
      <c r="T1052" s="158"/>
      <c r="U1052" s="158"/>
      <c r="V1052" s="158"/>
      <c r="W1052" s="158"/>
      <c r="X1052" s="158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275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54"/>
      <c r="B1053" s="155"/>
      <c r="C1053" s="241"/>
      <c r="D1053" s="242"/>
      <c r="E1053" s="242"/>
      <c r="F1053" s="242"/>
      <c r="G1053" s="242"/>
      <c r="H1053" s="158"/>
      <c r="I1053" s="158"/>
      <c r="J1053" s="158"/>
      <c r="K1053" s="158"/>
      <c r="L1053" s="158"/>
      <c r="M1053" s="158"/>
      <c r="N1053" s="157"/>
      <c r="O1053" s="157"/>
      <c r="P1053" s="157"/>
      <c r="Q1053" s="157"/>
      <c r="R1053" s="158"/>
      <c r="S1053" s="158"/>
      <c r="T1053" s="158"/>
      <c r="U1053" s="158"/>
      <c r="V1053" s="158"/>
      <c r="W1053" s="158"/>
      <c r="X1053" s="158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211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x14ac:dyDescent="0.2">
      <c r="A1054" s="163" t="s">
        <v>200</v>
      </c>
      <c r="B1054" s="164" t="s">
        <v>151</v>
      </c>
      <c r="C1054" s="179" t="s">
        <v>152</v>
      </c>
      <c r="D1054" s="165"/>
      <c r="E1054" s="166"/>
      <c r="F1054" s="167"/>
      <c r="G1054" s="167">
        <f>SUMIF(AG1055:AG1095,"&lt;&gt;NOR",G1055:G1095)</f>
        <v>0</v>
      </c>
      <c r="H1054" s="167"/>
      <c r="I1054" s="167">
        <f>SUM(I1055:I1095)</f>
        <v>0</v>
      </c>
      <c r="J1054" s="167"/>
      <c r="K1054" s="167">
        <f>SUM(K1055:K1095)</f>
        <v>0</v>
      </c>
      <c r="L1054" s="167"/>
      <c r="M1054" s="167">
        <f>SUM(M1055:M1095)</f>
        <v>0</v>
      </c>
      <c r="N1054" s="166"/>
      <c r="O1054" s="166">
        <f>SUM(O1055:O1095)</f>
        <v>2.27</v>
      </c>
      <c r="P1054" s="166"/>
      <c r="Q1054" s="166">
        <f>SUM(Q1055:Q1095)</f>
        <v>0</v>
      </c>
      <c r="R1054" s="167"/>
      <c r="S1054" s="167"/>
      <c r="T1054" s="168"/>
      <c r="U1054" s="162"/>
      <c r="V1054" s="162">
        <f>SUM(V1055:V1095)</f>
        <v>143.49</v>
      </c>
      <c r="W1054" s="162"/>
      <c r="X1054" s="162"/>
      <c r="AG1054" t="s">
        <v>201</v>
      </c>
    </row>
    <row r="1055" spans="1:60" ht="22.5" outlineLevel="1" x14ac:dyDescent="0.2">
      <c r="A1055" s="169">
        <v>220</v>
      </c>
      <c r="B1055" s="170" t="s">
        <v>962</v>
      </c>
      <c r="C1055" s="180" t="s">
        <v>963</v>
      </c>
      <c r="D1055" s="171" t="s">
        <v>283</v>
      </c>
      <c r="E1055" s="172">
        <v>19.489999999999998</v>
      </c>
      <c r="F1055" s="173"/>
      <c r="G1055" s="174">
        <f>ROUND(E1055*F1055,2)</f>
        <v>0</v>
      </c>
      <c r="H1055" s="173"/>
      <c r="I1055" s="174">
        <f>ROUND(E1055*H1055,2)</f>
        <v>0</v>
      </c>
      <c r="J1055" s="173"/>
      <c r="K1055" s="174">
        <f>ROUND(E1055*J1055,2)</f>
        <v>0</v>
      </c>
      <c r="L1055" s="174">
        <v>21</v>
      </c>
      <c r="M1055" s="174">
        <f>G1055*(1+L1055/100)</f>
        <v>0</v>
      </c>
      <c r="N1055" s="172">
        <v>3.2000000000000003E-4</v>
      </c>
      <c r="O1055" s="172">
        <f>ROUND(E1055*N1055,2)</f>
        <v>0.01</v>
      </c>
      <c r="P1055" s="172">
        <v>0</v>
      </c>
      <c r="Q1055" s="172">
        <f>ROUND(E1055*P1055,2)</f>
        <v>0</v>
      </c>
      <c r="R1055" s="174" t="s">
        <v>940</v>
      </c>
      <c r="S1055" s="174" t="s">
        <v>205</v>
      </c>
      <c r="T1055" s="175" t="s">
        <v>205</v>
      </c>
      <c r="U1055" s="158">
        <v>0.24</v>
      </c>
      <c r="V1055" s="158">
        <f>ROUND(E1055*U1055,2)</f>
        <v>4.68</v>
      </c>
      <c r="W1055" s="158"/>
      <c r="X1055" s="158" t="s">
        <v>243</v>
      </c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244</v>
      </c>
      <c r="AH1055" s="147"/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">
      <c r="A1056" s="154"/>
      <c r="B1056" s="155"/>
      <c r="C1056" s="181" t="s">
        <v>265</v>
      </c>
      <c r="D1056" s="160"/>
      <c r="E1056" s="161"/>
      <c r="F1056" s="158"/>
      <c r="G1056" s="158"/>
      <c r="H1056" s="158"/>
      <c r="I1056" s="158"/>
      <c r="J1056" s="158"/>
      <c r="K1056" s="158"/>
      <c r="L1056" s="158"/>
      <c r="M1056" s="158"/>
      <c r="N1056" s="157"/>
      <c r="O1056" s="157"/>
      <c r="P1056" s="157"/>
      <c r="Q1056" s="157"/>
      <c r="R1056" s="158"/>
      <c r="S1056" s="158"/>
      <c r="T1056" s="158"/>
      <c r="U1056" s="158"/>
      <c r="V1056" s="158"/>
      <c r="W1056" s="158"/>
      <c r="X1056" s="158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226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">
      <c r="A1057" s="154"/>
      <c r="B1057" s="155"/>
      <c r="C1057" s="181" t="s">
        <v>1550</v>
      </c>
      <c r="D1057" s="160"/>
      <c r="E1057" s="161">
        <v>19.489999999999998</v>
      </c>
      <c r="F1057" s="158"/>
      <c r="G1057" s="158"/>
      <c r="H1057" s="158"/>
      <c r="I1057" s="158"/>
      <c r="J1057" s="158"/>
      <c r="K1057" s="158"/>
      <c r="L1057" s="158"/>
      <c r="M1057" s="158"/>
      <c r="N1057" s="157"/>
      <c r="O1057" s="157"/>
      <c r="P1057" s="157"/>
      <c r="Q1057" s="157"/>
      <c r="R1057" s="158"/>
      <c r="S1057" s="158"/>
      <c r="T1057" s="158"/>
      <c r="U1057" s="158"/>
      <c r="V1057" s="158"/>
      <c r="W1057" s="158"/>
      <c r="X1057" s="158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226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">
      <c r="A1058" s="154"/>
      <c r="B1058" s="155"/>
      <c r="C1058" s="241"/>
      <c r="D1058" s="242"/>
      <c r="E1058" s="242"/>
      <c r="F1058" s="242"/>
      <c r="G1058" s="242"/>
      <c r="H1058" s="158"/>
      <c r="I1058" s="158"/>
      <c r="J1058" s="158"/>
      <c r="K1058" s="158"/>
      <c r="L1058" s="158"/>
      <c r="M1058" s="158"/>
      <c r="N1058" s="157"/>
      <c r="O1058" s="157"/>
      <c r="P1058" s="157"/>
      <c r="Q1058" s="157"/>
      <c r="R1058" s="158"/>
      <c r="S1058" s="158"/>
      <c r="T1058" s="158"/>
      <c r="U1058" s="158"/>
      <c r="V1058" s="158"/>
      <c r="W1058" s="158"/>
      <c r="X1058" s="158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211</v>
      </c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">
      <c r="A1059" s="169">
        <v>221</v>
      </c>
      <c r="B1059" s="170" t="s">
        <v>965</v>
      </c>
      <c r="C1059" s="180" t="s">
        <v>966</v>
      </c>
      <c r="D1059" s="171" t="s">
        <v>283</v>
      </c>
      <c r="E1059" s="172">
        <v>19.489999999999998</v>
      </c>
      <c r="F1059" s="173"/>
      <c r="G1059" s="174">
        <f>ROUND(E1059*F1059,2)</f>
        <v>0</v>
      </c>
      <c r="H1059" s="173"/>
      <c r="I1059" s="174">
        <f>ROUND(E1059*H1059,2)</f>
        <v>0</v>
      </c>
      <c r="J1059" s="173"/>
      <c r="K1059" s="174">
        <f>ROUND(E1059*J1059,2)</f>
        <v>0</v>
      </c>
      <c r="L1059" s="174">
        <v>21</v>
      </c>
      <c r="M1059" s="174">
        <f>G1059*(1+L1059/100)</f>
        <v>0</v>
      </c>
      <c r="N1059" s="172">
        <v>0</v>
      </c>
      <c r="O1059" s="172">
        <f>ROUND(E1059*N1059,2)</f>
        <v>0</v>
      </c>
      <c r="P1059" s="172">
        <v>0</v>
      </c>
      <c r="Q1059" s="172">
        <f>ROUND(E1059*P1059,2)</f>
        <v>0</v>
      </c>
      <c r="R1059" s="174" t="s">
        <v>940</v>
      </c>
      <c r="S1059" s="174" t="s">
        <v>205</v>
      </c>
      <c r="T1059" s="175" t="s">
        <v>205</v>
      </c>
      <c r="U1059" s="158">
        <v>0.15</v>
      </c>
      <c r="V1059" s="158">
        <f>ROUND(E1059*U1059,2)</f>
        <v>2.92</v>
      </c>
      <c r="W1059" s="158"/>
      <c r="X1059" s="158" t="s">
        <v>243</v>
      </c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244</v>
      </c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">
      <c r="A1060" s="154"/>
      <c r="B1060" s="155"/>
      <c r="C1060" s="181" t="s">
        <v>265</v>
      </c>
      <c r="D1060" s="160"/>
      <c r="E1060" s="161"/>
      <c r="F1060" s="158"/>
      <c r="G1060" s="158"/>
      <c r="H1060" s="158"/>
      <c r="I1060" s="158"/>
      <c r="J1060" s="158"/>
      <c r="K1060" s="158"/>
      <c r="L1060" s="158"/>
      <c r="M1060" s="158"/>
      <c r="N1060" s="157"/>
      <c r="O1060" s="157"/>
      <c r="P1060" s="157"/>
      <c r="Q1060" s="157"/>
      <c r="R1060" s="158"/>
      <c r="S1060" s="158"/>
      <c r="T1060" s="158"/>
      <c r="U1060" s="158"/>
      <c r="V1060" s="158"/>
      <c r="W1060" s="158"/>
      <c r="X1060" s="158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226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54"/>
      <c r="B1061" s="155"/>
      <c r="C1061" s="181" t="s">
        <v>1550</v>
      </c>
      <c r="D1061" s="160"/>
      <c r="E1061" s="161">
        <v>19.489999999999998</v>
      </c>
      <c r="F1061" s="158"/>
      <c r="G1061" s="158"/>
      <c r="H1061" s="158"/>
      <c r="I1061" s="158"/>
      <c r="J1061" s="158"/>
      <c r="K1061" s="158"/>
      <c r="L1061" s="158"/>
      <c r="M1061" s="158"/>
      <c r="N1061" s="157"/>
      <c r="O1061" s="157"/>
      <c r="P1061" s="157"/>
      <c r="Q1061" s="157"/>
      <c r="R1061" s="158"/>
      <c r="S1061" s="158"/>
      <c r="T1061" s="158"/>
      <c r="U1061" s="158"/>
      <c r="V1061" s="158"/>
      <c r="W1061" s="158"/>
      <c r="X1061" s="158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226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">
      <c r="A1062" s="154"/>
      <c r="B1062" s="155"/>
      <c r="C1062" s="241"/>
      <c r="D1062" s="242"/>
      <c r="E1062" s="242"/>
      <c r="F1062" s="242"/>
      <c r="G1062" s="242"/>
      <c r="H1062" s="158"/>
      <c r="I1062" s="158"/>
      <c r="J1062" s="158"/>
      <c r="K1062" s="158"/>
      <c r="L1062" s="158"/>
      <c r="M1062" s="158"/>
      <c r="N1062" s="157"/>
      <c r="O1062" s="157"/>
      <c r="P1062" s="157"/>
      <c r="Q1062" s="157"/>
      <c r="R1062" s="158"/>
      <c r="S1062" s="158"/>
      <c r="T1062" s="158"/>
      <c r="U1062" s="158"/>
      <c r="V1062" s="158"/>
      <c r="W1062" s="158"/>
      <c r="X1062" s="158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211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ht="22.5" outlineLevel="1" x14ac:dyDescent="0.2">
      <c r="A1063" s="169">
        <v>222</v>
      </c>
      <c r="B1063" s="170" t="s">
        <v>967</v>
      </c>
      <c r="C1063" s="180" t="s">
        <v>968</v>
      </c>
      <c r="D1063" s="171" t="s">
        <v>283</v>
      </c>
      <c r="E1063" s="172">
        <v>41.926499999999997</v>
      </c>
      <c r="F1063" s="173"/>
      <c r="G1063" s="174">
        <f>ROUND(E1063*F1063,2)</f>
        <v>0</v>
      </c>
      <c r="H1063" s="173"/>
      <c r="I1063" s="174">
        <f>ROUND(E1063*H1063,2)</f>
        <v>0</v>
      </c>
      <c r="J1063" s="173"/>
      <c r="K1063" s="174">
        <f>ROUND(E1063*J1063,2)</f>
        <v>0</v>
      </c>
      <c r="L1063" s="174">
        <v>21</v>
      </c>
      <c r="M1063" s="174">
        <f>G1063*(1+L1063/100)</f>
        <v>0</v>
      </c>
      <c r="N1063" s="172">
        <v>4.0000000000000003E-5</v>
      </c>
      <c r="O1063" s="172">
        <f>ROUND(E1063*N1063,2)</f>
        <v>0</v>
      </c>
      <c r="P1063" s="172">
        <v>0</v>
      </c>
      <c r="Q1063" s="172">
        <f>ROUND(E1063*P1063,2)</f>
        <v>0</v>
      </c>
      <c r="R1063" s="174" t="s">
        <v>940</v>
      </c>
      <c r="S1063" s="174" t="s">
        <v>205</v>
      </c>
      <c r="T1063" s="175" t="s">
        <v>205</v>
      </c>
      <c r="U1063" s="158">
        <v>0</v>
      </c>
      <c r="V1063" s="158">
        <f>ROUND(E1063*U1063,2)</f>
        <v>0</v>
      </c>
      <c r="W1063" s="158"/>
      <c r="X1063" s="158" t="s">
        <v>243</v>
      </c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400</v>
      </c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">
      <c r="A1064" s="154"/>
      <c r="B1064" s="155"/>
      <c r="C1064" s="181" t="s">
        <v>265</v>
      </c>
      <c r="D1064" s="160"/>
      <c r="E1064" s="161"/>
      <c r="F1064" s="158"/>
      <c r="G1064" s="158"/>
      <c r="H1064" s="158"/>
      <c r="I1064" s="158"/>
      <c r="J1064" s="158"/>
      <c r="K1064" s="158"/>
      <c r="L1064" s="158"/>
      <c r="M1064" s="158"/>
      <c r="N1064" s="157"/>
      <c r="O1064" s="157"/>
      <c r="P1064" s="157"/>
      <c r="Q1064" s="157"/>
      <c r="R1064" s="158"/>
      <c r="S1064" s="158"/>
      <c r="T1064" s="158"/>
      <c r="U1064" s="158"/>
      <c r="V1064" s="158"/>
      <c r="W1064" s="158"/>
      <c r="X1064" s="158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226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">
      <c r="A1065" s="154"/>
      <c r="B1065" s="155"/>
      <c r="C1065" s="181" t="s">
        <v>1551</v>
      </c>
      <c r="D1065" s="160"/>
      <c r="E1065" s="161">
        <v>41.926499999999997</v>
      </c>
      <c r="F1065" s="158"/>
      <c r="G1065" s="158"/>
      <c r="H1065" s="158"/>
      <c r="I1065" s="158"/>
      <c r="J1065" s="158"/>
      <c r="K1065" s="158"/>
      <c r="L1065" s="158"/>
      <c r="M1065" s="158"/>
      <c r="N1065" s="157"/>
      <c r="O1065" s="157"/>
      <c r="P1065" s="157"/>
      <c r="Q1065" s="157"/>
      <c r="R1065" s="158"/>
      <c r="S1065" s="158"/>
      <c r="T1065" s="158"/>
      <c r="U1065" s="158"/>
      <c r="V1065" s="158"/>
      <c r="W1065" s="158"/>
      <c r="X1065" s="158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226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">
      <c r="A1066" s="154"/>
      <c r="B1066" s="155"/>
      <c r="C1066" s="241"/>
      <c r="D1066" s="242"/>
      <c r="E1066" s="242"/>
      <c r="F1066" s="242"/>
      <c r="G1066" s="242"/>
      <c r="H1066" s="158"/>
      <c r="I1066" s="158"/>
      <c r="J1066" s="158"/>
      <c r="K1066" s="158"/>
      <c r="L1066" s="158"/>
      <c r="M1066" s="158"/>
      <c r="N1066" s="157"/>
      <c r="O1066" s="157"/>
      <c r="P1066" s="157"/>
      <c r="Q1066" s="157"/>
      <c r="R1066" s="158"/>
      <c r="S1066" s="158"/>
      <c r="T1066" s="158"/>
      <c r="U1066" s="158"/>
      <c r="V1066" s="158"/>
      <c r="W1066" s="158"/>
      <c r="X1066" s="158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211</v>
      </c>
      <c r="AH1066" s="147"/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ht="22.5" outlineLevel="1" x14ac:dyDescent="0.2">
      <c r="A1067" s="169">
        <v>223</v>
      </c>
      <c r="B1067" s="170" t="s">
        <v>970</v>
      </c>
      <c r="C1067" s="180" t="s">
        <v>971</v>
      </c>
      <c r="D1067" s="171" t="s">
        <v>272</v>
      </c>
      <c r="E1067" s="172">
        <v>127.05</v>
      </c>
      <c r="F1067" s="173"/>
      <c r="G1067" s="174">
        <f>ROUND(E1067*F1067,2)</f>
        <v>0</v>
      </c>
      <c r="H1067" s="173"/>
      <c r="I1067" s="174">
        <f>ROUND(E1067*H1067,2)</f>
        <v>0</v>
      </c>
      <c r="J1067" s="173"/>
      <c r="K1067" s="174">
        <f>ROUND(E1067*J1067,2)</f>
        <v>0</v>
      </c>
      <c r="L1067" s="174">
        <v>21</v>
      </c>
      <c r="M1067" s="174">
        <f>G1067*(1+L1067/100)</f>
        <v>0</v>
      </c>
      <c r="N1067" s="172">
        <v>3.8600000000000001E-3</v>
      </c>
      <c r="O1067" s="172">
        <f>ROUND(E1067*N1067,2)</f>
        <v>0.49</v>
      </c>
      <c r="P1067" s="172">
        <v>0</v>
      </c>
      <c r="Q1067" s="172">
        <f>ROUND(E1067*P1067,2)</f>
        <v>0</v>
      </c>
      <c r="R1067" s="174" t="s">
        <v>940</v>
      </c>
      <c r="S1067" s="174" t="s">
        <v>205</v>
      </c>
      <c r="T1067" s="175" t="s">
        <v>205</v>
      </c>
      <c r="U1067" s="158">
        <v>0.98</v>
      </c>
      <c r="V1067" s="158">
        <f>ROUND(E1067*U1067,2)</f>
        <v>124.51</v>
      </c>
      <c r="W1067" s="158"/>
      <c r="X1067" s="158" t="s">
        <v>243</v>
      </c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244</v>
      </c>
      <c r="AH1067" s="147"/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">
      <c r="A1068" s="154"/>
      <c r="B1068" s="155"/>
      <c r="C1068" s="181" t="s">
        <v>265</v>
      </c>
      <c r="D1068" s="160"/>
      <c r="E1068" s="161"/>
      <c r="F1068" s="158"/>
      <c r="G1068" s="158"/>
      <c r="H1068" s="158"/>
      <c r="I1068" s="158"/>
      <c r="J1068" s="158"/>
      <c r="K1068" s="158"/>
      <c r="L1068" s="158"/>
      <c r="M1068" s="158"/>
      <c r="N1068" s="157"/>
      <c r="O1068" s="157"/>
      <c r="P1068" s="157"/>
      <c r="Q1068" s="157"/>
      <c r="R1068" s="158"/>
      <c r="S1068" s="158"/>
      <c r="T1068" s="158"/>
      <c r="U1068" s="158"/>
      <c r="V1068" s="158"/>
      <c r="W1068" s="158"/>
      <c r="X1068" s="158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226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">
      <c r="A1069" s="154"/>
      <c r="B1069" s="155"/>
      <c r="C1069" s="181" t="s">
        <v>1552</v>
      </c>
      <c r="D1069" s="160"/>
      <c r="E1069" s="161">
        <v>127.05</v>
      </c>
      <c r="F1069" s="158"/>
      <c r="G1069" s="158"/>
      <c r="H1069" s="158"/>
      <c r="I1069" s="158"/>
      <c r="J1069" s="158"/>
      <c r="K1069" s="158"/>
      <c r="L1069" s="158"/>
      <c r="M1069" s="158"/>
      <c r="N1069" s="157"/>
      <c r="O1069" s="157"/>
      <c r="P1069" s="157"/>
      <c r="Q1069" s="157"/>
      <c r="R1069" s="158"/>
      <c r="S1069" s="158"/>
      <c r="T1069" s="158"/>
      <c r="U1069" s="158"/>
      <c r="V1069" s="158"/>
      <c r="W1069" s="158"/>
      <c r="X1069" s="158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226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">
      <c r="A1070" s="154"/>
      <c r="B1070" s="155"/>
      <c r="C1070" s="241"/>
      <c r="D1070" s="242"/>
      <c r="E1070" s="242"/>
      <c r="F1070" s="242"/>
      <c r="G1070" s="242"/>
      <c r="H1070" s="158"/>
      <c r="I1070" s="158"/>
      <c r="J1070" s="158"/>
      <c r="K1070" s="158"/>
      <c r="L1070" s="158"/>
      <c r="M1070" s="158"/>
      <c r="N1070" s="157"/>
      <c r="O1070" s="157"/>
      <c r="P1070" s="157"/>
      <c r="Q1070" s="157"/>
      <c r="R1070" s="158"/>
      <c r="S1070" s="158"/>
      <c r="T1070" s="158"/>
      <c r="U1070" s="158"/>
      <c r="V1070" s="158"/>
      <c r="W1070" s="158"/>
      <c r="X1070" s="158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211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">
      <c r="A1071" s="169">
        <v>224</v>
      </c>
      <c r="B1071" s="170" t="s">
        <v>973</v>
      </c>
      <c r="C1071" s="180" t="s">
        <v>974</v>
      </c>
      <c r="D1071" s="171" t="s">
        <v>283</v>
      </c>
      <c r="E1071" s="172">
        <v>41.926499999999997</v>
      </c>
      <c r="F1071" s="173"/>
      <c r="G1071" s="174">
        <f>ROUND(E1071*F1071,2)</f>
        <v>0</v>
      </c>
      <c r="H1071" s="173"/>
      <c r="I1071" s="174">
        <f>ROUND(E1071*H1071,2)</f>
        <v>0</v>
      </c>
      <c r="J1071" s="173"/>
      <c r="K1071" s="174">
        <f>ROUND(E1071*J1071,2)</f>
        <v>0</v>
      </c>
      <c r="L1071" s="174">
        <v>21</v>
      </c>
      <c r="M1071" s="174">
        <f>G1071*(1+L1071/100)</f>
        <v>0</v>
      </c>
      <c r="N1071" s="172">
        <v>0</v>
      </c>
      <c r="O1071" s="172">
        <f>ROUND(E1071*N1071,2)</f>
        <v>0</v>
      </c>
      <c r="P1071" s="172">
        <v>0</v>
      </c>
      <c r="Q1071" s="172">
        <f>ROUND(E1071*P1071,2)</f>
        <v>0</v>
      </c>
      <c r="R1071" s="174" t="s">
        <v>940</v>
      </c>
      <c r="S1071" s="174" t="s">
        <v>205</v>
      </c>
      <c r="T1071" s="175" t="s">
        <v>205</v>
      </c>
      <c r="U1071" s="158">
        <v>0.12</v>
      </c>
      <c r="V1071" s="158">
        <f>ROUND(E1071*U1071,2)</f>
        <v>5.03</v>
      </c>
      <c r="W1071" s="158"/>
      <c r="X1071" s="158" t="s">
        <v>243</v>
      </c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244</v>
      </c>
      <c r="AH1071" s="147"/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">
      <c r="A1072" s="154"/>
      <c r="B1072" s="155"/>
      <c r="C1072" s="181" t="s">
        <v>265</v>
      </c>
      <c r="D1072" s="160"/>
      <c r="E1072" s="161"/>
      <c r="F1072" s="158"/>
      <c r="G1072" s="158"/>
      <c r="H1072" s="158"/>
      <c r="I1072" s="158"/>
      <c r="J1072" s="158"/>
      <c r="K1072" s="158"/>
      <c r="L1072" s="158"/>
      <c r="M1072" s="158"/>
      <c r="N1072" s="157"/>
      <c r="O1072" s="157"/>
      <c r="P1072" s="157"/>
      <c r="Q1072" s="157"/>
      <c r="R1072" s="158"/>
      <c r="S1072" s="158"/>
      <c r="T1072" s="158"/>
      <c r="U1072" s="158"/>
      <c r="V1072" s="158"/>
      <c r="W1072" s="158"/>
      <c r="X1072" s="158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226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">
      <c r="A1073" s="154"/>
      <c r="B1073" s="155"/>
      <c r="C1073" s="181" t="s">
        <v>1551</v>
      </c>
      <c r="D1073" s="160"/>
      <c r="E1073" s="161">
        <v>41.926499999999997</v>
      </c>
      <c r="F1073" s="158"/>
      <c r="G1073" s="158"/>
      <c r="H1073" s="158"/>
      <c r="I1073" s="158"/>
      <c r="J1073" s="158"/>
      <c r="K1073" s="158"/>
      <c r="L1073" s="158"/>
      <c r="M1073" s="158"/>
      <c r="N1073" s="157"/>
      <c r="O1073" s="157"/>
      <c r="P1073" s="157"/>
      <c r="Q1073" s="157"/>
      <c r="R1073" s="158"/>
      <c r="S1073" s="158"/>
      <c r="T1073" s="158"/>
      <c r="U1073" s="158"/>
      <c r="V1073" s="158"/>
      <c r="W1073" s="158"/>
      <c r="X1073" s="158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226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">
      <c r="A1074" s="154"/>
      <c r="B1074" s="155"/>
      <c r="C1074" s="241"/>
      <c r="D1074" s="242"/>
      <c r="E1074" s="242"/>
      <c r="F1074" s="242"/>
      <c r="G1074" s="242"/>
      <c r="H1074" s="158"/>
      <c r="I1074" s="158"/>
      <c r="J1074" s="158"/>
      <c r="K1074" s="158"/>
      <c r="L1074" s="158"/>
      <c r="M1074" s="158"/>
      <c r="N1074" s="157"/>
      <c r="O1074" s="157"/>
      <c r="P1074" s="157"/>
      <c r="Q1074" s="157"/>
      <c r="R1074" s="158"/>
      <c r="S1074" s="158"/>
      <c r="T1074" s="158"/>
      <c r="U1074" s="158"/>
      <c r="V1074" s="158"/>
      <c r="W1074" s="158"/>
      <c r="X1074" s="158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211</v>
      </c>
      <c r="AH1074" s="147"/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">
      <c r="A1075" s="169">
        <v>225</v>
      </c>
      <c r="B1075" s="170" t="s">
        <v>976</v>
      </c>
      <c r="C1075" s="180" t="s">
        <v>977</v>
      </c>
      <c r="D1075" s="171" t="s">
        <v>272</v>
      </c>
      <c r="E1075" s="172">
        <v>127.05</v>
      </c>
      <c r="F1075" s="173"/>
      <c r="G1075" s="174">
        <f>ROUND(E1075*F1075,2)</f>
        <v>0</v>
      </c>
      <c r="H1075" s="173"/>
      <c r="I1075" s="174">
        <f>ROUND(E1075*H1075,2)</f>
        <v>0</v>
      </c>
      <c r="J1075" s="173"/>
      <c r="K1075" s="174">
        <f>ROUND(E1075*J1075,2)</f>
        <v>0</v>
      </c>
      <c r="L1075" s="174">
        <v>21</v>
      </c>
      <c r="M1075" s="174">
        <f>G1075*(1+L1075/100)</f>
        <v>0</v>
      </c>
      <c r="N1075" s="172">
        <v>1.6000000000000001E-3</v>
      </c>
      <c r="O1075" s="172">
        <f>ROUND(E1075*N1075,2)</f>
        <v>0.2</v>
      </c>
      <c r="P1075" s="172">
        <v>0</v>
      </c>
      <c r="Q1075" s="172">
        <f>ROUND(E1075*P1075,2)</f>
        <v>0</v>
      </c>
      <c r="R1075" s="174"/>
      <c r="S1075" s="174" t="s">
        <v>239</v>
      </c>
      <c r="T1075" s="175" t="s">
        <v>206</v>
      </c>
      <c r="U1075" s="158">
        <v>0.05</v>
      </c>
      <c r="V1075" s="158">
        <f>ROUND(E1075*U1075,2)</f>
        <v>6.35</v>
      </c>
      <c r="W1075" s="158"/>
      <c r="X1075" s="158" t="s">
        <v>243</v>
      </c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244</v>
      </c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">
      <c r="A1076" s="154"/>
      <c r="B1076" s="155"/>
      <c r="C1076" s="181" t="s">
        <v>265</v>
      </c>
      <c r="D1076" s="160"/>
      <c r="E1076" s="161"/>
      <c r="F1076" s="158"/>
      <c r="G1076" s="158"/>
      <c r="H1076" s="158"/>
      <c r="I1076" s="158"/>
      <c r="J1076" s="158"/>
      <c r="K1076" s="158"/>
      <c r="L1076" s="158"/>
      <c r="M1076" s="158"/>
      <c r="N1076" s="157"/>
      <c r="O1076" s="157"/>
      <c r="P1076" s="157"/>
      <c r="Q1076" s="157"/>
      <c r="R1076" s="158"/>
      <c r="S1076" s="158"/>
      <c r="T1076" s="158"/>
      <c r="U1076" s="158"/>
      <c r="V1076" s="158"/>
      <c r="W1076" s="158"/>
      <c r="X1076" s="158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226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">
      <c r="A1077" s="154"/>
      <c r="B1077" s="155"/>
      <c r="C1077" s="181" t="s">
        <v>1553</v>
      </c>
      <c r="D1077" s="160"/>
      <c r="E1077" s="161">
        <v>127.05</v>
      </c>
      <c r="F1077" s="158"/>
      <c r="G1077" s="158"/>
      <c r="H1077" s="158"/>
      <c r="I1077" s="158"/>
      <c r="J1077" s="158"/>
      <c r="K1077" s="158"/>
      <c r="L1077" s="158"/>
      <c r="M1077" s="158"/>
      <c r="N1077" s="157"/>
      <c r="O1077" s="157"/>
      <c r="P1077" s="157"/>
      <c r="Q1077" s="157"/>
      <c r="R1077" s="158"/>
      <c r="S1077" s="158"/>
      <c r="T1077" s="158"/>
      <c r="U1077" s="158"/>
      <c r="V1077" s="158"/>
      <c r="W1077" s="158"/>
      <c r="X1077" s="158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226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">
      <c r="A1078" s="154"/>
      <c r="B1078" s="155"/>
      <c r="C1078" s="241"/>
      <c r="D1078" s="242"/>
      <c r="E1078" s="242"/>
      <c r="F1078" s="242"/>
      <c r="G1078" s="242"/>
      <c r="H1078" s="158"/>
      <c r="I1078" s="158"/>
      <c r="J1078" s="158"/>
      <c r="K1078" s="158"/>
      <c r="L1078" s="158"/>
      <c r="M1078" s="158"/>
      <c r="N1078" s="157"/>
      <c r="O1078" s="157"/>
      <c r="P1078" s="157"/>
      <c r="Q1078" s="157"/>
      <c r="R1078" s="158"/>
      <c r="S1078" s="158"/>
      <c r="T1078" s="158"/>
      <c r="U1078" s="158"/>
      <c r="V1078" s="158"/>
      <c r="W1078" s="158"/>
      <c r="X1078" s="158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211</v>
      </c>
      <c r="AH1078" s="147"/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69">
        <v>226</v>
      </c>
      <c r="B1079" s="170" t="s">
        <v>979</v>
      </c>
      <c r="C1079" s="180" t="s">
        <v>980</v>
      </c>
      <c r="D1079" s="171" t="s">
        <v>283</v>
      </c>
      <c r="E1079" s="172">
        <v>48.215470000000003</v>
      </c>
      <c r="F1079" s="173"/>
      <c r="G1079" s="174">
        <f>ROUND(E1079*F1079,2)</f>
        <v>0</v>
      </c>
      <c r="H1079" s="173"/>
      <c r="I1079" s="174">
        <f>ROUND(E1079*H1079,2)</f>
        <v>0</v>
      </c>
      <c r="J1079" s="173"/>
      <c r="K1079" s="174">
        <f>ROUND(E1079*J1079,2)</f>
        <v>0</v>
      </c>
      <c r="L1079" s="174">
        <v>21</v>
      </c>
      <c r="M1079" s="174">
        <f>G1079*(1+L1079/100)</f>
        <v>0</v>
      </c>
      <c r="N1079" s="172">
        <v>2.2000000000000001E-4</v>
      </c>
      <c r="O1079" s="172">
        <f>ROUND(E1079*N1079,2)</f>
        <v>0.01</v>
      </c>
      <c r="P1079" s="172">
        <v>0</v>
      </c>
      <c r="Q1079" s="172">
        <f>ROUND(E1079*P1079,2)</f>
        <v>0</v>
      </c>
      <c r="R1079" s="174"/>
      <c r="S1079" s="174" t="s">
        <v>239</v>
      </c>
      <c r="T1079" s="175" t="s">
        <v>206</v>
      </c>
      <c r="U1079" s="158">
        <v>0</v>
      </c>
      <c r="V1079" s="158">
        <f>ROUND(E1079*U1079,2)</f>
        <v>0</v>
      </c>
      <c r="W1079" s="158"/>
      <c r="X1079" s="158" t="s">
        <v>460</v>
      </c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461</v>
      </c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">
      <c r="A1080" s="154"/>
      <c r="B1080" s="155"/>
      <c r="C1080" s="181" t="s">
        <v>265</v>
      </c>
      <c r="D1080" s="160"/>
      <c r="E1080" s="161"/>
      <c r="F1080" s="158"/>
      <c r="G1080" s="158"/>
      <c r="H1080" s="158"/>
      <c r="I1080" s="158"/>
      <c r="J1080" s="158"/>
      <c r="K1080" s="158"/>
      <c r="L1080" s="158"/>
      <c r="M1080" s="158"/>
      <c r="N1080" s="157"/>
      <c r="O1080" s="157"/>
      <c r="P1080" s="157"/>
      <c r="Q1080" s="157"/>
      <c r="R1080" s="158"/>
      <c r="S1080" s="158"/>
      <c r="T1080" s="158"/>
      <c r="U1080" s="158"/>
      <c r="V1080" s="158"/>
      <c r="W1080" s="158"/>
      <c r="X1080" s="158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226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">
      <c r="A1081" s="154"/>
      <c r="B1081" s="155"/>
      <c r="C1081" s="181" t="s">
        <v>1554</v>
      </c>
      <c r="D1081" s="160"/>
      <c r="E1081" s="161">
        <v>48.215479999999999</v>
      </c>
      <c r="F1081" s="158"/>
      <c r="G1081" s="158"/>
      <c r="H1081" s="158"/>
      <c r="I1081" s="158"/>
      <c r="J1081" s="158"/>
      <c r="K1081" s="158"/>
      <c r="L1081" s="158"/>
      <c r="M1081" s="158"/>
      <c r="N1081" s="157"/>
      <c r="O1081" s="157"/>
      <c r="P1081" s="157"/>
      <c r="Q1081" s="157"/>
      <c r="R1081" s="158"/>
      <c r="S1081" s="158"/>
      <c r="T1081" s="158"/>
      <c r="U1081" s="158"/>
      <c r="V1081" s="158"/>
      <c r="W1081" s="158"/>
      <c r="X1081" s="158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226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">
      <c r="A1082" s="154"/>
      <c r="B1082" s="155"/>
      <c r="C1082" s="241"/>
      <c r="D1082" s="242"/>
      <c r="E1082" s="242"/>
      <c r="F1082" s="242"/>
      <c r="G1082" s="242"/>
      <c r="H1082" s="158"/>
      <c r="I1082" s="158"/>
      <c r="J1082" s="158"/>
      <c r="K1082" s="158"/>
      <c r="L1082" s="158"/>
      <c r="M1082" s="158"/>
      <c r="N1082" s="157"/>
      <c r="O1082" s="157"/>
      <c r="P1082" s="157"/>
      <c r="Q1082" s="157"/>
      <c r="R1082" s="158"/>
      <c r="S1082" s="158"/>
      <c r="T1082" s="158"/>
      <c r="U1082" s="158"/>
      <c r="V1082" s="158"/>
      <c r="W1082" s="158"/>
      <c r="X1082" s="158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211</v>
      </c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2">
      <c r="A1083" s="169">
        <v>227</v>
      </c>
      <c r="B1083" s="170" t="s">
        <v>982</v>
      </c>
      <c r="C1083" s="180" t="s">
        <v>983</v>
      </c>
      <c r="D1083" s="171" t="s">
        <v>272</v>
      </c>
      <c r="E1083" s="172">
        <v>100.93434999999999</v>
      </c>
      <c r="F1083" s="173"/>
      <c r="G1083" s="174">
        <f>ROUND(E1083*F1083,2)</f>
        <v>0</v>
      </c>
      <c r="H1083" s="173"/>
      <c r="I1083" s="174">
        <f>ROUND(E1083*H1083,2)</f>
        <v>0</v>
      </c>
      <c r="J1083" s="173"/>
      <c r="K1083" s="174">
        <f>ROUND(E1083*J1083,2)</f>
        <v>0</v>
      </c>
      <c r="L1083" s="174">
        <v>21</v>
      </c>
      <c r="M1083" s="174">
        <f>G1083*(1+L1083/100)</f>
        <v>0</v>
      </c>
      <c r="N1083" s="172">
        <v>1.0500000000000001E-2</v>
      </c>
      <c r="O1083" s="172">
        <f>ROUND(E1083*N1083,2)</f>
        <v>1.06</v>
      </c>
      <c r="P1083" s="172">
        <v>0</v>
      </c>
      <c r="Q1083" s="172">
        <f>ROUND(E1083*P1083,2)</f>
        <v>0</v>
      </c>
      <c r="R1083" s="174"/>
      <c r="S1083" s="174" t="s">
        <v>239</v>
      </c>
      <c r="T1083" s="175" t="s">
        <v>206</v>
      </c>
      <c r="U1083" s="158">
        <v>0</v>
      </c>
      <c r="V1083" s="158">
        <f>ROUND(E1083*U1083,2)</f>
        <v>0</v>
      </c>
      <c r="W1083" s="158"/>
      <c r="X1083" s="158" t="s">
        <v>460</v>
      </c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461</v>
      </c>
      <c r="AH1083" s="147"/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">
      <c r="A1084" s="154"/>
      <c r="B1084" s="155"/>
      <c r="C1084" s="181" t="s">
        <v>265</v>
      </c>
      <c r="D1084" s="160"/>
      <c r="E1084" s="161"/>
      <c r="F1084" s="158"/>
      <c r="G1084" s="158"/>
      <c r="H1084" s="158"/>
      <c r="I1084" s="158"/>
      <c r="J1084" s="158"/>
      <c r="K1084" s="158"/>
      <c r="L1084" s="158"/>
      <c r="M1084" s="158"/>
      <c r="N1084" s="157"/>
      <c r="O1084" s="157"/>
      <c r="P1084" s="157"/>
      <c r="Q1084" s="157"/>
      <c r="R1084" s="158"/>
      <c r="S1084" s="158"/>
      <c r="T1084" s="158"/>
      <c r="U1084" s="158"/>
      <c r="V1084" s="158"/>
      <c r="W1084" s="158"/>
      <c r="X1084" s="158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226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">
      <c r="A1085" s="154"/>
      <c r="B1085" s="155"/>
      <c r="C1085" s="181" t="s">
        <v>1555</v>
      </c>
      <c r="D1085" s="160"/>
      <c r="E1085" s="161">
        <v>98.692999999999998</v>
      </c>
      <c r="F1085" s="158"/>
      <c r="G1085" s="158"/>
      <c r="H1085" s="158"/>
      <c r="I1085" s="158"/>
      <c r="J1085" s="158"/>
      <c r="K1085" s="158"/>
      <c r="L1085" s="158"/>
      <c r="M1085" s="158"/>
      <c r="N1085" s="157"/>
      <c r="O1085" s="157"/>
      <c r="P1085" s="157"/>
      <c r="Q1085" s="157"/>
      <c r="R1085" s="158"/>
      <c r="S1085" s="158"/>
      <c r="T1085" s="158"/>
      <c r="U1085" s="158"/>
      <c r="V1085" s="158"/>
      <c r="W1085" s="158"/>
      <c r="X1085" s="158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226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">
      <c r="A1086" s="154"/>
      <c r="B1086" s="155"/>
      <c r="C1086" s="181" t="s">
        <v>985</v>
      </c>
      <c r="D1086" s="160"/>
      <c r="E1086" s="161"/>
      <c r="F1086" s="158"/>
      <c r="G1086" s="158"/>
      <c r="H1086" s="158"/>
      <c r="I1086" s="158"/>
      <c r="J1086" s="158"/>
      <c r="K1086" s="158"/>
      <c r="L1086" s="158"/>
      <c r="M1086" s="158"/>
      <c r="N1086" s="157"/>
      <c r="O1086" s="157"/>
      <c r="P1086" s="157"/>
      <c r="Q1086" s="157"/>
      <c r="R1086" s="158"/>
      <c r="S1086" s="158"/>
      <c r="T1086" s="158"/>
      <c r="U1086" s="158"/>
      <c r="V1086" s="158"/>
      <c r="W1086" s="158"/>
      <c r="X1086" s="158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226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1" x14ac:dyDescent="0.2">
      <c r="A1087" s="154"/>
      <c r="B1087" s="155"/>
      <c r="C1087" s="181" t="s">
        <v>265</v>
      </c>
      <c r="D1087" s="160"/>
      <c r="E1087" s="161"/>
      <c r="F1087" s="158"/>
      <c r="G1087" s="158"/>
      <c r="H1087" s="158"/>
      <c r="I1087" s="158"/>
      <c r="J1087" s="158"/>
      <c r="K1087" s="158"/>
      <c r="L1087" s="158"/>
      <c r="M1087" s="158"/>
      <c r="N1087" s="157"/>
      <c r="O1087" s="157"/>
      <c r="P1087" s="157"/>
      <c r="Q1087" s="157"/>
      <c r="R1087" s="158"/>
      <c r="S1087" s="158"/>
      <c r="T1087" s="158"/>
      <c r="U1087" s="158"/>
      <c r="V1087" s="158"/>
      <c r="W1087" s="158"/>
      <c r="X1087" s="158"/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226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">
      <c r="A1088" s="154"/>
      <c r="B1088" s="155"/>
      <c r="C1088" s="181" t="s">
        <v>1556</v>
      </c>
      <c r="D1088" s="160"/>
      <c r="E1088" s="161">
        <v>2.2413500000000002</v>
      </c>
      <c r="F1088" s="158"/>
      <c r="G1088" s="158"/>
      <c r="H1088" s="158"/>
      <c r="I1088" s="158"/>
      <c r="J1088" s="158"/>
      <c r="K1088" s="158"/>
      <c r="L1088" s="158"/>
      <c r="M1088" s="158"/>
      <c r="N1088" s="157"/>
      <c r="O1088" s="157"/>
      <c r="P1088" s="157"/>
      <c r="Q1088" s="157"/>
      <c r="R1088" s="158"/>
      <c r="S1088" s="158"/>
      <c r="T1088" s="158"/>
      <c r="U1088" s="158"/>
      <c r="V1088" s="158"/>
      <c r="W1088" s="158"/>
      <c r="X1088" s="158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226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">
      <c r="A1089" s="154"/>
      <c r="B1089" s="155"/>
      <c r="C1089" s="241"/>
      <c r="D1089" s="242"/>
      <c r="E1089" s="242"/>
      <c r="F1089" s="242"/>
      <c r="G1089" s="242"/>
      <c r="H1089" s="158"/>
      <c r="I1089" s="158"/>
      <c r="J1089" s="158"/>
      <c r="K1089" s="158"/>
      <c r="L1089" s="158"/>
      <c r="M1089" s="158"/>
      <c r="N1089" s="157"/>
      <c r="O1089" s="157"/>
      <c r="P1089" s="157"/>
      <c r="Q1089" s="157"/>
      <c r="R1089" s="158"/>
      <c r="S1089" s="158"/>
      <c r="T1089" s="158"/>
      <c r="U1089" s="158"/>
      <c r="V1089" s="158"/>
      <c r="W1089" s="158"/>
      <c r="X1089" s="158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211</v>
      </c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">
      <c r="A1090" s="169">
        <v>228</v>
      </c>
      <c r="B1090" s="170" t="s">
        <v>987</v>
      </c>
      <c r="C1090" s="180" t="s">
        <v>988</v>
      </c>
      <c r="D1090" s="171" t="s">
        <v>272</v>
      </c>
      <c r="E1090" s="172">
        <v>47.414499999999997</v>
      </c>
      <c r="F1090" s="173"/>
      <c r="G1090" s="174">
        <f>ROUND(E1090*F1090,2)</f>
        <v>0</v>
      </c>
      <c r="H1090" s="173"/>
      <c r="I1090" s="174">
        <f>ROUND(E1090*H1090,2)</f>
        <v>0</v>
      </c>
      <c r="J1090" s="173"/>
      <c r="K1090" s="174">
        <f>ROUND(E1090*J1090,2)</f>
        <v>0</v>
      </c>
      <c r="L1090" s="174">
        <v>21</v>
      </c>
      <c r="M1090" s="174">
        <f>G1090*(1+L1090/100)</f>
        <v>0</v>
      </c>
      <c r="N1090" s="172">
        <v>1.0500000000000001E-2</v>
      </c>
      <c r="O1090" s="172">
        <f>ROUND(E1090*N1090,2)</f>
        <v>0.5</v>
      </c>
      <c r="P1090" s="172">
        <v>0</v>
      </c>
      <c r="Q1090" s="172">
        <f>ROUND(E1090*P1090,2)</f>
        <v>0</v>
      </c>
      <c r="R1090" s="174"/>
      <c r="S1090" s="174" t="s">
        <v>239</v>
      </c>
      <c r="T1090" s="175" t="s">
        <v>206</v>
      </c>
      <c r="U1090" s="158">
        <v>0</v>
      </c>
      <c r="V1090" s="158">
        <f>ROUND(E1090*U1090,2)</f>
        <v>0</v>
      </c>
      <c r="W1090" s="158"/>
      <c r="X1090" s="158" t="s">
        <v>460</v>
      </c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461</v>
      </c>
      <c r="AH1090" s="147"/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">
      <c r="A1091" s="154"/>
      <c r="B1091" s="155"/>
      <c r="C1091" s="181" t="s">
        <v>265</v>
      </c>
      <c r="D1091" s="160"/>
      <c r="E1091" s="161"/>
      <c r="F1091" s="158"/>
      <c r="G1091" s="158"/>
      <c r="H1091" s="158"/>
      <c r="I1091" s="158"/>
      <c r="J1091" s="158"/>
      <c r="K1091" s="158"/>
      <c r="L1091" s="158"/>
      <c r="M1091" s="158"/>
      <c r="N1091" s="157"/>
      <c r="O1091" s="157"/>
      <c r="P1091" s="157"/>
      <c r="Q1091" s="157"/>
      <c r="R1091" s="158"/>
      <c r="S1091" s="158"/>
      <c r="T1091" s="158"/>
      <c r="U1091" s="158"/>
      <c r="V1091" s="158"/>
      <c r="W1091" s="158"/>
      <c r="X1091" s="158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226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">
      <c r="A1092" s="154"/>
      <c r="B1092" s="155"/>
      <c r="C1092" s="181" t="s">
        <v>1557</v>
      </c>
      <c r="D1092" s="160"/>
      <c r="E1092" s="161">
        <v>47.414499999999997</v>
      </c>
      <c r="F1092" s="158"/>
      <c r="G1092" s="158"/>
      <c r="H1092" s="158"/>
      <c r="I1092" s="158"/>
      <c r="J1092" s="158"/>
      <c r="K1092" s="158"/>
      <c r="L1092" s="158"/>
      <c r="M1092" s="158"/>
      <c r="N1092" s="157"/>
      <c r="O1092" s="157"/>
      <c r="P1092" s="157"/>
      <c r="Q1092" s="157"/>
      <c r="R1092" s="158"/>
      <c r="S1092" s="158"/>
      <c r="T1092" s="158"/>
      <c r="U1092" s="158"/>
      <c r="V1092" s="158"/>
      <c r="W1092" s="158"/>
      <c r="X1092" s="158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226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">
      <c r="A1093" s="154"/>
      <c r="B1093" s="155"/>
      <c r="C1093" s="241"/>
      <c r="D1093" s="242"/>
      <c r="E1093" s="242"/>
      <c r="F1093" s="242"/>
      <c r="G1093" s="242"/>
      <c r="H1093" s="158"/>
      <c r="I1093" s="158"/>
      <c r="J1093" s="158"/>
      <c r="K1093" s="158"/>
      <c r="L1093" s="158"/>
      <c r="M1093" s="158"/>
      <c r="N1093" s="157"/>
      <c r="O1093" s="157"/>
      <c r="P1093" s="157"/>
      <c r="Q1093" s="157"/>
      <c r="R1093" s="158"/>
      <c r="S1093" s="158"/>
      <c r="T1093" s="158"/>
      <c r="U1093" s="158"/>
      <c r="V1093" s="158"/>
      <c r="W1093" s="158"/>
      <c r="X1093" s="158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211</v>
      </c>
      <c r="AH1093" s="147"/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">
      <c r="A1094" s="154">
        <v>229</v>
      </c>
      <c r="B1094" s="155" t="s">
        <v>990</v>
      </c>
      <c r="C1094" s="185" t="s">
        <v>991</v>
      </c>
      <c r="D1094" s="156" t="s">
        <v>0</v>
      </c>
      <c r="E1094" s="177"/>
      <c r="F1094" s="159"/>
      <c r="G1094" s="158">
        <f>ROUND(E1094*F1094,2)</f>
        <v>0</v>
      </c>
      <c r="H1094" s="159"/>
      <c r="I1094" s="158">
        <f>ROUND(E1094*H1094,2)</f>
        <v>0</v>
      </c>
      <c r="J1094" s="159"/>
      <c r="K1094" s="158">
        <f>ROUND(E1094*J1094,2)</f>
        <v>0</v>
      </c>
      <c r="L1094" s="158">
        <v>21</v>
      </c>
      <c r="M1094" s="158">
        <f>G1094*(1+L1094/100)</f>
        <v>0</v>
      </c>
      <c r="N1094" s="157">
        <v>0</v>
      </c>
      <c r="O1094" s="157">
        <f>ROUND(E1094*N1094,2)</f>
        <v>0</v>
      </c>
      <c r="P1094" s="157">
        <v>0</v>
      </c>
      <c r="Q1094" s="157">
        <f>ROUND(E1094*P1094,2)</f>
        <v>0</v>
      </c>
      <c r="R1094" s="158" t="s">
        <v>940</v>
      </c>
      <c r="S1094" s="158" t="s">
        <v>205</v>
      </c>
      <c r="T1094" s="158" t="s">
        <v>205</v>
      </c>
      <c r="U1094" s="158">
        <v>0</v>
      </c>
      <c r="V1094" s="158">
        <f>ROUND(E1094*U1094,2)</f>
        <v>0</v>
      </c>
      <c r="W1094" s="158"/>
      <c r="X1094" s="158" t="s">
        <v>658</v>
      </c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659</v>
      </c>
      <c r="AH1094" s="147"/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">
      <c r="A1095" s="154"/>
      <c r="B1095" s="155"/>
      <c r="C1095" s="241"/>
      <c r="D1095" s="242"/>
      <c r="E1095" s="242"/>
      <c r="F1095" s="242"/>
      <c r="G1095" s="242"/>
      <c r="H1095" s="158"/>
      <c r="I1095" s="158"/>
      <c r="J1095" s="158"/>
      <c r="K1095" s="158"/>
      <c r="L1095" s="158"/>
      <c r="M1095" s="158"/>
      <c r="N1095" s="157"/>
      <c r="O1095" s="157"/>
      <c r="P1095" s="157"/>
      <c r="Q1095" s="157"/>
      <c r="R1095" s="158"/>
      <c r="S1095" s="158"/>
      <c r="T1095" s="158"/>
      <c r="U1095" s="158"/>
      <c r="V1095" s="158"/>
      <c r="W1095" s="158"/>
      <c r="X1095" s="158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211</v>
      </c>
      <c r="AH1095" s="147"/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x14ac:dyDescent="0.2">
      <c r="A1096" s="163" t="s">
        <v>200</v>
      </c>
      <c r="B1096" s="164" t="s">
        <v>153</v>
      </c>
      <c r="C1096" s="179" t="s">
        <v>154</v>
      </c>
      <c r="D1096" s="165"/>
      <c r="E1096" s="166"/>
      <c r="F1096" s="167"/>
      <c r="G1096" s="167">
        <f>SUMIF(AG1097:AG1101,"&lt;&gt;NOR",G1097:G1101)</f>
        <v>0</v>
      </c>
      <c r="H1096" s="167"/>
      <c r="I1096" s="167">
        <f>SUM(I1097:I1101)</f>
        <v>0</v>
      </c>
      <c r="J1096" s="167"/>
      <c r="K1096" s="167">
        <f>SUM(K1097:K1101)</f>
        <v>0</v>
      </c>
      <c r="L1096" s="167"/>
      <c r="M1096" s="167">
        <f>SUM(M1097:M1101)</f>
        <v>0</v>
      </c>
      <c r="N1096" s="166"/>
      <c r="O1096" s="166">
        <f>SUM(O1097:O1101)</f>
        <v>0</v>
      </c>
      <c r="P1096" s="166"/>
      <c r="Q1096" s="166">
        <f>SUM(Q1097:Q1101)</f>
        <v>0</v>
      </c>
      <c r="R1096" s="167"/>
      <c r="S1096" s="167"/>
      <c r="T1096" s="168"/>
      <c r="U1096" s="162"/>
      <c r="V1096" s="162">
        <f>SUM(V1097:V1101)</f>
        <v>5.64</v>
      </c>
      <c r="W1096" s="162"/>
      <c r="X1096" s="162"/>
      <c r="AG1096" t="s">
        <v>201</v>
      </c>
    </row>
    <row r="1097" spans="1:60" outlineLevel="1" x14ac:dyDescent="0.2">
      <c r="A1097" s="169">
        <v>230</v>
      </c>
      <c r="B1097" s="170" t="s">
        <v>992</v>
      </c>
      <c r="C1097" s="180" t="s">
        <v>993</v>
      </c>
      <c r="D1097" s="171" t="s">
        <v>272</v>
      </c>
      <c r="E1097" s="172">
        <v>78.36</v>
      </c>
      <c r="F1097" s="173"/>
      <c r="G1097" s="174">
        <f>ROUND(E1097*F1097,2)</f>
        <v>0</v>
      </c>
      <c r="H1097" s="173"/>
      <c r="I1097" s="174">
        <f>ROUND(E1097*H1097,2)</f>
        <v>0</v>
      </c>
      <c r="J1097" s="173"/>
      <c r="K1097" s="174">
        <f>ROUND(E1097*J1097,2)</f>
        <v>0</v>
      </c>
      <c r="L1097" s="174">
        <v>21</v>
      </c>
      <c r="M1097" s="174">
        <f>G1097*(1+L1097/100)</f>
        <v>0</v>
      </c>
      <c r="N1097" s="172">
        <v>1.0000000000000001E-5</v>
      </c>
      <c r="O1097" s="172">
        <f>ROUND(E1097*N1097,2)</f>
        <v>0</v>
      </c>
      <c r="P1097" s="172">
        <v>0</v>
      </c>
      <c r="Q1097" s="172">
        <f>ROUND(E1097*P1097,2)</f>
        <v>0</v>
      </c>
      <c r="R1097" s="174"/>
      <c r="S1097" s="174" t="s">
        <v>239</v>
      </c>
      <c r="T1097" s="175" t="s">
        <v>295</v>
      </c>
      <c r="U1097" s="158">
        <v>7.1999999999999995E-2</v>
      </c>
      <c r="V1097" s="158">
        <f>ROUND(E1097*U1097,2)</f>
        <v>5.64</v>
      </c>
      <c r="W1097" s="158"/>
      <c r="X1097" s="158" t="s">
        <v>243</v>
      </c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244</v>
      </c>
      <c r="AH1097" s="147"/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54"/>
      <c r="B1098" s="155"/>
      <c r="C1098" s="181" t="s">
        <v>994</v>
      </c>
      <c r="D1098" s="160"/>
      <c r="E1098" s="161"/>
      <c r="F1098" s="158"/>
      <c r="G1098" s="158"/>
      <c r="H1098" s="158"/>
      <c r="I1098" s="158"/>
      <c r="J1098" s="158"/>
      <c r="K1098" s="158"/>
      <c r="L1098" s="158"/>
      <c r="M1098" s="158"/>
      <c r="N1098" s="157"/>
      <c r="O1098" s="157"/>
      <c r="P1098" s="157"/>
      <c r="Q1098" s="157"/>
      <c r="R1098" s="158"/>
      <c r="S1098" s="158"/>
      <c r="T1098" s="158"/>
      <c r="U1098" s="158"/>
      <c r="V1098" s="158"/>
      <c r="W1098" s="158"/>
      <c r="X1098" s="158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226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">
      <c r="A1099" s="154"/>
      <c r="B1099" s="155"/>
      <c r="C1099" s="181" t="s">
        <v>265</v>
      </c>
      <c r="D1099" s="160"/>
      <c r="E1099" s="161"/>
      <c r="F1099" s="158"/>
      <c r="G1099" s="158"/>
      <c r="H1099" s="158"/>
      <c r="I1099" s="158"/>
      <c r="J1099" s="158"/>
      <c r="K1099" s="158"/>
      <c r="L1099" s="158"/>
      <c r="M1099" s="158"/>
      <c r="N1099" s="157"/>
      <c r="O1099" s="157"/>
      <c r="P1099" s="157"/>
      <c r="Q1099" s="157"/>
      <c r="R1099" s="158"/>
      <c r="S1099" s="158"/>
      <c r="T1099" s="158"/>
      <c r="U1099" s="158"/>
      <c r="V1099" s="158"/>
      <c r="W1099" s="158"/>
      <c r="X1099" s="158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226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">
      <c r="A1100" s="154"/>
      <c r="B1100" s="155"/>
      <c r="C1100" s="181" t="s">
        <v>696</v>
      </c>
      <c r="D1100" s="160"/>
      <c r="E1100" s="161">
        <v>78.36</v>
      </c>
      <c r="F1100" s="158"/>
      <c r="G1100" s="158"/>
      <c r="H1100" s="158"/>
      <c r="I1100" s="158"/>
      <c r="J1100" s="158"/>
      <c r="K1100" s="158"/>
      <c r="L1100" s="158"/>
      <c r="M1100" s="158"/>
      <c r="N1100" s="157"/>
      <c r="O1100" s="157"/>
      <c r="P1100" s="157"/>
      <c r="Q1100" s="157"/>
      <c r="R1100" s="158"/>
      <c r="S1100" s="158"/>
      <c r="T1100" s="158"/>
      <c r="U1100" s="158"/>
      <c r="V1100" s="158"/>
      <c r="W1100" s="158"/>
      <c r="X1100" s="158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226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">
      <c r="A1101" s="154"/>
      <c r="B1101" s="155"/>
      <c r="C1101" s="241"/>
      <c r="D1101" s="242"/>
      <c r="E1101" s="242"/>
      <c r="F1101" s="242"/>
      <c r="G1101" s="242"/>
      <c r="H1101" s="158"/>
      <c r="I1101" s="158"/>
      <c r="J1101" s="158"/>
      <c r="K1101" s="158"/>
      <c r="L1101" s="158"/>
      <c r="M1101" s="158"/>
      <c r="N1101" s="157"/>
      <c r="O1101" s="157"/>
      <c r="P1101" s="157"/>
      <c r="Q1101" s="157"/>
      <c r="R1101" s="158"/>
      <c r="S1101" s="158"/>
      <c r="T1101" s="158"/>
      <c r="U1101" s="158"/>
      <c r="V1101" s="158"/>
      <c r="W1101" s="158"/>
      <c r="X1101" s="158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211</v>
      </c>
      <c r="AH1101" s="147"/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x14ac:dyDescent="0.2">
      <c r="A1102" s="163" t="s">
        <v>200</v>
      </c>
      <c r="B1102" s="164" t="s">
        <v>155</v>
      </c>
      <c r="C1102" s="179" t="s">
        <v>156</v>
      </c>
      <c r="D1102" s="165"/>
      <c r="E1102" s="166"/>
      <c r="F1102" s="167"/>
      <c r="G1102" s="167">
        <f>SUMIF(AG1103:AG1125,"&lt;&gt;NOR",G1103:G1125)</f>
        <v>0</v>
      </c>
      <c r="H1102" s="167"/>
      <c r="I1102" s="167">
        <f>SUM(I1103:I1125)</f>
        <v>0</v>
      </c>
      <c r="J1102" s="167"/>
      <c r="K1102" s="167">
        <f>SUM(K1103:K1125)</f>
        <v>0</v>
      </c>
      <c r="L1102" s="167"/>
      <c r="M1102" s="167">
        <f>SUM(M1103:M1125)</f>
        <v>0</v>
      </c>
      <c r="N1102" s="166"/>
      <c r="O1102" s="166">
        <f>SUM(O1103:O1125)</f>
        <v>0.77</v>
      </c>
      <c r="P1102" s="166"/>
      <c r="Q1102" s="166">
        <f>SUM(Q1103:Q1125)</f>
        <v>0</v>
      </c>
      <c r="R1102" s="167"/>
      <c r="S1102" s="167"/>
      <c r="T1102" s="168"/>
      <c r="U1102" s="162"/>
      <c r="V1102" s="162">
        <f>SUM(V1103:V1125)</f>
        <v>5.5</v>
      </c>
      <c r="W1102" s="162"/>
      <c r="X1102" s="162"/>
      <c r="AG1102" t="s">
        <v>201</v>
      </c>
    </row>
    <row r="1103" spans="1:60" outlineLevel="1" x14ac:dyDescent="0.2">
      <c r="A1103" s="169">
        <v>231</v>
      </c>
      <c r="B1103" s="170" t="s">
        <v>995</v>
      </c>
      <c r="C1103" s="180" t="s">
        <v>996</v>
      </c>
      <c r="D1103" s="171" t="s">
        <v>272</v>
      </c>
      <c r="E1103" s="172">
        <v>78.63</v>
      </c>
      <c r="F1103" s="173"/>
      <c r="G1103" s="174">
        <f>ROUND(E1103*F1103,2)</f>
        <v>0</v>
      </c>
      <c r="H1103" s="173"/>
      <c r="I1103" s="174">
        <f>ROUND(E1103*H1103,2)</f>
        <v>0</v>
      </c>
      <c r="J1103" s="173"/>
      <c r="K1103" s="174">
        <f>ROUND(E1103*J1103,2)</f>
        <v>0</v>
      </c>
      <c r="L1103" s="174">
        <v>21</v>
      </c>
      <c r="M1103" s="174">
        <f>G1103*(1+L1103/100)</f>
        <v>0</v>
      </c>
      <c r="N1103" s="172">
        <v>0</v>
      </c>
      <c r="O1103" s="172">
        <f>ROUND(E1103*N1103,2)</f>
        <v>0</v>
      </c>
      <c r="P1103" s="172">
        <v>0</v>
      </c>
      <c r="Q1103" s="172">
        <f>ROUND(E1103*P1103,2)</f>
        <v>0</v>
      </c>
      <c r="R1103" s="174" t="s">
        <v>997</v>
      </c>
      <c r="S1103" s="174" t="s">
        <v>205</v>
      </c>
      <c r="T1103" s="175" t="s">
        <v>205</v>
      </c>
      <c r="U1103" s="158">
        <v>7.0000000000000007E-2</v>
      </c>
      <c r="V1103" s="158">
        <f>ROUND(E1103*U1103,2)</f>
        <v>5.5</v>
      </c>
      <c r="W1103" s="158"/>
      <c r="X1103" s="158" t="s">
        <v>243</v>
      </c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244</v>
      </c>
      <c r="AH1103" s="147"/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">
      <c r="A1104" s="154"/>
      <c r="B1104" s="155"/>
      <c r="C1104" s="181" t="s">
        <v>998</v>
      </c>
      <c r="D1104" s="160"/>
      <c r="E1104" s="161"/>
      <c r="F1104" s="158"/>
      <c r="G1104" s="158"/>
      <c r="H1104" s="158"/>
      <c r="I1104" s="158"/>
      <c r="J1104" s="158"/>
      <c r="K1104" s="158"/>
      <c r="L1104" s="158"/>
      <c r="M1104" s="158"/>
      <c r="N1104" s="157"/>
      <c r="O1104" s="157"/>
      <c r="P1104" s="157"/>
      <c r="Q1104" s="157"/>
      <c r="R1104" s="158"/>
      <c r="S1104" s="158"/>
      <c r="T1104" s="158"/>
      <c r="U1104" s="158"/>
      <c r="V1104" s="158"/>
      <c r="W1104" s="158"/>
      <c r="X1104" s="158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226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">
      <c r="A1105" s="154"/>
      <c r="B1105" s="155"/>
      <c r="C1105" s="181" t="s">
        <v>265</v>
      </c>
      <c r="D1105" s="160"/>
      <c r="E1105" s="161"/>
      <c r="F1105" s="158"/>
      <c r="G1105" s="158"/>
      <c r="H1105" s="158"/>
      <c r="I1105" s="158"/>
      <c r="J1105" s="158"/>
      <c r="K1105" s="158"/>
      <c r="L1105" s="158"/>
      <c r="M1105" s="158"/>
      <c r="N1105" s="157"/>
      <c r="O1105" s="157"/>
      <c r="P1105" s="157"/>
      <c r="Q1105" s="157"/>
      <c r="R1105" s="158"/>
      <c r="S1105" s="158"/>
      <c r="T1105" s="158"/>
      <c r="U1105" s="158"/>
      <c r="V1105" s="158"/>
      <c r="W1105" s="158"/>
      <c r="X1105" s="158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226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ht="22.5" outlineLevel="1" x14ac:dyDescent="0.2">
      <c r="A1106" s="154"/>
      <c r="B1106" s="155"/>
      <c r="C1106" s="181" t="s">
        <v>362</v>
      </c>
      <c r="D1106" s="160"/>
      <c r="E1106" s="161"/>
      <c r="F1106" s="158"/>
      <c r="G1106" s="158"/>
      <c r="H1106" s="158"/>
      <c r="I1106" s="158"/>
      <c r="J1106" s="158"/>
      <c r="K1106" s="158"/>
      <c r="L1106" s="158"/>
      <c r="M1106" s="158"/>
      <c r="N1106" s="157"/>
      <c r="O1106" s="157"/>
      <c r="P1106" s="157"/>
      <c r="Q1106" s="157"/>
      <c r="R1106" s="158"/>
      <c r="S1106" s="158"/>
      <c r="T1106" s="158"/>
      <c r="U1106" s="158"/>
      <c r="V1106" s="158"/>
      <c r="W1106" s="158"/>
      <c r="X1106" s="158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226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54"/>
      <c r="B1107" s="155"/>
      <c r="C1107" s="181" t="s">
        <v>1558</v>
      </c>
      <c r="D1107" s="160"/>
      <c r="E1107" s="161">
        <v>78.63</v>
      </c>
      <c r="F1107" s="158"/>
      <c r="G1107" s="158"/>
      <c r="H1107" s="158"/>
      <c r="I1107" s="158"/>
      <c r="J1107" s="158"/>
      <c r="K1107" s="158"/>
      <c r="L1107" s="158"/>
      <c r="M1107" s="158"/>
      <c r="N1107" s="157"/>
      <c r="O1107" s="157"/>
      <c r="P1107" s="157"/>
      <c r="Q1107" s="157"/>
      <c r="R1107" s="158"/>
      <c r="S1107" s="158"/>
      <c r="T1107" s="158"/>
      <c r="U1107" s="158"/>
      <c r="V1107" s="158"/>
      <c r="W1107" s="158"/>
      <c r="X1107" s="158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226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">
      <c r="A1108" s="154"/>
      <c r="B1108" s="155"/>
      <c r="C1108" s="241"/>
      <c r="D1108" s="242"/>
      <c r="E1108" s="242"/>
      <c r="F1108" s="242"/>
      <c r="G1108" s="242"/>
      <c r="H1108" s="158"/>
      <c r="I1108" s="158"/>
      <c r="J1108" s="158"/>
      <c r="K1108" s="158"/>
      <c r="L1108" s="158"/>
      <c r="M1108" s="158"/>
      <c r="N1108" s="157"/>
      <c r="O1108" s="157"/>
      <c r="P1108" s="157"/>
      <c r="Q1108" s="157"/>
      <c r="R1108" s="158"/>
      <c r="S1108" s="158"/>
      <c r="T1108" s="158"/>
      <c r="U1108" s="158"/>
      <c r="V1108" s="158"/>
      <c r="W1108" s="158"/>
      <c r="X1108" s="158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211</v>
      </c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">
      <c r="A1109" s="169">
        <v>232</v>
      </c>
      <c r="B1109" s="170" t="s">
        <v>1000</v>
      </c>
      <c r="C1109" s="180" t="s">
        <v>1001</v>
      </c>
      <c r="D1109" s="171" t="s">
        <v>272</v>
      </c>
      <c r="E1109" s="172">
        <v>1803.2739999999999</v>
      </c>
      <c r="F1109" s="173"/>
      <c r="G1109" s="174">
        <f>ROUND(E1109*F1109,2)</f>
        <v>0</v>
      </c>
      <c r="H1109" s="173"/>
      <c r="I1109" s="174">
        <f>ROUND(E1109*H1109,2)</f>
        <v>0</v>
      </c>
      <c r="J1109" s="173"/>
      <c r="K1109" s="174">
        <f>ROUND(E1109*J1109,2)</f>
        <v>0</v>
      </c>
      <c r="L1109" s="174">
        <v>21</v>
      </c>
      <c r="M1109" s="174">
        <f>G1109*(1+L1109/100)</f>
        <v>0</v>
      </c>
      <c r="N1109" s="172">
        <v>4.2000000000000002E-4</v>
      </c>
      <c r="O1109" s="172">
        <f>ROUND(E1109*N1109,2)</f>
        <v>0.76</v>
      </c>
      <c r="P1109" s="172">
        <v>0</v>
      </c>
      <c r="Q1109" s="172">
        <f>ROUND(E1109*P1109,2)</f>
        <v>0</v>
      </c>
      <c r="R1109" s="174" t="s">
        <v>642</v>
      </c>
      <c r="S1109" s="174" t="s">
        <v>205</v>
      </c>
      <c r="T1109" s="175" t="s">
        <v>205</v>
      </c>
      <c r="U1109" s="158">
        <v>0</v>
      </c>
      <c r="V1109" s="158">
        <f>ROUND(E1109*U1109,2)</f>
        <v>0</v>
      </c>
      <c r="W1109" s="158"/>
      <c r="X1109" s="158" t="s">
        <v>643</v>
      </c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644</v>
      </c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">
      <c r="A1110" s="154"/>
      <c r="B1110" s="155"/>
      <c r="C1110" s="181" t="s">
        <v>998</v>
      </c>
      <c r="D1110" s="160"/>
      <c r="E1110" s="161"/>
      <c r="F1110" s="158"/>
      <c r="G1110" s="158"/>
      <c r="H1110" s="158"/>
      <c r="I1110" s="158"/>
      <c r="J1110" s="158"/>
      <c r="K1110" s="158"/>
      <c r="L1110" s="158"/>
      <c r="M1110" s="158"/>
      <c r="N1110" s="157"/>
      <c r="O1110" s="157"/>
      <c r="P1110" s="157"/>
      <c r="Q1110" s="157"/>
      <c r="R1110" s="158"/>
      <c r="S1110" s="158"/>
      <c r="T1110" s="158"/>
      <c r="U1110" s="158"/>
      <c r="V1110" s="158"/>
      <c r="W1110" s="158"/>
      <c r="X1110" s="158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226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">
      <c r="A1111" s="154"/>
      <c r="B1111" s="155"/>
      <c r="C1111" s="181" t="s">
        <v>265</v>
      </c>
      <c r="D1111" s="160"/>
      <c r="E1111" s="161"/>
      <c r="F1111" s="158"/>
      <c r="G1111" s="158"/>
      <c r="H1111" s="158"/>
      <c r="I1111" s="158"/>
      <c r="J1111" s="158"/>
      <c r="K1111" s="158"/>
      <c r="L1111" s="158"/>
      <c r="M1111" s="158"/>
      <c r="N1111" s="157"/>
      <c r="O1111" s="157"/>
      <c r="P1111" s="157"/>
      <c r="Q1111" s="157"/>
      <c r="R1111" s="158"/>
      <c r="S1111" s="158"/>
      <c r="T1111" s="158"/>
      <c r="U1111" s="158"/>
      <c r="V1111" s="158"/>
      <c r="W1111" s="158"/>
      <c r="X1111" s="158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226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">
      <c r="A1112" s="154"/>
      <c r="B1112" s="155"/>
      <c r="C1112" s="181" t="s">
        <v>1002</v>
      </c>
      <c r="D1112" s="160"/>
      <c r="E1112" s="161"/>
      <c r="F1112" s="158"/>
      <c r="G1112" s="158"/>
      <c r="H1112" s="158"/>
      <c r="I1112" s="158"/>
      <c r="J1112" s="158"/>
      <c r="K1112" s="158"/>
      <c r="L1112" s="158"/>
      <c r="M1112" s="158"/>
      <c r="N1112" s="157"/>
      <c r="O1112" s="157"/>
      <c r="P1112" s="157"/>
      <c r="Q1112" s="157"/>
      <c r="R1112" s="158"/>
      <c r="S1112" s="158"/>
      <c r="T1112" s="158"/>
      <c r="U1112" s="158"/>
      <c r="V1112" s="158"/>
      <c r="W1112" s="158"/>
      <c r="X1112" s="158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226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54"/>
      <c r="B1113" s="155"/>
      <c r="C1113" s="181" t="s">
        <v>1559</v>
      </c>
      <c r="D1113" s="160"/>
      <c r="E1113" s="161">
        <v>1007.024</v>
      </c>
      <c r="F1113" s="158"/>
      <c r="G1113" s="158"/>
      <c r="H1113" s="158"/>
      <c r="I1113" s="158"/>
      <c r="J1113" s="158"/>
      <c r="K1113" s="158"/>
      <c r="L1113" s="158"/>
      <c r="M1113" s="158"/>
      <c r="N1113" s="157"/>
      <c r="O1113" s="157"/>
      <c r="P1113" s="157"/>
      <c r="Q1113" s="157"/>
      <c r="R1113" s="158"/>
      <c r="S1113" s="158"/>
      <c r="T1113" s="158"/>
      <c r="U1113" s="158"/>
      <c r="V1113" s="158"/>
      <c r="W1113" s="158"/>
      <c r="X1113" s="158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226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54"/>
      <c r="B1114" s="155"/>
      <c r="C1114" s="181" t="s">
        <v>1004</v>
      </c>
      <c r="D1114" s="160"/>
      <c r="E1114" s="161"/>
      <c r="F1114" s="158"/>
      <c r="G1114" s="158"/>
      <c r="H1114" s="158"/>
      <c r="I1114" s="158"/>
      <c r="J1114" s="158"/>
      <c r="K1114" s="158"/>
      <c r="L1114" s="158"/>
      <c r="M1114" s="158"/>
      <c r="N1114" s="157"/>
      <c r="O1114" s="157"/>
      <c r="P1114" s="157"/>
      <c r="Q1114" s="157"/>
      <c r="R1114" s="158"/>
      <c r="S1114" s="158"/>
      <c r="T1114" s="158"/>
      <c r="U1114" s="158"/>
      <c r="V1114" s="158"/>
      <c r="W1114" s="158"/>
      <c r="X1114" s="158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226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">
      <c r="A1115" s="154"/>
      <c r="B1115" s="155"/>
      <c r="C1115" s="181" t="s">
        <v>1560</v>
      </c>
      <c r="D1115" s="160"/>
      <c r="E1115" s="161">
        <v>656.25</v>
      </c>
      <c r="F1115" s="158"/>
      <c r="G1115" s="158"/>
      <c r="H1115" s="158"/>
      <c r="I1115" s="158"/>
      <c r="J1115" s="158"/>
      <c r="K1115" s="158"/>
      <c r="L1115" s="158"/>
      <c r="M1115" s="158"/>
      <c r="N1115" s="157"/>
      <c r="O1115" s="157"/>
      <c r="P1115" s="157"/>
      <c r="Q1115" s="157"/>
      <c r="R1115" s="158"/>
      <c r="S1115" s="158"/>
      <c r="T1115" s="158"/>
      <c r="U1115" s="158"/>
      <c r="V1115" s="158"/>
      <c r="W1115" s="158"/>
      <c r="X1115" s="158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226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54"/>
      <c r="B1116" s="155"/>
      <c r="C1116" s="181" t="s">
        <v>265</v>
      </c>
      <c r="D1116" s="160"/>
      <c r="E1116" s="161"/>
      <c r="F1116" s="158"/>
      <c r="G1116" s="158"/>
      <c r="H1116" s="158"/>
      <c r="I1116" s="158"/>
      <c r="J1116" s="158"/>
      <c r="K1116" s="158"/>
      <c r="L1116" s="158"/>
      <c r="M1116" s="158"/>
      <c r="N1116" s="157"/>
      <c r="O1116" s="157"/>
      <c r="P1116" s="157"/>
      <c r="Q1116" s="157"/>
      <c r="R1116" s="158"/>
      <c r="S1116" s="158"/>
      <c r="T1116" s="158"/>
      <c r="U1116" s="158"/>
      <c r="V1116" s="158"/>
      <c r="W1116" s="158"/>
      <c r="X1116" s="158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226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">
      <c r="A1117" s="154"/>
      <c r="B1117" s="155"/>
      <c r="C1117" s="181" t="s">
        <v>1006</v>
      </c>
      <c r="D1117" s="160"/>
      <c r="E1117" s="161"/>
      <c r="F1117" s="158"/>
      <c r="G1117" s="158"/>
      <c r="H1117" s="158"/>
      <c r="I1117" s="158"/>
      <c r="J1117" s="158"/>
      <c r="K1117" s="158"/>
      <c r="L1117" s="158"/>
      <c r="M1117" s="158"/>
      <c r="N1117" s="157"/>
      <c r="O1117" s="157"/>
      <c r="P1117" s="157"/>
      <c r="Q1117" s="157"/>
      <c r="R1117" s="158"/>
      <c r="S1117" s="158"/>
      <c r="T1117" s="158"/>
      <c r="U1117" s="158"/>
      <c r="V1117" s="158"/>
      <c r="W1117" s="158"/>
      <c r="X1117" s="158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226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">
      <c r="A1118" s="154"/>
      <c r="B1118" s="155"/>
      <c r="C1118" s="181" t="s">
        <v>296</v>
      </c>
      <c r="D1118" s="160"/>
      <c r="E1118" s="161"/>
      <c r="F1118" s="158"/>
      <c r="G1118" s="158"/>
      <c r="H1118" s="158"/>
      <c r="I1118" s="158"/>
      <c r="J1118" s="158"/>
      <c r="K1118" s="158"/>
      <c r="L1118" s="158"/>
      <c r="M1118" s="158"/>
      <c r="N1118" s="157"/>
      <c r="O1118" s="157"/>
      <c r="P1118" s="157"/>
      <c r="Q1118" s="157"/>
      <c r="R1118" s="158"/>
      <c r="S1118" s="158"/>
      <c r="T1118" s="158"/>
      <c r="U1118" s="158"/>
      <c r="V1118" s="158"/>
      <c r="W1118" s="158"/>
      <c r="X1118" s="158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226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54"/>
      <c r="B1119" s="155"/>
      <c r="C1119" s="181" t="s">
        <v>1007</v>
      </c>
      <c r="D1119" s="160"/>
      <c r="E1119" s="161">
        <v>140</v>
      </c>
      <c r="F1119" s="158"/>
      <c r="G1119" s="158"/>
      <c r="H1119" s="158"/>
      <c r="I1119" s="158"/>
      <c r="J1119" s="158"/>
      <c r="K1119" s="158"/>
      <c r="L1119" s="158"/>
      <c r="M1119" s="158"/>
      <c r="N1119" s="157"/>
      <c r="O1119" s="157"/>
      <c r="P1119" s="157"/>
      <c r="Q1119" s="157"/>
      <c r="R1119" s="158"/>
      <c r="S1119" s="158"/>
      <c r="T1119" s="158"/>
      <c r="U1119" s="158"/>
      <c r="V1119" s="158"/>
      <c r="W1119" s="158"/>
      <c r="X1119" s="158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226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">
      <c r="A1120" s="154"/>
      <c r="B1120" s="155"/>
      <c r="C1120" s="241"/>
      <c r="D1120" s="242"/>
      <c r="E1120" s="242"/>
      <c r="F1120" s="242"/>
      <c r="G1120" s="242"/>
      <c r="H1120" s="158"/>
      <c r="I1120" s="158"/>
      <c r="J1120" s="158"/>
      <c r="K1120" s="158"/>
      <c r="L1120" s="158"/>
      <c r="M1120" s="158"/>
      <c r="N1120" s="157"/>
      <c r="O1120" s="157"/>
      <c r="P1120" s="157"/>
      <c r="Q1120" s="157"/>
      <c r="R1120" s="158"/>
      <c r="S1120" s="158"/>
      <c r="T1120" s="158"/>
      <c r="U1120" s="158"/>
      <c r="V1120" s="158"/>
      <c r="W1120" s="158"/>
      <c r="X1120" s="158"/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211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ht="22.5" outlineLevel="1" x14ac:dyDescent="0.2">
      <c r="A1121" s="169">
        <v>233</v>
      </c>
      <c r="B1121" s="170" t="s">
        <v>1008</v>
      </c>
      <c r="C1121" s="180" t="s">
        <v>1009</v>
      </c>
      <c r="D1121" s="171" t="s">
        <v>272</v>
      </c>
      <c r="E1121" s="172">
        <v>33.21</v>
      </c>
      <c r="F1121" s="173"/>
      <c r="G1121" s="174">
        <f>ROUND(E1121*F1121,2)</f>
        <v>0</v>
      </c>
      <c r="H1121" s="173"/>
      <c r="I1121" s="174">
        <f>ROUND(E1121*H1121,2)</f>
        <v>0</v>
      </c>
      <c r="J1121" s="173"/>
      <c r="K1121" s="174">
        <f>ROUND(E1121*J1121,2)</f>
        <v>0</v>
      </c>
      <c r="L1121" s="174">
        <v>21</v>
      </c>
      <c r="M1121" s="174">
        <f>G1121*(1+L1121/100)</f>
        <v>0</v>
      </c>
      <c r="N1121" s="172">
        <v>4.4000000000000002E-4</v>
      </c>
      <c r="O1121" s="172">
        <f>ROUND(E1121*N1121,2)</f>
        <v>0.01</v>
      </c>
      <c r="P1121" s="172">
        <v>0</v>
      </c>
      <c r="Q1121" s="172">
        <f>ROUND(E1121*P1121,2)</f>
        <v>0</v>
      </c>
      <c r="R1121" s="174" t="s">
        <v>642</v>
      </c>
      <c r="S1121" s="174" t="s">
        <v>205</v>
      </c>
      <c r="T1121" s="175" t="s">
        <v>205</v>
      </c>
      <c r="U1121" s="158">
        <v>0</v>
      </c>
      <c r="V1121" s="158">
        <f>ROUND(E1121*U1121,2)</f>
        <v>0</v>
      </c>
      <c r="W1121" s="158"/>
      <c r="X1121" s="158" t="s">
        <v>643</v>
      </c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644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">
      <c r="A1122" s="154"/>
      <c r="B1122" s="155"/>
      <c r="C1122" s="181" t="s">
        <v>1010</v>
      </c>
      <c r="D1122" s="160"/>
      <c r="E1122" s="161"/>
      <c r="F1122" s="158"/>
      <c r="G1122" s="158"/>
      <c r="H1122" s="158"/>
      <c r="I1122" s="158"/>
      <c r="J1122" s="158"/>
      <c r="K1122" s="158"/>
      <c r="L1122" s="158"/>
      <c r="M1122" s="158"/>
      <c r="N1122" s="157"/>
      <c r="O1122" s="157"/>
      <c r="P1122" s="157"/>
      <c r="Q1122" s="157"/>
      <c r="R1122" s="158"/>
      <c r="S1122" s="158"/>
      <c r="T1122" s="158"/>
      <c r="U1122" s="158"/>
      <c r="V1122" s="158"/>
      <c r="W1122" s="158"/>
      <c r="X1122" s="158"/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226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">
      <c r="A1123" s="154"/>
      <c r="B1123" s="155"/>
      <c r="C1123" s="181" t="s">
        <v>265</v>
      </c>
      <c r="D1123" s="160"/>
      <c r="E1123" s="161"/>
      <c r="F1123" s="158"/>
      <c r="G1123" s="158"/>
      <c r="H1123" s="158"/>
      <c r="I1123" s="158"/>
      <c r="J1123" s="158"/>
      <c r="K1123" s="158"/>
      <c r="L1123" s="158"/>
      <c r="M1123" s="158"/>
      <c r="N1123" s="157"/>
      <c r="O1123" s="157"/>
      <c r="P1123" s="157"/>
      <c r="Q1123" s="157"/>
      <c r="R1123" s="158"/>
      <c r="S1123" s="158"/>
      <c r="T1123" s="158"/>
      <c r="U1123" s="158"/>
      <c r="V1123" s="158"/>
      <c r="W1123" s="158"/>
      <c r="X1123" s="158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226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">
      <c r="A1124" s="154"/>
      <c r="B1124" s="155"/>
      <c r="C1124" s="181" t="s">
        <v>1011</v>
      </c>
      <c r="D1124" s="160"/>
      <c r="E1124" s="161">
        <v>33.21</v>
      </c>
      <c r="F1124" s="158"/>
      <c r="G1124" s="158"/>
      <c r="H1124" s="158"/>
      <c r="I1124" s="158"/>
      <c r="J1124" s="158"/>
      <c r="K1124" s="158"/>
      <c r="L1124" s="158"/>
      <c r="M1124" s="158"/>
      <c r="N1124" s="157"/>
      <c r="O1124" s="157"/>
      <c r="P1124" s="157"/>
      <c r="Q1124" s="157"/>
      <c r="R1124" s="158"/>
      <c r="S1124" s="158"/>
      <c r="T1124" s="158"/>
      <c r="U1124" s="158"/>
      <c r="V1124" s="158"/>
      <c r="W1124" s="158"/>
      <c r="X1124" s="158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226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">
      <c r="A1125" s="154"/>
      <c r="B1125" s="155"/>
      <c r="C1125" s="241"/>
      <c r="D1125" s="242"/>
      <c r="E1125" s="242"/>
      <c r="F1125" s="242"/>
      <c r="G1125" s="242"/>
      <c r="H1125" s="158"/>
      <c r="I1125" s="158"/>
      <c r="J1125" s="158"/>
      <c r="K1125" s="158"/>
      <c r="L1125" s="158"/>
      <c r="M1125" s="158"/>
      <c r="N1125" s="157"/>
      <c r="O1125" s="157"/>
      <c r="P1125" s="157"/>
      <c r="Q1125" s="157"/>
      <c r="R1125" s="158"/>
      <c r="S1125" s="158"/>
      <c r="T1125" s="158"/>
      <c r="U1125" s="158"/>
      <c r="V1125" s="158"/>
      <c r="W1125" s="158"/>
      <c r="X1125" s="158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211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x14ac:dyDescent="0.2">
      <c r="A1126" s="163" t="s">
        <v>200</v>
      </c>
      <c r="B1126" s="164" t="s">
        <v>169</v>
      </c>
      <c r="C1126" s="179" t="s">
        <v>170</v>
      </c>
      <c r="D1126" s="165"/>
      <c r="E1126" s="166"/>
      <c r="F1126" s="167"/>
      <c r="G1126" s="167">
        <f>SUMIF(AG1127:AG1187,"&lt;&gt;NOR",G1127:G1187)</f>
        <v>0</v>
      </c>
      <c r="H1126" s="167"/>
      <c r="I1126" s="167">
        <f>SUM(I1127:I1187)</f>
        <v>0</v>
      </c>
      <c r="J1126" s="167"/>
      <c r="K1126" s="167">
        <f>SUM(K1127:K1187)</f>
        <v>0</v>
      </c>
      <c r="L1126" s="167"/>
      <c r="M1126" s="167">
        <f>SUM(M1127:M1187)</f>
        <v>0</v>
      </c>
      <c r="N1126" s="166"/>
      <c r="O1126" s="166">
        <f>SUM(O1127:O1187)</f>
        <v>0</v>
      </c>
      <c r="P1126" s="166"/>
      <c r="Q1126" s="166">
        <f>SUM(Q1127:Q1187)</f>
        <v>0</v>
      </c>
      <c r="R1126" s="167"/>
      <c r="S1126" s="167"/>
      <c r="T1126" s="168"/>
      <c r="U1126" s="162"/>
      <c r="V1126" s="162">
        <f>SUM(V1127:V1187)</f>
        <v>790.88000000000011</v>
      </c>
      <c r="W1126" s="162"/>
      <c r="X1126" s="162"/>
      <c r="AG1126" t="s">
        <v>201</v>
      </c>
    </row>
    <row r="1127" spans="1:60" ht="22.5" outlineLevel="1" x14ac:dyDescent="0.2">
      <c r="A1127" s="169">
        <v>234</v>
      </c>
      <c r="B1127" s="170" t="s">
        <v>1012</v>
      </c>
      <c r="C1127" s="180" t="s">
        <v>1013</v>
      </c>
      <c r="D1127" s="171" t="s">
        <v>356</v>
      </c>
      <c r="E1127" s="172">
        <v>182.67327</v>
      </c>
      <c r="F1127" s="173"/>
      <c r="G1127" s="174">
        <f>ROUND(E1127*F1127,2)</f>
        <v>0</v>
      </c>
      <c r="H1127" s="173"/>
      <c r="I1127" s="174">
        <f>ROUND(E1127*H1127,2)</f>
        <v>0</v>
      </c>
      <c r="J1127" s="173"/>
      <c r="K1127" s="174">
        <f>ROUND(E1127*J1127,2)</f>
        <v>0</v>
      </c>
      <c r="L1127" s="174">
        <v>21</v>
      </c>
      <c r="M1127" s="174">
        <f>G1127*(1+L1127/100)</f>
        <v>0</v>
      </c>
      <c r="N1127" s="172">
        <v>0</v>
      </c>
      <c r="O1127" s="172">
        <f>ROUND(E1127*N1127,2)</f>
        <v>0</v>
      </c>
      <c r="P1127" s="172">
        <v>0</v>
      </c>
      <c r="Q1127" s="172">
        <f>ROUND(E1127*P1127,2)</f>
        <v>0</v>
      </c>
      <c r="R1127" s="174" t="s">
        <v>1014</v>
      </c>
      <c r="S1127" s="174" t="s">
        <v>205</v>
      </c>
      <c r="T1127" s="175" t="s">
        <v>205</v>
      </c>
      <c r="U1127" s="158">
        <v>0.27700000000000002</v>
      </c>
      <c r="V1127" s="158">
        <f>ROUND(E1127*U1127,2)</f>
        <v>50.6</v>
      </c>
      <c r="W1127" s="158"/>
      <c r="X1127" s="158" t="s">
        <v>1015</v>
      </c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1016</v>
      </c>
      <c r="AH1127" s="147"/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">
      <c r="A1128" s="154"/>
      <c r="B1128" s="155"/>
      <c r="C1128" s="254" t="s">
        <v>1017</v>
      </c>
      <c r="D1128" s="255"/>
      <c r="E1128" s="255"/>
      <c r="F1128" s="255"/>
      <c r="G1128" s="255"/>
      <c r="H1128" s="158"/>
      <c r="I1128" s="158"/>
      <c r="J1128" s="158"/>
      <c r="K1128" s="158"/>
      <c r="L1128" s="158"/>
      <c r="M1128" s="158"/>
      <c r="N1128" s="157"/>
      <c r="O1128" s="157"/>
      <c r="P1128" s="157"/>
      <c r="Q1128" s="157"/>
      <c r="R1128" s="158"/>
      <c r="S1128" s="158"/>
      <c r="T1128" s="158"/>
      <c r="U1128" s="158"/>
      <c r="V1128" s="158"/>
      <c r="W1128" s="158"/>
      <c r="X1128" s="158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275</v>
      </c>
      <c r="AH1128" s="147"/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">
      <c r="A1129" s="154"/>
      <c r="B1129" s="155"/>
      <c r="C1129" s="256" t="s">
        <v>1018</v>
      </c>
      <c r="D1129" s="257"/>
      <c r="E1129" s="257"/>
      <c r="F1129" s="257"/>
      <c r="G1129" s="257"/>
      <c r="H1129" s="158"/>
      <c r="I1129" s="158"/>
      <c r="J1129" s="158"/>
      <c r="K1129" s="158"/>
      <c r="L1129" s="158"/>
      <c r="M1129" s="158"/>
      <c r="N1129" s="157"/>
      <c r="O1129" s="157"/>
      <c r="P1129" s="157"/>
      <c r="Q1129" s="157"/>
      <c r="R1129" s="158"/>
      <c r="S1129" s="158"/>
      <c r="T1129" s="158"/>
      <c r="U1129" s="158"/>
      <c r="V1129" s="158"/>
      <c r="W1129" s="158"/>
      <c r="X1129" s="158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210</v>
      </c>
      <c r="AH1129" s="147"/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">
      <c r="A1130" s="154"/>
      <c r="B1130" s="155"/>
      <c r="C1130" s="256" t="s">
        <v>1019</v>
      </c>
      <c r="D1130" s="257"/>
      <c r="E1130" s="257"/>
      <c r="F1130" s="257"/>
      <c r="G1130" s="257"/>
      <c r="H1130" s="158"/>
      <c r="I1130" s="158"/>
      <c r="J1130" s="158"/>
      <c r="K1130" s="158"/>
      <c r="L1130" s="158"/>
      <c r="M1130" s="158"/>
      <c r="N1130" s="157"/>
      <c r="O1130" s="157"/>
      <c r="P1130" s="157"/>
      <c r="Q1130" s="157"/>
      <c r="R1130" s="158"/>
      <c r="S1130" s="158"/>
      <c r="T1130" s="158"/>
      <c r="U1130" s="158"/>
      <c r="V1130" s="158"/>
      <c r="W1130" s="158"/>
      <c r="X1130" s="158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210</v>
      </c>
      <c r="AH1130" s="147"/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ht="22.5" outlineLevel="1" x14ac:dyDescent="0.2">
      <c r="A1131" s="154"/>
      <c r="B1131" s="155"/>
      <c r="C1131" s="256" t="s">
        <v>1020</v>
      </c>
      <c r="D1131" s="257"/>
      <c r="E1131" s="257"/>
      <c r="F1131" s="257"/>
      <c r="G1131" s="257"/>
      <c r="H1131" s="158"/>
      <c r="I1131" s="158"/>
      <c r="J1131" s="158"/>
      <c r="K1131" s="158"/>
      <c r="L1131" s="158"/>
      <c r="M1131" s="158"/>
      <c r="N1131" s="157"/>
      <c r="O1131" s="157"/>
      <c r="P1131" s="157"/>
      <c r="Q1131" s="157"/>
      <c r="R1131" s="158"/>
      <c r="S1131" s="158"/>
      <c r="T1131" s="158"/>
      <c r="U1131" s="158"/>
      <c r="V1131" s="158"/>
      <c r="W1131" s="158"/>
      <c r="X1131" s="158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210</v>
      </c>
      <c r="AH1131" s="147"/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76" t="str">
        <f>C1131</f>
        <v>- při vodorovné dopravě po vodě : vyložení na hromady na suchu nebo na přeložení na dopravní prostředek na suchu do 15 m vodorovně a současně do 4 m svisle,</v>
      </c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">
      <c r="A1132" s="154"/>
      <c r="B1132" s="155"/>
      <c r="C1132" s="256" t="s">
        <v>1021</v>
      </c>
      <c r="D1132" s="257"/>
      <c r="E1132" s="257"/>
      <c r="F1132" s="257"/>
      <c r="G1132" s="257"/>
      <c r="H1132" s="158"/>
      <c r="I1132" s="158"/>
      <c r="J1132" s="158"/>
      <c r="K1132" s="158"/>
      <c r="L1132" s="158"/>
      <c r="M1132" s="158"/>
      <c r="N1132" s="157"/>
      <c r="O1132" s="157"/>
      <c r="P1132" s="157"/>
      <c r="Q1132" s="157"/>
      <c r="R1132" s="158"/>
      <c r="S1132" s="158"/>
      <c r="T1132" s="158"/>
      <c r="U1132" s="158"/>
      <c r="V1132" s="158"/>
      <c r="W1132" s="158"/>
      <c r="X1132" s="158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210</v>
      </c>
      <c r="AH1132" s="147"/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">
      <c r="A1133" s="154"/>
      <c r="B1133" s="155"/>
      <c r="C1133" s="181" t="s">
        <v>1022</v>
      </c>
      <c r="D1133" s="160"/>
      <c r="E1133" s="161"/>
      <c r="F1133" s="158"/>
      <c r="G1133" s="158"/>
      <c r="H1133" s="158"/>
      <c r="I1133" s="158"/>
      <c r="J1133" s="158"/>
      <c r="K1133" s="158"/>
      <c r="L1133" s="158"/>
      <c r="M1133" s="158"/>
      <c r="N1133" s="157"/>
      <c r="O1133" s="157"/>
      <c r="P1133" s="157"/>
      <c r="Q1133" s="157"/>
      <c r="R1133" s="158"/>
      <c r="S1133" s="158"/>
      <c r="T1133" s="158"/>
      <c r="U1133" s="158"/>
      <c r="V1133" s="158"/>
      <c r="W1133" s="158"/>
      <c r="X1133" s="158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226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ht="22.5" outlineLevel="1" x14ac:dyDescent="0.2">
      <c r="A1134" s="154"/>
      <c r="B1134" s="155"/>
      <c r="C1134" s="181" t="s">
        <v>1561</v>
      </c>
      <c r="D1134" s="160"/>
      <c r="E1134" s="161"/>
      <c r="F1134" s="158"/>
      <c r="G1134" s="158"/>
      <c r="H1134" s="158"/>
      <c r="I1134" s="158"/>
      <c r="J1134" s="158"/>
      <c r="K1134" s="158"/>
      <c r="L1134" s="158"/>
      <c r="M1134" s="158"/>
      <c r="N1134" s="157"/>
      <c r="O1134" s="157"/>
      <c r="P1134" s="157"/>
      <c r="Q1134" s="157"/>
      <c r="R1134" s="158"/>
      <c r="S1134" s="158"/>
      <c r="T1134" s="158"/>
      <c r="U1134" s="158"/>
      <c r="V1134" s="158"/>
      <c r="W1134" s="158"/>
      <c r="X1134" s="158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226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">
      <c r="A1135" s="154"/>
      <c r="B1135" s="155"/>
      <c r="C1135" s="181" t="s">
        <v>1562</v>
      </c>
      <c r="D1135" s="160"/>
      <c r="E1135" s="161"/>
      <c r="F1135" s="158"/>
      <c r="G1135" s="158"/>
      <c r="H1135" s="158"/>
      <c r="I1135" s="158"/>
      <c r="J1135" s="158"/>
      <c r="K1135" s="158"/>
      <c r="L1135" s="158"/>
      <c r="M1135" s="158"/>
      <c r="N1135" s="157"/>
      <c r="O1135" s="157"/>
      <c r="P1135" s="157"/>
      <c r="Q1135" s="157"/>
      <c r="R1135" s="158"/>
      <c r="S1135" s="158"/>
      <c r="T1135" s="158"/>
      <c r="U1135" s="158"/>
      <c r="V1135" s="158"/>
      <c r="W1135" s="158"/>
      <c r="X1135" s="158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226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">
      <c r="A1136" s="154"/>
      <c r="B1136" s="155"/>
      <c r="C1136" s="181" t="s">
        <v>1563</v>
      </c>
      <c r="D1136" s="160"/>
      <c r="E1136" s="161">
        <v>182.67327</v>
      </c>
      <c r="F1136" s="158"/>
      <c r="G1136" s="158"/>
      <c r="H1136" s="158"/>
      <c r="I1136" s="158"/>
      <c r="J1136" s="158"/>
      <c r="K1136" s="158"/>
      <c r="L1136" s="158"/>
      <c r="M1136" s="158"/>
      <c r="N1136" s="157"/>
      <c r="O1136" s="157"/>
      <c r="P1136" s="157"/>
      <c r="Q1136" s="157"/>
      <c r="R1136" s="158"/>
      <c r="S1136" s="158"/>
      <c r="T1136" s="158"/>
      <c r="U1136" s="158"/>
      <c r="V1136" s="158"/>
      <c r="W1136" s="158"/>
      <c r="X1136" s="158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226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">
      <c r="A1137" s="154"/>
      <c r="B1137" s="155"/>
      <c r="C1137" s="241"/>
      <c r="D1137" s="242"/>
      <c r="E1137" s="242"/>
      <c r="F1137" s="242"/>
      <c r="G1137" s="242"/>
      <c r="H1137" s="158"/>
      <c r="I1137" s="158"/>
      <c r="J1137" s="158"/>
      <c r="K1137" s="158"/>
      <c r="L1137" s="158"/>
      <c r="M1137" s="158"/>
      <c r="N1137" s="157"/>
      <c r="O1137" s="157"/>
      <c r="P1137" s="157"/>
      <c r="Q1137" s="157"/>
      <c r="R1137" s="158"/>
      <c r="S1137" s="158"/>
      <c r="T1137" s="158"/>
      <c r="U1137" s="158"/>
      <c r="V1137" s="158"/>
      <c r="W1137" s="158"/>
      <c r="X1137" s="158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211</v>
      </c>
      <c r="AH1137" s="147"/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ht="22.5" outlineLevel="1" x14ac:dyDescent="0.2">
      <c r="A1138" s="169">
        <v>235</v>
      </c>
      <c r="B1138" s="170" t="s">
        <v>1026</v>
      </c>
      <c r="C1138" s="180" t="s">
        <v>1027</v>
      </c>
      <c r="D1138" s="171" t="s">
        <v>356</v>
      </c>
      <c r="E1138" s="172">
        <v>182.67327</v>
      </c>
      <c r="F1138" s="173"/>
      <c r="G1138" s="174">
        <f>ROUND(E1138*F1138,2)</f>
        <v>0</v>
      </c>
      <c r="H1138" s="173"/>
      <c r="I1138" s="174">
        <f>ROUND(E1138*H1138,2)</f>
        <v>0</v>
      </c>
      <c r="J1138" s="173"/>
      <c r="K1138" s="174">
        <f>ROUND(E1138*J1138,2)</f>
        <v>0</v>
      </c>
      <c r="L1138" s="174">
        <v>21</v>
      </c>
      <c r="M1138" s="174">
        <f>G1138*(1+L1138/100)</f>
        <v>0</v>
      </c>
      <c r="N1138" s="172">
        <v>0</v>
      </c>
      <c r="O1138" s="172">
        <f>ROUND(E1138*N1138,2)</f>
        <v>0</v>
      </c>
      <c r="P1138" s="172">
        <v>0</v>
      </c>
      <c r="Q1138" s="172">
        <f>ROUND(E1138*P1138,2)</f>
        <v>0</v>
      </c>
      <c r="R1138" s="174" t="s">
        <v>499</v>
      </c>
      <c r="S1138" s="174" t="s">
        <v>205</v>
      </c>
      <c r="T1138" s="175" t="s">
        <v>205</v>
      </c>
      <c r="U1138" s="158">
        <v>0.93300000000000005</v>
      </c>
      <c r="V1138" s="158">
        <f>ROUND(E1138*U1138,2)</f>
        <v>170.43</v>
      </c>
      <c r="W1138" s="158"/>
      <c r="X1138" s="158" t="s">
        <v>1015</v>
      </c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1016</v>
      </c>
      <c r="AH1138" s="147"/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">
      <c r="A1139" s="154"/>
      <c r="B1139" s="155"/>
      <c r="C1139" s="181" t="s">
        <v>1022</v>
      </c>
      <c r="D1139" s="160"/>
      <c r="E1139" s="161"/>
      <c r="F1139" s="158"/>
      <c r="G1139" s="158"/>
      <c r="H1139" s="158"/>
      <c r="I1139" s="158"/>
      <c r="J1139" s="158"/>
      <c r="K1139" s="158"/>
      <c r="L1139" s="158"/>
      <c r="M1139" s="158"/>
      <c r="N1139" s="157"/>
      <c r="O1139" s="157"/>
      <c r="P1139" s="157"/>
      <c r="Q1139" s="157"/>
      <c r="R1139" s="158"/>
      <c r="S1139" s="158"/>
      <c r="T1139" s="158"/>
      <c r="U1139" s="158"/>
      <c r="V1139" s="158"/>
      <c r="W1139" s="158"/>
      <c r="X1139" s="158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226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ht="22.5" outlineLevel="1" x14ac:dyDescent="0.2">
      <c r="A1140" s="154"/>
      <c r="B1140" s="155"/>
      <c r="C1140" s="181" t="s">
        <v>1561</v>
      </c>
      <c r="D1140" s="160"/>
      <c r="E1140" s="161"/>
      <c r="F1140" s="158"/>
      <c r="G1140" s="158"/>
      <c r="H1140" s="158"/>
      <c r="I1140" s="158"/>
      <c r="J1140" s="158"/>
      <c r="K1140" s="158"/>
      <c r="L1140" s="158"/>
      <c r="M1140" s="158"/>
      <c r="N1140" s="157"/>
      <c r="O1140" s="157"/>
      <c r="P1140" s="157"/>
      <c r="Q1140" s="157"/>
      <c r="R1140" s="158"/>
      <c r="S1140" s="158"/>
      <c r="T1140" s="158"/>
      <c r="U1140" s="158"/>
      <c r="V1140" s="158"/>
      <c r="W1140" s="158"/>
      <c r="X1140" s="158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226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">
      <c r="A1141" s="154"/>
      <c r="B1141" s="155"/>
      <c r="C1141" s="181" t="s">
        <v>1562</v>
      </c>
      <c r="D1141" s="160"/>
      <c r="E1141" s="161"/>
      <c r="F1141" s="158"/>
      <c r="G1141" s="158"/>
      <c r="H1141" s="158"/>
      <c r="I1141" s="158"/>
      <c r="J1141" s="158"/>
      <c r="K1141" s="158"/>
      <c r="L1141" s="158"/>
      <c r="M1141" s="158"/>
      <c r="N1141" s="157"/>
      <c r="O1141" s="157"/>
      <c r="P1141" s="157"/>
      <c r="Q1141" s="157"/>
      <c r="R1141" s="158"/>
      <c r="S1141" s="158"/>
      <c r="T1141" s="158"/>
      <c r="U1141" s="158"/>
      <c r="V1141" s="158"/>
      <c r="W1141" s="158"/>
      <c r="X1141" s="158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226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">
      <c r="A1142" s="154"/>
      <c r="B1142" s="155"/>
      <c r="C1142" s="181" t="s">
        <v>1563</v>
      </c>
      <c r="D1142" s="160"/>
      <c r="E1142" s="161">
        <v>182.67327</v>
      </c>
      <c r="F1142" s="158"/>
      <c r="G1142" s="158"/>
      <c r="H1142" s="158"/>
      <c r="I1142" s="158"/>
      <c r="J1142" s="158"/>
      <c r="K1142" s="158"/>
      <c r="L1142" s="158"/>
      <c r="M1142" s="158"/>
      <c r="N1142" s="157"/>
      <c r="O1142" s="157"/>
      <c r="P1142" s="157"/>
      <c r="Q1142" s="157"/>
      <c r="R1142" s="158"/>
      <c r="S1142" s="158"/>
      <c r="T1142" s="158"/>
      <c r="U1142" s="158"/>
      <c r="V1142" s="158"/>
      <c r="W1142" s="158"/>
      <c r="X1142" s="158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226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">
      <c r="A1143" s="154"/>
      <c r="B1143" s="155"/>
      <c r="C1143" s="241"/>
      <c r="D1143" s="242"/>
      <c r="E1143" s="242"/>
      <c r="F1143" s="242"/>
      <c r="G1143" s="242"/>
      <c r="H1143" s="158"/>
      <c r="I1143" s="158"/>
      <c r="J1143" s="158"/>
      <c r="K1143" s="158"/>
      <c r="L1143" s="158"/>
      <c r="M1143" s="158"/>
      <c r="N1143" s="157"/>
      <c r="O1143" s="157"/>
      <c r="P1143" s="157"/>
      <c r="Q1143" s="157"/>
      <c r="R1143" s="158"/>
      <c r="S1143" s="158"/>
      <c r="T1143" s="158"/>
      <c r="U1143" s="158"/>
      <c r="V1143" s="158"/>
      <c r="W1143" s="158"/>
      <c r="X1143" s="158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211</v>
      </c>
      <c r="AH1143" s="147"/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">
      <c r="A1144" s="169">
        <v>236</v>
      </c>
      <c r="B1144" s="170" t="s">
        <v>1028</v>
      </c>
      <c r="C1144" s="180" t="s">
        <v>1029</v>
      </c>
      <c r="D1144" s="171" t="s">
        <v>356</v>
      </c>
      <c r="E1144" s="172">
        <v>319.67822000000001</v>
      </c>
      <c r="F1144" s="173"/>
      <c r="G1144" s="174">
        <f>ROUND(E1144*F1144,2)</f>
        <v>0</v>
      </c>
      <c r="H1144" s="173"/>
      <c r="I1144" s="174">
        <f>ROUND(E1144*H1144,2)</f>
        <v>0</v>
      </c>
      <c r="J1144" s="173"/>
      <c r="K1144" s="174">
        <f>ROUND(E1144*J1144,2)</f>
        <v>0</v>
      </c>
      <c r="L1144" s="174">
        <v>21</v>
      </c>
      <c r="M1144" s="174">
        <f>G1144*(1+L1144/100)</f>
        <v>0</v>
      </c>
      <c r="N1144" s="172">
        <v>0</v>
      </c>
      <c r="O1144" s="172">
        <f>ROUND(E1144*N1144,2)</f>
        <v>0</v>
      </c>
      <c r="P1144" s="172">
        <v>0</v>
      </c>
      <c r="Q1144" s="172">
        <f>ROUND(E1144*P1144,2)</f>
        <v>0</v>
      </c>
      <c r="R1144" s="174" t="s">
        <v>499</v>
      </c>
      <c r="S1144" s="174" t="s">
        <v>205</v>
      </c>
      <c r="T1144" s="175" t="s">
        <v>205</v>
      </c>
      <c r="U1144" s="158">
        <v>0.65</v>
      </c>
      <c r="V1144" s="158">
        <f>ROUND(E1144*U1144,2)</f>
        <v>207.79</v>
      </c>
      <c r="W1144" s="158"/>
      <c r="X1144" s="158" t="s">
        <v>1015</v>
      </c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1016</v>
      </c>
      <c r="AH1144" s="147"/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">
      <c r="A1145" s="154"/>
      <c r="B1145" s="155"/>
      <c r="C1145" s="181" t="s">
        <v>1022</v>
      </c>
      <c r="D1145" s="160"/>
      <c r="E1145" s="161"/>
      <c r="F1145" s="158"/>
      <c r="G1145" s="158"/>
      <c r="H1145" s="158"/>
      <c r="I1145" s="158"/>
      <c r="J1145" s="158"/>
      <c r="K1145" s="158"/>
      <c r="L1145" s="158"/>
      <c r="M1145" s="158"/>
      <c r="N1145" s="157"/>
      <c r="O1145" s="157"/>
      <c r="P1145" s="157"/>
      <c r="Q1145" s="157"/>
      <c r="R1145" s="158"/>
      <c r="S1145" s="158"/>
      <c r="T1145" s="158"/>
      <c r="U1145" s="158"/>
      <c r="V1145" s="158"/>
      <c r="W1145" s="158"/>
      <c r="X1145" s="158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226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ht="22.5" outlineLevel="1" x14ac:dyDescent="0.2">
      <c r="A1146" s="154"/>
      <c r="B1146" s="155"/>
      <c r="C1146" s="181" t="s">
        <v>1561</v>
      </c>
      <c r="D1146" s="160"/>
      <c r="E1146" s="161"/>
      <c r="F1146" s="158"/>
      <c r="G1146" s="158"/>
      <c r="H1146" s="158"/>
      <c r="I1146" s="158"/>
      <c r="J1146" s="158"/>
      <c r="K1146" s="158"/>
      <c r="L1146" s="158"/>
      <c r="M1146" s="158"/>
      <c r="N1146" s="157"/>
      <c r="O1146" s="157"/>
      <c r="P1146" s="157"/>
      <c r="Q1146" s="157"/>
      <c r="R1146" s="158"/>
      <c r="S1146" s="158"/>
      <c r="T1146" s="158"/>
      <c r="U1146" s="158"/>
      <c r="V1146" s="158"/>
      <c r="W1146" s="158"/>
      <c r="X1146" s="158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226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2">
      <c r="A1147" s="154"/>
      <c r="B1147" s="155"/>
      <c r="C1147" s="181" t="s">
        <v>1562</v>
      </c>
      <c r="D1147" s="160"/>
      <c r="E1147" s="161"/>
      <c r="F1147" s="158"/>
      <c r="G1147" s="158"/>
      <c r="H1147" s="158"/>
      <c r="I1147" s="158"/>
      <c r="J1147" s="158"/>
      <c r="K1147" s="158"/>
      <c r="L1147" s="158"/>
      <c r="M1147" s="158"/>
      <c r="N1147" s="157"/>
      <c r="O1147" s="157"/>
      <c r="P1147" s="157"/>
      <c r="Q1147" s="157"/>
      <c r="R1147" s="158"/>
      <c r="S1147" s="158"/>
      <c r="T1147" s="158"/>
      <c r="U1147" s="158"/>
      <c r="V1147" s="158"/>
      <c r="W1147" s="158"/>
      <c r="X1147" s="158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226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">
      <c r="A1148" s="154"/>
      <c r="B1148" s="155"/>
      <c r="C1148" s="181" t="s">
        <v>1564</v>
      </c>
      <c r="D1148" s="160"/>
      <c r="E1148" s="161">
        <v>319.67822000000001</v>
      </c>
      <c r="F1148" s="158"/>
      <c r="G1148" s="158"/>
      <c r="H1148" s="158"/>
      <c r="I1148" s="158"/>
      <c r="J1148" s="158"/>
      <c r="K1148" s="158"/>
      <c r="L1148" s="158"/>
      <c r="M1148" s="158"/>
      <c r="N1148" s="157"/>
      <c r="O1148" s="157"/>
      <c r="P1148" s="157"/>
      <c r="Q1148" s="157"/>
      <c r="R1148" s="158"/>
      <c r="S1148" s="158"/>
      <c r="T1148" s="158"/>
      <c r="U1148" s="158"/>
      <c r="V1148" s="158"/>
      <c r="W1148" s="158"/>
      <c r="X1148" s="158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226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">
      <c r="A1149" s="154"/>
      <c r="B1149" s="155"/>
      <c r="C1149" s="241"/>
      <c r="D1149" s="242"/>
      <c r="E1149" s="242"/>
      <c r="F1149" s="242"/>
      <c r="G1149" s="242"/>
      <c r="H1149" s="158"/>
      <c r="I1149" s="158"/>
      <c r="J1149" s="158"/>
      <c r="K1149" s="158"/>
      <c r="L1149" s="158"/>
      <c r="M1149" s="158"/>
      <c r="N1149" s="157"/>
      <c r="O1149" s="157"/>
      <c r="P1149" s="157"/>
      <c r="Q1149" s="157"/>
      <c r="R1149" s="158"/>
      <c r="S1149" s="158"/>
      <c r="T1149" s="158"/>
      <c r="U1149" s="158"/>
      <c r="V1149" s="158"/>
      <c r="W1149" s="158"/>
      <c r="X1149" s="158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211</v>
      </c>
      <c r="AH1149" s="147"/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">
      <c r="A1150" s="169">
        <v>237</v>
      </c>
      <c r="B1150" s="170" t="s">
        <v>1031</v>
      </c>
      <c r="C1150" s="180" t="s">
        <v>1032</v>
      </c>
      <c r="D1150" s="171" t="s">
        <v>356</v>
      </c>
      <c r="E1150" s="172">
        <v>182.67327</v>
      </c>
      <c r="F1150" s="173"/>
      <c r="G1150" s="174">
        <f>ROUND(E1150*F1150,2)</f>
        <v>0</v>
      </c>
      <c r="H1150" s="173"/>
      <c r="I1150" s="174">
        <f>ROUND(E1150*H1150,2)</f>
        <v>0</v>
      </c>
      <c r="J1150" s="173"/>
      <c r="K1150" s="174">
        <f>ROUND(E1150*J1150,2)</f>
        <v>0</v>
      </c>
      <c r="L1150" s="174">
        <v>21</v>
      </c>
      <c r="M1150" s="174">
        <f>G1150*(1+L1150/100)</f>
        <v>0</v>
      </c>
      <c r="N1150" s="172">
        <v>0</v>
      </c>
      <c r="O1150" s="172">
        <f>ROUND(E1150*N1150,2)</f>
        <v>0</v>
      </c>
      <c r="P1150" s="172">
        <v>0</v>
      </c>
      <c r="Q1150" s="172">
        <f>ROUND(E1150*P1150,2)</f>
        <v>0</v>
      </c>
      <c r="R1150" s="174" t="s">
        <v>499</v>
      </c>
      <c r="S1150" s="174" t="s">
        <v>205</v>
      </c>
      <c r="T1150" s="175" t="s">
        <v>205</v>
      </c>
      <c r="U1150" s="158">
        <v>0.49</v>
      </c>
      <c r="V1150" s="158">
        <f>ROUND(E1150*U1150,2)</f>
        <v>89.51</v>
      </c>
      <c r="W1150" s="158"/>
      <c r="X1150" s="158" t="s">
        <v>1015</v>
      </c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1016</v>
      </c>
      <c r="AH1150" s="147"/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">
      <c r="A1151" s="154"/>
      <c r="B1151" s="155"/>
      <c r="C1151" s="250" t="s">
        <v>1033</v>
      </c>
      <c r="D1151" s="251"/>
      <c r="E1151" s="251"/>
      <c r="F1151" s="251"/>
      <c r="G1151" s="251"/>
      <c r="H1151" s="158"/>
      <c r="I1151" s="158"/>
      <c r="J1151" s="158"/>
      <c r="K1151" s="158"/>
      <c r="L1151" s="158"/>
      <c r="M1151" s="158"/>
      <c r="N1151" s="157"/>
      <c r="O1151" s="157"/>
      <c r="P1151" s="157"/>
      <c r="Q1151" s="157"/>
      <c r="R1151" s="158"/>
      <c r="S1151" s="158"/>
      <c r="T1151" s="158"/>
      <c r="U1151" s="158"/>
      <c r="V1151" s="158"/>
      <c r="W1151" s="158"/>
      <c r="X1151" s="158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210</v>
      </c>
      <c r="AH1151" s="147"/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2">
      <c r="A1152" s="154"/>
      <c r="B1152" s="155"/>
      <c r="C1152" s="181" t="s">
        <v>1022</v>
      </c>
      <c r="D1152" s="160"/>
      <c r="E1152" s="161"/>
      <c r="F1152" s="158"/>
      <c r="G1152" s="158"/>
      <c r="H1152" s="158"/>
      <c r="I1152" s="158"/>
      <c r="J1152" s="158"/>
      <c r="K1152" s="158"/>
      <c r="L1152" s="158"/>
      <c r="M1152" s="158"/>
      <c r="N1152" s="157"/>
      <c r="O1152" s="157"/>
      <c r="P1152" s="157"/>
      <c r="Q1152" s="157"/>
      <c r="R1152" s="158"/>
      <c r="S1152" s="158"/>
      <c r="T1152" s="158"/>
      <c r="U1152" s="158"/>
      <c r="V1152" s="158"/>
      <c r="W1152" s="158"/>
      <c r="X1152" s="158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226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ht="22.5" outlineLevel="1" x14ac:dyDescent="0.2">
      <c r="A1153" s="154"/>
      <c r="B1153" s="155"/>
      <c r="C1153" s="181" t="s">
        <v>1561</v>
      </c>
      <c r="D1153" s="160"/>
      <c r="E1153" s="161"/>
      <c r="F1153" s="158"/>
      <c r="G1153" s="158"/>
      <c r="H1153" s="158"/>
      <c r="I1153" s="158"/>
      <c r="J1153" s="158"/>
      <c r="K1153" s="158"/>
      <c r="L1153" s="158"/>
      <c r="M1153" s="158"/>
      <c r="N1153" s="157"/>
      <c r="O1153" s="157"/>
      <c r="P1153" s="157"/>
      <c r="Q1153" s="157"/>
      <c r="R1153" s="158"/>
      <c r="S1153" s="158"/>
      <c r="T1153" s="158"/>
      <c r="U1153" s="158"/>
      <c r="V1153" s="158"/>
      <c r="W1153" s="158"/>
      <c r="X1153" s="158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226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2">
      <c r="A1154" s="154"/>
      <c r="B1154" s="155"/>
      <c r="C1154" s="181" t="s">
        <v>1562</v>
      </c>
      <c r="D1154" s="160"/>
      <c r="E1154" s="161"/>
      <c r="F1154" s="158"/>
      <c r="G1154" s="158"/>
      <c r="H1154" s="158"/>
      <c r="I1154" s="158"/>
      <c r="J1154" s="158"/>
      <c r="K1154" s="158"/>
      <c r="L1154" s="158"/>
      <c r="M1154" s="158"/>
      <c r="N1154" s="157"/>
      <c r="O1154" s="157"/>
      <c r="P1154" s="157"/>
      <c r="Q1154" s="157"/>
      <c r="R1154" s="158"/>
      <c r="S1154" s="158"/>
      <c r="T1154" s="158"/>
      <c r="U1154" s="158"/>
      <c r="V1154" s="158"/>
      <c r="W1154" s="158"/>
      <c r="X1154" s="158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226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">
      <c r="A1155" s="154"/>
      <c r="B1155" s="155"/>
      <c r="C1155" s="181" t="s">
        <v>1563</v>
      </c>
      <c r="D1155" s="160"/>
      <c r="E1155" s="161">
        <v>182.67327</v>
      </c>
      <c r="F1155" s="158"/>
      <c r="G1155" s="158"/>
      <c r="H1155" s="158"/>
      <c r="I1155" s="158"/>
      <c r="J1155" s="158"/>
      <c r="K1155" s="158"/>
      <c r="L1155" s="158"/>
      <c r="M1155" s="158"/>
      <c r="N1155" s="157"/>
      <c r="O1155" s="157"/>
      <c r="P1155" s="157"/>
      <c r="Q1155" s="157"/>
      <c r="R1155" s="158"/>
      <c r="S1155" s="158"/>
      <c r="T1155" s="158"/>
      <c r="U1155" s="158"/>
      <c r="V1155" s="158"/>
      <c r="W1155" s="158"/>
      <c r="X1155" s="158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226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">
      <c r="A1156" s="154"/>
      <c r="B1156" s="155"/>
      <c r="C1156" s="241"/>
      <c r="D1156" s="242"/>
      <c r="E1156" s="242"/>
      <c r="F1156" s="242"/>
      <c r="G1156" s="242"/>
      <c r="H1156" s="158"/>
      <c r="I1156" s="158"/>
      <c r="J1156" s="158"/>
      <c r="K1156" s="158"/>
      <c r="L1156" s="158"/>
      <c r="M1156" s="158"/>
      <c r="N1156" s="157"/>
      <c r="O1156" s="157"/>
      <c r="P1156" s="157"/>
      <c r="Q1156" s="157"/>
      <c r="R1156" s="158"/>
      <c r="S1156" s="158"/>
      <c r="T1156" s="158"/>
      <c r="U1156" s="158"/>
      <c r="V1156" s="158"/>
      <c r="W1156" s="158"/>
      <c r="X1156" s="158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211</v>
      </c>
      <c r="AH1156" s="147"/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2">
      <c r="A1157" s="169">
        <v>238</v>
      </c>
      <c r="B1157" s="170" t="s">
        <v>1034</v>
      </c>
      <c r="C1157" s="180" t="s">
        <v>1035</v>
      </c>
      <c r="D1157" s="171" t="s">
        <v>356</v>
      </c>
      <c r="E1157" s="172">
        <v>1096.0396000000001</v>
      </c>
      <c r="F1157" s="173"/>
      <c r="G1157" s="174">
        <f>ROUND(E1157*F1157,2)</f>
        <v>0</v>
      </c>
      <c r="H1157" s="173"/>
      <c r="I1157" s="174">
        <f>ROUND(E1157*H1157,2)</f>
        <v>0</v>
      </c>
      <c r="J1157" s="173"/>
      <c r="K1157" s="174">
        <f>ROUND(E1157*J1157,2)</f>
        <v>0</v>
      </c>
      <c r="L1157" s="174">
        <v>21</v>
      </c>
      <c r="M1157" s="174">
        <f>G1157*(1+L1157/100)</f>
        <v>0</v>
      </c>
      <c r="N1157" s="172">
        <v>0</v>
      </c>
      <c r="O1157" s="172">
        <f>ROUND(E1157*N1157,2)</f>
        <v>0</v>
      </c>
      <c r="P1157" s="172">
        <v>0</v>
      </c>
      <c r="Q1157" s="172">
        <f>ROUND(E1157*P1157,2)</f>
        <v>0</v>
      </c>
      <c r="R1157" s="174" t="s">
        <v>499</v>
      </c>
      <c r="S1157" s="174" t="s">
        <v>205</v>
      </c>
      <c r="T1157" s="175" t="s">
        <v>205</v>
      </c>
      <c r="U1157" s="158">
        <v>0</v>
      </c>
      <c r="V1157" s="158">
        <f>ROUND(E1157*U1157,2)</f>
        <v>0</v>
      </c>
      <c r="W1157" s="158"/>
      <c r="X1157" s="158" t="s">
        <v>1015</v>
      </c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1016</v>
      </c>
      <c r="AH1157" s="147"/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2">
      <c r="A1158" s="154"/>
      <c r="B1158" s="155"/>
      <c r="C1158" s="181" t="s">
        <v>1022</v>
      </c>
      <c r="D1158" s="160"/>
      <c r="E1158" s="161"/>
      <c r="F1158" s="158"/>
      <c r="G1158" s="158"/>
      <c r="H1158" s="158"/>
      <c r="I1158" s="158"/>
      <c r="J1158" s="158"/>
      <c r="K1158" s="158"/>
      <c r="L1158" s="158"/>
      <c r="M1158" s="158"/>
      <c r="N1158" s="157"/>
      <c r="O1158" s="157"/>
      <c r="P1158" s="157"/>
      <c r="Q1158" s="157"/>
      <c r="R1158" s="158"/>
      <c r="S1158" s="158"/>
      <c r="T1158" s="158"/>
      <c r="U1158" s="158"/>
      <c r="V1158" s="158"/>
      <c r="W1158" s="158"/>
      <c r="X1158" s="158"/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226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ht="22.5" outlineLevel="1" x14ac:dyDescent="0.2">
      <c r="A1159" s="154"/>
      <c r="B1159" s="155"/>
      <c r="C1159" s="181" t="s">
        <v>1561</v>
      </c>
      <c r="D1159" s="160"/>
      <c r="E1159" s="161"/>
      <c r="F1159" s="158"/>
      <c r="G1159" s="158"/>
      <c r="H1159" s="158"/>
      <c r="I1159" s="158"/>
      <c r="J1159" s="158"/>
      <c r="K1159" s="158"/>
      <c r="L1159" s="158"/>
      <c r="M1159" s="158"/>
      <c r="N1159" s="157"/>
      <c r="O1159" s="157"/>
      <c r="P1159" s="157"/>
      <c r="Q1159" s="157"/>
      <c r="R1159" s="158"/>
      <c r="S1159" s="158"/>
      <c r="T1159" s="158"/>
      <c r="U1159" s="158"/>
      <c r="V1159" s="158"/>
      <c r="W1159" s="158"/>
      <c r="X1159" s="158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226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2">
      <c r="A1160" s="154"/>
      <c r="B1160" s="155"/>
      <c r="C1160" s="181" t="s">
        <v>1562</v>
      </c>
      <c r="D1160" s="160"/>
      <c r="E1160" s="161"/>
      <c r="F1160" s="158"/>
      <c r="G1160" s="158"/>
      <c r="H1160" s="158"/>
      <c r="I1160" s="158"/>
      <c r="J1160" s="158"/>
      <c r="K1160" s="158"/>
      <c r="L1160" s="158"/>
      <c r="M1160" s="158"/>
      <c r="N1160" s="157"/>
      <c r="O1160" s="157"/>
      <c r="P1160" s="157"/>
      <c r="Q1160" s="157"/>
      <c r="R1160" s="158"/>
      <c r="S1160" s="158"/>
      <c r="T1160" s="158"/>
      <c r="U1160" s="158"/>
      <c r="V1160" s="158"/>
      <c r="W1160" s="158"/>
      <c r="X1160" s="158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226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">
      <c r="A1161" s="154"/>
      <c r="B1161" s="155"/>
      <c r="C1161" s="181" t="s">
        <v>1565</v>
      </c>
      <c r="D1161" s="160"/>
      <c r="E1161" s="161">
        <v>1096.0396000000001</v>
      </c>
      <c r="F1161" s="158"/>
      <c r="G1161" s="158"/>
      <c r="H1161" s="158"/>
      <c r="I1161" s="158"/>
      <c r="J1161" s="158"/>
      <c r="K1161" s="158"/>
      <c r="L1161" s="158"/>
      <c r="M1161" s="158"/>
      <c r="N1161" s="157"/>
      <c r="O1161" s="157"/>
      <c r="P1161" s="157"/>
      <c r="Q1161" s="157"/>
      <c r="R1161" s="158"/>
      <c r="S1161" s="158"/>
      <c r="T1161" s="158"/>
      <c r="U1161" s="158"/>
      <c r="V1161" s="158"/>
      <c r="W1161" s="158"/>
      <c r="X1161" s="158"/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226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">
      <c r="A1162" s="154"/>
      <c r="B1162" s="155"/>
      <c r="C1162" s="241"/>
      <c r="D1162" s="242"/>
      <c r="E1162" s="242"/>
      <c r="F1162" s="242"/>
      <c r="G1162" s="242"/>
      <c r="H1162" s="158"/>
      <c r="I1162" s="158"/>
      <c r="J1162" s="158"/>
      <c r="K1162" s="158"/>
      <c r="L1162" s="158"/>
      <c r="M1162" s="158"/>
      <c r="N1162" s="157"/>
      <c r="O1162" s="157"/>
      <c r="P1162" s="157"/>
      <c r="Q1162" s="157"/>
      <c r="R1162" s="158"/>
      <c r="S1162" s="158"/>
      <c r="T1162" s="158"/>
      <c r="U1162" s="158"/>
      <c r="V1162" s="158"/>
      <c r="W1162" s="158"/>
      <c r="X1162" s="158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211</v>
      </c>
      <c r="AH1162" s="147"/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">
      <c r="A1163" s="169">
        <v>239</v>
      </c>
      <c r="B1163" s="170" t="s">
        <v>1037</v>
      </c>
      <c r="C1163" s="180" t="s">
        <v>1038</v>
      </c>
      <c r="D1163" s="171" t="s">
        <v>356</v>
      </c>
      <c r="E1163" s="172">
        <v>182.67327</v>
      </c>
      <c r="F1163" s="173"/>
      <c r="G1163" s="174">
        <f>ROUND(E1163*F1163,2)</f>
        <v>0</v>
      </c>
      <c r="H1163" s="173"/>
      <c r="I1163" s="174">
        <f>ROUND(E1163*H1163,2)</f>
        <v>0</v>
      </c>
      <c r="J1163" s="173"/>
      <c r="K1163" s="174">
        <f>ROUND(E1163*J1163,2)</f>
        <v>0</v>
      </c>
      <c r="L1163" s="174">
        <v>21</v>
      </c>
      <c r="M1163" s="174">
        <f>G1163*(1+L1163/100)</f>
        <v>0</v>
      </c>
      <c r="N1163" s="172">
        <v>0</v>
      </c>
      <c r="O1163" s="172">
        <f>ROUND(E1163*N1163,2)</f>
        <v>0</v>
      </c>
      <c r="P1163" s="172">
        <v>0</v>
      </c>
      <c r="Q1163" s="172">
        <f>ROUND(E1163*P1163,2)</f>
        <v>0</v>
      </c>
      <c r="R1163" s="174" t="s">
        <v>499</v>
      </c>
      <c r="S1163" s="174" t="s">
        <v>205</v>
      </c>
      <c r="T1163" s="175" t="s">
        <v>205</v>
      </c>
      <c r="U1163" s="158">
        <v>0.94199999999999995</v>
      </c>
      <c r="V1163" s="158">
        <f>ROUND(E1163*U1163,2)</f>
        <v>172.08</v>
      </c>
      <c r="W1163" s="158"/>
      <c r="X1163" s="158" t="s">
        <v>1015</v>
      </c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1016</v>
      </c>
      <c r="AH1163" s="147"/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">
      <c r="A1164" s="154"/>
      <c r="B1164" s="155"/>
      <c r="C1164" s="250" t="s">
        <v>1039</v>
      </c>
      <c r="D1164" s="251"/>
      <c r="E1164" s="251"/>
      <c r="F1164" s="251"/>
      <c r="G1164" s="251"/>
      <c r="H1164" s="158"/>
      <c r="I1164" s="158"/>
      <c r="J1164" s="158"/>
      <c r="K1164" s="158"/>
      <c r="L1164" s="158"/>
      <c r="M1164" s="158"/>
      <c r="N1164" s="157"/>
      <c r="O1164" s="157"/>
      <c r="P1164" s="157"/>
      <c r="Q1164" s="157"/>
      <c r="R1164" s="158"/>
      <c r="S1164" s="158"/>
      <c r="T1164" s="158"/>
      <c r="U1164" s="158"/>
      <c r="V1164" s="158"/>
      <c r="W1164" s="158"/>
      <c r="X1164" s="158"/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210</v>
      </c>
      <c r="AH1164" s="147"/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">
      <c r="A1165" s="154"/>
      <c r="B1165" s="155"/>
      <c r="C1165" s="181" t="s">
        <v>1022</v>
      </c>
      <c r="D1165" s="160"/>
      <c r="E1165" s="161"/>
      <c r="F1165" s="158"/>
      <c r="G1165" s="158"/>
      <c r="H1165" s="158"/>
      <c r="I1165" s="158"/>
      <c r="J1165" s="158"/>
      <c r="K1165" s="158"/>
      <c r="L1165" s="158"/>
      <c r="M1165" s="158"/>
      <c r="N1165" s="157"/>
      <c r="O1165" s="157"/>
      <c r="P1165" s="157"/>
      <c r="Q1165" s="157"/>
      <c r="R1165" s="158"/>
      <c r="S1165" s="158"/>
      <c r="T1165" s="158"/>
      <c r="U1165" s="158"/>
      <c r="V1165" s="158"/>
      <c r="W1165" s="158"/>
      <c r="X1165" s="158"/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226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ht="22.5" outlineLevel="1" x14ac:dyDescent="0.2">
      <c r="A1166" s="154"/>
      <c r="B1166" s="155"/>
      <c r="C1166" s="181" t="s">
        <v>1561</v>
      </c>
      <c r="D1166" s="160"/>
      <c r="E1166" s="161"/>
      <c r="F1166" s="158"/>
      <c r="G1166" s="158"/>
      <c r="H1166" s="158"/>
      <c r="I1166" s="158"/>
      <c r="J1166" s="158"/>
      <c r="K1166" s="158"/>
      <c r="L1166" s="158"/>
      <c r="M1166" s="158"/>
      <c r="N1166" s="157"/>
      <c r="O1166" s="157"/>
      <c r="P1166" s="157"/>
      <c r="Q1166" s="157"/>
      <c r="R1166" s="158"/>
      <c r="S1166" s="158"/>
      <c r="T1166" s="158"/>
      <c r="U1166" s="158"/>
      <c r="V1166" s="158"/>
      <c r="W1166" s="158"/>
      <c r="X1166" s="158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226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">
      <c r="A1167" s="154"/>
      <c r="B1167" s="155"/>
      <c r="C1167" s="181" t="s">
        <v>1562</v>
      </c>
      <c r="D1167" s="160"/>
      <c r="E1167" s="161"/>
      <c r="F1167" s="158"/>
      <c r="G1167" s="158"/>
      <c r="H1167" s="158"/>
      <c r="I1167" s="158"/>
      <c r="J1167" s="158"/>
      <c r="K1167" s="158"/>
      <c r="L1167" s="158"/>
      <c r="M1167" s="158"/>
      <c r="N1167" s="157"/>
      <c r="O1167" s="157"/>
      <c r="P1167" s="157"/>
      <c r="Q1167" s="157"/>
      <c r="R1167" s="158"/>
      <c r="S1167" s="158"/>
      <c r="T1167" s="158"/>
      <c r="U1167" s="158"/>
      <c r="V1167" s="158"/>
      <c r="W1167" s="158"/>
      <c r="X1167" s="158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226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">
      <c r="A1168" s="154"/>
      <c r="B1168" s="155"/>
      <c r="C1168" s="181" t="s">
        <v>1563</v>
      </c>
      <c r="D1168" s="160"/>
      <c r="E1168" s="161">
        <v>182.67327</v>
      </c>
      <c r="F1168" s="158"/>
      <c r="G1168" s="158"/>
      <c r="H1168" s="158"/>
      <c r="I1168" s="158"/>
      <c r="J1168" s="158"/>
      <c r="K1168" s="158"/>
      <c r="L1168" s="158"/>
      <c r="M1168" s="158"/>
      <c r="N1168" s="157"/>
      <c r="O1168" s="157"/>
      <c r="P1168" s="157"/>
      <c r="Q1168" s="157"/>
      <c r="R1168" s="158"/>
      <c r="S1168" s="158"/>
      <c r="T1168" s="158"/>
      <c r="U1168" s="158"/>
      <c r="V1168" s="158"/>
      <c r="W1168" s="158"/>
      <c r="X1168" s="158"/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226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">
      <c r="A1169" s="154"/>
      <c r="B1169" s="155"/>
      <c r="C1169" s="241"/>
      <c r="D1169" s="242"/>
      <c r="E1169" s="242"/>
      <c r="F1169" s="242"/>
      <c r="G1169" s="242"/>
      <c r="H1169" s="158"/>
      <c r="I1169" s="158"/>
      <c r="J1169" s="158"/>
      <c r="K1169" s="158"/>
      <c r="L1169" s="158"/>
      <c r="M1169" s="158"/>
      <c r="N1169" s="157"/>
      <c r="O1169" s="157"/>
      <c r="P1169" s="157"/>
      <c r="Q1169" s="157"/>
      <c r="R1169" s="158"/>
      <c r="S1169" s="158"/>
      <c r="T1169" s="158"/>
      <c r="U1169" s="158"/>
      <c r="V1169" s="158"/>
      <c r="W1169" s="158"/>
      <c r="X1169" s="158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211</v>
      </c>
      <c r="AH1169" s="147"/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ht="22.5" outlineLevel="1" x14ac:dyDescent="0.2">
      <c r="A1170" s="169">
        <v>240</v>
      </c>
      <c r="B1170" s="170" t="s">
        <v>1040</v>
      </c>
      <c r="C1170" s="180" t="s">
        <v>1041</v>
      </c>
      <c r="D1170" s="171" t="s">
        <v>356</v>
      </c>
      <c r="E1170" s="172">
        <v>913.36632999999995</v>
      </c>
      <c r="F1170" s="173"/>
      <c r="G1170" s="174">
        <f>ROUND(E1170*F1170,2)</f>
        <v>0</v>
      </c>
      <c r="H1170" s="173"/>
      <c r="I1170" s="174">
        <f>ROUND(E1170*H1170,2)</f>
        <v>0</v>
      </c>
      <c r="J1170" s="173"/>
      <c r="K1170" s="174">
        <f>ROUND(E1170*J1170,2)</f>
        <v>0</v>
      </c>
      <c r="L1170" s="174">
        <v>21</v>
      </c>
      <c r="M1170" s="174">
        <f>G1170*(1+L1170/100)</f>
        <v>0</v>
      </c>
      <c r="N1170" s="172">
        <v>0</v>
      </c>
      <c r="O1170" s="172">
        <f>ROUND(E1170*N1170,2)</f>
        <v>0</v>
      </c>
      <c r="P1170" s="172">
        <v>0</v>
      </c>
      <c r="Q1170" s="172">
        <f>ROUND(E1170*P1170,2)</f>
        <v>0</v>
      </c>
      <c r="R1170" s="174" t="s">
        <v>499</v>
      </c>
      <c r="S1170" s="174" t="s">
        <v>205</v>
      </c>
      <c r="T1170" s="175" t="s">
        <v>205</v>
      </c>
      <c r="U1170" s="158">
        <v>0.11</v>
      </c>
      <c r="V1170" s="158">
        <f>ROUND(E1170*U1170,2)</f>
        <v>100.47</v>
      </c>
      <c r="W1170" s="158"/>
      <c r="X1170" s="158" t="s">
        <v>1015</v>
      </c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1016</v>
      </c>
      <c r="AH1170" s="147"/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">
      <c r="A1171" s="154"/>
      <c r="B1171" s="155"/>
      <c r="C1171" s="181" t="s">
        <v>1022</v>
      </c>
      <c r="D1171" s="160"/>
      <c r="E1171" s="161"/>
      <c r="F1171" s="158"/>
      <c r="G1171" s="158"/>
      <c r="H1171" s="158"/>
      <c r="I1171" s="158"/>
      <c r="J1171" s="158"/>
      <c r="K1171" s="158"/>
      <c r="L1171" s="158"/>
      <c r="M1171" s="158"/>
      <c r="N1171" s="157"/>
      <c r="O1171" s="157"/>
      <c r="P1171" s="157"/>
      <c r="Q1171" s="157"/>
      <c r="R1171" s="158"/>
      <c r="S1171" s="158"/>
      <c r="T1171" s="158"/>
      <c r="U1171" s="158"/>
      <c r="V1171" s="158"/>
      <c r="W1171" s="158"/>
      <c r="X1171" s="158"/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226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ht="22.5" outlineLevel="1" x14ac:dyDescent="0.2">
      <c r="A1172" s="154"/>
      <c r="B1172" s="155"/>
      <c r="C1172" s="181" t="s">
        <v>1561</v>
      </c>
      <c r="D1172" s="160"/>
      <c r="E1172" s="161"/>
      <c r="F1172" s="158"/>
      <c r="G1172" s="158"/>
      <c r="H1172" s="158"/>
      <c r="I1172" s="158"/>
      <c r="J1172" s="158"/>
      <c r="K1172" s="158"/>
      <c r="L1172" s="158"/>
      <c r="M1172" s="158"/>
      <c r="N1172" s="157"/>
      <c r="O1172" s="157"/>
      <c r="P1172" s="157"/>
      <c r="Q1172" s="157"/>
      <c r="R1172" s="158"/>
      <c r="S1172" s="158"/>
      <c r="T1172" s="158"/>
      <c r="U1172" s="158"/>
      <c r="V1172" s="158"/>
      <c r="W1172" s="158"/>
      <c r="X1172" s="158"/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226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1" x14ac:dyDescent="0.2">
      <c r="A1173" s="154"/>
      <c r="B1173" s="155"/>
      <c r="C1173" s="181" t="s">
        <v>1562</v>
      </c>
      <c r="D1173" s="160"/>
      <c r="E1173" s="161"/>
      <c r="F1173" s="158"/>
      <c r="G1173" s="158"/>
      <c r="H1173" s="158"/>
      <c r="I1173" s="158"/>
      <c r="J1173" s="158"/>
      <c r="K1173" s="158"/>
      <c r="L1173" s="158"/>
      <c r="M1173" s="158"/>
      <c r="N1173" s="157"/>
      <c r="O1173" s="157"/>
      <c r="P1173" s="157"/>
      <c r="Q1173" s="157"/>
      <c r="R1173" s="158"/>
      <c r="S1173" s="158"/>
      <c r="T1173" s="158"/>
      <c r="U1173" s="158"/>
      <c r="V1173" s="158"/>
      <c r="W1173" s="158"/>
      <c r="X1173" s="158"/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226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2">
      <c r="A1174" s="154"/>
      <c r="B1174" s="155"/>
      <c r="C1174" s="181" t="s">
        <v>1566</v>
      </c>
      <c r="D1174" s="160"/>
      <c r="E1174" s="161">
        <v>913.36632999999995</v>
      </c>
      <c r="F1174" s="158"/>
      <c r="G1174" s="158"/>
      <c r="H1174" s="158"/>
      <c r="I1174" s="158"/>
      <c r="J1174" s="158"/>
      <c r="K1174" s="158"/>
      <c r="L1174" s="158"/>
      <c r="M1174" s="158"/>
      <c r="N1174" s="157"/>
      <c r="O1174" s="157"/>
      <c r="P1174" s="157"/>
      <c r="Q1174" s="157"/>
      <c r="R1174" s="158"/>
      <c r="S1174" s="158"/>
      <c r="T1174" s="158"/>
      <c r="U1174" s="158"/>
      <c r="V1174" s="158"/>
      <c r="W1174" s="158"/>
      <c r="X1174" s="158"/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226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">
      <c r="A1175" s="154"/>
      <c r="B1175" s="155"/>
      <c r="C1175" s="241"/>
      <c r="D1175" s="242"/>
      <c r="E1175" s="242"/>
      <c r="F1175" s="242"/>
      <c r="G1175" s="242"/>
      <c r="H1175" s="158"/>
      <c r="I1175" s="158"/>
      <c r="J1175" s="158"/>
      <c r="K1175" s="158"/>
      <c r="L1175" s="158"/>
      <c r="M1175" s="158"/>
      <c r="N1175" s="157"/>
      <c r="O1175" s="157"/>
      <c r="P1175" s="157"/>
      <c r="Q1175" s="157"/>
      <c r="R1175" s="158"/>
      <c r="S1175" s="158"/>
      <c r="T1175" s="158"/>
      <c r="U1175" s="158"/>
      <c r="V1175" s="158"/>
      <c r="W1175" s="158"/>
      <c r="X1175" s="158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211</v>
      </c>
      <c r="AH1175" s="147"/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2">
      <c r="A1176" s="169">
        <v>241</v>
      </c>
      <c r="B1176" s="170" t="s">
        <v>1043</v>
      </c>
      <c r="C1176" s="180" t="s">
        <v>1044</v>
      </c>
      <c r="D1176" s="171" t="s">
        <v>356</v>
      </c>
      <c r="E1176" s="172">
        <v>127.87129</v>
      </c>
      <c r="F1176" s="173"/>
      <c r="G1176" s="174">
        <f>ROUND(E1176*F1176,2)</f>
        <v>0</v>
      </c>
      <c r="H1176" s="173"/>
      <c r="I1176" s="174">
        <f>ROUND(E1176*H1176,2)</f>
        <v>0</v>
      </c>
      <c r="J1176" s="173"/>
      <c r="K1176" s="174">
        <f>ROUND(E1176*J1176,2)</f>
        <v>0</v>
      </c>
      <c r="L1176" s="174">
        <v>21</v>
      </c>
      <c r="M1176" s="174">
        <f>G1176*(1+L1176/100)</f>
        <v>0</v>
      </c>
      <c r="N1176" s="172">
        <v>0</v>
      </c>
      <c r="O1176" s="172">
        <f>ROUND(E1176*N1176,2)</f>
        <v>0</v>
      </c>
      <c r="P1176" s="172">
        <v>0</v>
      </c>
      <c r="Q1176" s="172">
        <f>ROUND(E1176*P1176,2)</f>
        <v>0</v>
      </c>
      <c r="R1176" s="174" t="s">
        <v>499</v>
      </c>
      <c r="S1176" s="174" t="s">
        <v>205</v>
      </c>
      <c r="T1176" s="175" t="s">
        <v>205</v>
      </c>
      <c r="U1176" s="158">
        <v>0</v>
      </c>
      <c r="V1176" s="158">
        <f>ROUND(E1176*U1176,2)</f>
        <v>0</v>
      </c>
      <c r="W1176" s="158"/>
      <c r="X1176" s="158" t="s">
        <v>1015</v>
      </c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1016</v>
      </c>
      <c r="AH1176" s="147"/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">
      <c r="A1177" s="154"/>
      <c r="B1177" s="155"/>
      <c r="C1177" s="181" t="s">
        <v>1022</v>
      </c>
      <c r="D1177" s="160"/>
      <c r="E1177" s="161"/>
      <c r="F1177" s="158"/>
      <c r="G1177" s="158"/>
      <c r="H1177" s="158"/>
      <c r="I1177" s="158"/>
      <c r="J1177" s="158"/>
      <c r="K1177" s="158"/>
      <c r="L1177" s="158"/>
      <c r="M1177" s="158"/>
      <c r="N1177" s="157"/>
      <c r="O1177" s="157"/>
      <c r="P1177" s="157"/>
      <c r="Q1177" s="157"/>
      <c r="R1177" s="158"/>
      <c r="S1177" s="158"/>
      <c r="T1177" s="158"/>
      <c r="U1177" s="158"/>
      <c r="V1177" s="158"/>
      <c r="W1177" s="158"/>
      <c r="X1177" s="158"/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226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ht="22.5" outlineLevel="1" x14ac:dyDescent="0.2">
      <c r="A1178" s="154"/>
      <c r="B1178" s="155"/>
      <c r="C1178" s="181" t="s">
        <v>1561</v>
      </c>
      <c r="D1178" s="160"/>
      <c r="E1178" s="161"/>
      <c r="F1178" s="158"/>
      <c r="G1178" s="158"/>
      <c r="H1178" s="158"/>
      <c r="I1178" s="158"/>
      <c r="J1178" s="158"/>
      <c r="K1178" s="158"/>
      <c r="L1178" s="158"/>
      <c r="M1178" s="158"/>
      <c r="N1178" s="157"/>
      <c r="O1178" s="157"/>
      <c r="P1178" s="157"/>
      <c r="Q1178" s="157"/>
      <c r="R1178" s="158"/>
      <c r="S1178" s="158"/>
      <c r="T1178" s="158"/>
      <c r="U1178" s="158"/>
      <c r="V1178" s="158"/>
      <c r="W1178" s="158"/>
      <c r="X1178" s="158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226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">
      <c r="A1179" s="154"/>
      <c r="B1179" s="155"/>
      <c r="C1179" s="181" t="s">
        <v>1562</v>
      </c>
      <c r="D1179" s="160"/>
      <c r="E1179" s="161"/>
      <c r="F1179" s="158"/>
      <c r="G1179" s="158"/>
      <c r="H1179" s="158"/>
      <c r="I1179" s="158"/>
      <c r="J1179" s="158"/>
      <c r="K1179" s="158"/>
      <c r="L1179" s="158"/>
      <c r="M1179" s="158"/>
      <c r="N1179" s="157"/>
      <c r="O1179" s="157"/>
      <c r="P1179" s="157"/>
      <c r="Q1179" s="157"/>
      <c r="R1179" s="158"/>
      <c r="S1179" s="158"/>
      <c r="T1179" s="158"/>
      <c r="U1179" s="158"/>
      <c r="V1179" s="158"/>
      <c r="W1179" s="158"/>
      <c r="X1179" s="158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226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2">
      <c r="A1180" s="154"/>
      <c r="B1180" s="155"/>
      <c r="C1180" s="181" t="s">
        <v>1567</v>
      </c>
      <c r="D1180" s="160"/>
      <c r="E1180" s="161">
        <v>127.87129</v>
      </c>
      <c r="F1180" s="158"/>
      <c r="G1180" s="158"/>
      <c r="H1180" s="158"/>
      <c r="I1180" s="158"/>
      <c r="J1180" s="158"/>
      <c r="K1180" s="158"/>
      <c r="L1180" s="158"/>
      <c r="M1180" s="158"/>
      <c r="N1180" s="157"/>
      <c r="O1180" s="157"/>
      <c r="P1180" s="157"/>
      <c r="Q1180" s="157"/>
      <c r="R1180" s="158"/>
      <c r="S1180" s="158"/>
      <c r="T1180" s="158"/>
      <c r="U1180" s="158"/>
      <c r="V1180" s="158"/>
      <c r="W1180" s="158"/>
      <c r="X1180" s="158"/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226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">
      <c r="A1181" s="154"/>
      <c r="B1181" s="155"/>
      <c r="C1181" s="241"/>
      <c r="D1181" s="242"/>
      <c r="E1181" s="242"/>
      <c r="F1181" s="242"/>
      <c r="G1181" s="242"/>
      <c r="H1181" s="158"/>
      <c r="I1181" s="158"/>
      <c r="J1181" s="158"/>
      <c r="K1181" s="158"/>
      <c r="L1181" s="158"/>
      <c r="M1181" s="158"/>
      <c r="N1181" s="157"/>
      <c r="O1181" s="157"/>
      <c r="P1181" s="157"/>
      <c r="Q1181" s="157"/>
      <c r="R1181" s="158"/>
      <c r="S1181" s="158"/>
      <c r="T1181" s="158"/>
      <c r="U1181" s="158"/>
      <c r="V1181" s="158"/>
      <c r="W1181" s="158"/>
      <c r="X1181" s="158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211</v>
      </c>
      <c r="AH1181" s="147"/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1" x14ac:dyDescent="0.2">
      <c r="A1182" s="169">
        <v>242</v>
      </c>
      <c r="B1182" s="170" t="s">
        <v>1046</v>
      </c>
      <c r="C1182" s="180" t="s">
        <v>1047</v>
      </c>
      <c r="D1182" s="171" t="s">
        <v>356</v>
      </c>
      <c r="E1182" s="172">
        <v>54.80198</v>
      </c>
      <c r="F1182" s="173"/>
      <c r="G1182" s="174">
        <f>ROUND(E1182*F1182,2)</f>
        <v>0</v>
      </c>
      <c r="H1182" s="173"/>
      <c r="I1182" s="174">
        <f>ROUND(E1182*H1182,2)</f>
        <v>0</v>
      </c>
      <c r="J1182" s="173"/>
      <c r="K1182" s="174">
        <f>ROUND(E1182*J1182,2)</f>
        <v>0</v>
      </c>
      <c r="L1182" s="174">
        <v>21</v>
      </c>
      <c r="M1182" s="174">
        <f>G1182*(1+L1182/100)</f>
        <v>0</v>
      </c>
      <c r="N1182" s="172">
        <v>0</v>
      </c>
      <c r="O1182" s="172">
        <f>ROUND(E1182*N1182,2)</f>
        <v>0</v>
      </c>
      <c r="P1182" s="172">
        <v>0</v>
      </c>
      <c r="Q1182" s="172">
        <f>ROUND(E1182*P1182,2)</f>
        <v>0</v>
      </c>
      <c r="R1182" s="174" t="s">
        <v>499</v>
      </c>
      <c r="S1182" s="174" t="s">
        <v>205</v>
      </c>
      <c r="T1182" s="175" t="s">
        <v>205</v>
      </c>
      <c r="U1182" s="158">
        <v>0</v>
      </c>
      <c r="V1182" s="158">
        <f>ROUND(E1182*U1182,2)</f>
        <v>0</v>
      </c>
      <c r="W1182" s="158"/>
      <c r="X1182" s="158" t="s">
        <v>1015</v>
      </c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1016</v>
      </c>
      <c r="AH1182" s="147"/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">
      <c r="A1183" s="154"/>
      <c r="B1183" s="155"/>
      <c r="C1183" s="181" t="s">
        <v>1022</v>
      </c>
      <c r="D1183" s="160"/>
      <c r="E1183" s="161"/>
      <c r="F1183" s="158"/>
      <c r="G1183" s="158"/>
      <c r="H1183" s="158"/>
      <c r="I1183" s="158"/>
      <c r="J1183" s="158"/>
      <c r="K1183" s="158"/>
      <c r="L1183" s="158"/>
      <c r="M1183" s="158"/>
      <c r="N1183" s="157"/>
      <c r="O1183" s="157"/>
      <c r="P1183" s="157"/>
      <c r="Q1183" s="157"/>
      <c r="R1183" s="158"/>
      <c r="S1183" s="158"/>
      <c r="T1183" s="158"/>
      <c r="U1183" s="158"/>
      <c r="V1183" s="158"/>
      <c r="W1183" s="158"/>
      <c r="X1183" s="158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226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ht="22.5" outlineLevel="1" x14ac:dyDescent="0.2">
      <c r="A1184" s="154"/>
      <c r="B1184" s="155"/>
      <c r="C1184" s="181" t="s">
        <v>1561</v>
      </c>
      <c r="D1184" s="160"/>
      <c r="E1184" s="161"/>
      <c r="F1184" s="158"/>
      <c r="G1184" s="158"/>
      <c r="H1184" s="158"/>
      <c r="I1184" s="158"/>
      <c r="J1184" s="158"/>
      <c r="K1184" s="158"/>
      <c r="L1184" s="158"/>
      <c r="M1184" s="158"/>
      <c r="N1184" s="157"/>
      <c r="O1184" s="157"/>
      <c r="P1184" s="157"/>
      <c r="Q1184" s="157"/>
      <c r="R1184" s="158"/>
      <c r="S1184" s="158"/>
      <c r="T1184" s="158"/>
      <c r="U1184" s="158"/>
      <c r="V1184" s="158"/>
      <c r="W1184" s="158"/>
      <c r="X1184" s="158"/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226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">
      <c r="A1185" s="154"/>
      <c r="B1185" s="155"/>
      <c r="C1185" s="181" t="s">
        <v>1562</v>
      </c>
      <c r="D1185" s="160"/>
      <c r="E1185" s="161"/>
      <c r="F1185" s="158"/>
      <c r="G1185" s="158"/>
      <c r="H1185" s="158"/>
      <c r="I1185" s="158"/>
      <c r="J1185" s="158"/>
      <c r="K1185" s="158"/>
      <c r="L1185" s="158"/>
      <c r="M1185" s="158"/>
      <c r="N1185" s="157"/>
      <c r="O1185" s="157"/>
      <c r="P1185" s="157"/>
      <c r="Q1185" s="157"/>
      <c r="R1185" s="158"/>
      <c r="S1185" s="158"/>
      <c r="T1185" s="158"/>
      <c r="U1185" s="158"/>
      <c r="V1185" s="158"/>
      <c r="W1185" s="158"/>
      <c r="X1185" s="158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226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1" x14ac:dyDescent="0.2">
      <c r="A1186" s="154"/>
      <c r="B1186" s="155"/>
      <c r="C1186" s="181" t="s">
        <v>1568</v>
      </c>
      <c r="D1186" s="160"/>
      <c r="E1186" s="161">
        <v>54.80198</v>
      </c>
      <c r="F1186" s="158"/>
      <c r="G1186" s="158"/>
      <c r="H1186" s="158"/>
      <c r="I1186" s="158"/>
      <c r="J1186" s="158"/>
      <c r="K1186" s="158"/>
      <c r="L1186" s="158"/>
      <c r="M1186" s="158"/>
      <c r="N1186" s="157"/>
      <c r="O1186" s="157"/>
      <c r="P1186" s="157"/>
      <c r="Q1186" s="157"/>
      <c r="R1186" s="158"/>
      <c r="S1186" s="158"/>
      <c r="T1186" s="158"/>
      <c r="U1186" s="158"/>
      <c r="V1186" s="158"/>
      <c r="W1186" s="158"/>
      <c r="X1186" s="158"/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226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">
      <c r="A1187" s="154"/>
      <c r="B1187" s="155"/>
      <c r="C1187" s="241"/>
      <c r="D1187" s="242"/>
      <c r="E1187" s="242"/>
      <c r="F1187" s="242"/>
      <c r="G1187" s="242"/>
      <c r="H1187" s="158"/>
      <c r="I1187" s="158"/>
      <c r="J1187" s="158"/>
      <c r="K1187" s="158"/>
      <c r="L1187" s="158"/>
      <c r="M1187" s="158"/>
      <c r="N1187" s="157"/>
      <c r="O1187" s="157"/>
      <c r="P1187" s="157"/>
      <c r="Q1187" s="157"/>
      <c r="R1187" s="158"/>
      <c r="S1187" s="158"/>
      <c r="T1187" s="158"/>
      <c r="U1187" s="158"/>
      <c r="V1187" s="158"/>
      <c r="W1187" s="158"/>
      <c r="X1187" s="158"/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211</v>
      </c>
      <c r="AH1187" s="147"/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x14ac:dyDescent="0.2">
      <c r="A1188" s="3"/>
      <c r="B1188" s="4"/>
      <c r="C1188" s="182"/>
      <c r="D1188" s="6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AE1188">
        <v>15</v>
      </c>
      <c r="AF1188">
        <v>21</v>
      </c>
      <c r="AG1188" t="s">
        <v>187</v>
      </c>
    </row>
    <row r="1189" spans="1:60" x14ac:dyDescent="0.2">
      <c r="A1189" s="150"/>
      <c r="B1189" s="151" t="s">
        <v>29</v>
      </c>
      <c r="C1189" s="183"/>
      <c r="D1189" s="152"/>
      <c r="E1189" s="153"/>
      <c r="F1189" s="153"/>
      <c r="G1189" s="178">
        <f>G8+G27+G64+G130+G152+G181+G239+G252+G258+G314+G363+G575+G588+G596+G607+G614+G672+G701+G765+G814+G923+G956+G965+G982+G989+G1010+G1026+G1054+G1096+G1102+G1126</f>
        <v>0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AE1189">
        <f>SUMIF(L7:L1187,AE1188,G7:G1187)</f>
        <v>0</v>
      </c>
      <c r="AF1189">
        <f>SUMIF(L7:L1187,AF1188,G7:G1187)</f>
        <v>0</v>
      </c>
      <c r="AG1189" t="s">
        <v>240</v>
      </c>
    </row>
    <row r="1190" spans="1:60" x14ac:dyDescent="0.2">
      <c r="C1190" s="184"/>
      <c r="D1190" s="10"/>
      <c r="AG1190" t="s">
        <v>241</v>
      </c>
    </row>
    <row r="1191" spans="1:60" x14ac:dyDescent="0.2">
      <c r="D1191" s="10"/>
    </row>
    <row r="1192" spans="1:60" x14ac:dyDescent="0.2">
      <c r="D1192" s="10"/>
    </row>
    <row r="1193" spans="1:60" x14ac:dyDescent="0.2">
      <c r="D1193" s="10"/>
    </row>
    <row r="1194" spans="1:60" x14ac:dyDescent="0.2">
      <c r="D1194" s="10"/>
    </row>
    <row r="1195" spans="1:60" x14ac:dyDescent="0.2">
      <c r="D1195" s="10"/>
    </row>
    <row r="1196" spans="1:60" x14ac:dyDescent="0.2">
      <c r="D1196" s="10"/>
    </row>
    <row r="1197" spans="1:60" x14ac:dyDescent="0.2">
      <c r="D1197" s="10"/>
    </row>
    <row r="1198" spans="1:60" x14ac:dyDescent="0.2">
      <c r="D1198" s="10"/>
    </row>
    <row r="1199" spans="1:60" x14ac:dyDescent="0.2">
      <c r="D1199" s="10"/>
    </row>
    <row r="1200" spans="1:60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FA1" sheet="1"/>
  <mergeCells count="330">
    <mergeCell ref="C1162:G1162"/>
    <mergeCell ref="C1164:G1164"/>
    <mergeCell ref="C1169:G1169"/>
    <mergeCell ref="C1175:G1175"/>
    <mergeCell ref="C1181:G1181"/>
    <mergeCell ref="C1187:G1187"/>
    <mergeCell ref="C1132:G1132"/>
    <mergeCell ref="C1137:G1137"/>
    <mergeCell ref="C1143:G1143"/>
    <mergeCell ref="C1149:G1149"/>
    <mergeCell ref="C1151:G1151"/>
    <mergeCell ref="C1156:G1156"/>
    <mergeCell ref="C1120:G1120"/>
    <mergeCell ref="C1125:G1125"/>
    <mergeCell ref="C1128:G1128"/>
    <mergeCell ref="C1129:G1129"/>
    <mergeCell ref="C1130:G1130"/>
    <mergeCell ref="C1131:G1131"/>
    <mergeCell ref="C1082:G1082"/>
    <mergeCell ref="C1089:G1089"/>
    <mergeCell ref="C1093:G1093"/>
    <mergeCell ref="C1095:G1095"/>
    <mergeCell ref="C1101:G1101"/>
    <mergeCell ref="C1108:G1108"/>
    <mergeCell ref="C1058:G1058"/>
    <mergeCell ref="C1062:G1062"/>
    <mergeCell ref="C1066:G1066"/>
    <mergeCell ref="C1070:G1070"/>
    <mergeCell ref="C1074:G1074"/>
    <mergeCell ref="C1078:G1078"/>
    <mergeCell ref="C1031:G1031"/>
    <mergeCell ref="C1039:G1039"/>
    <mergeCell ref="C1046:G1046"/>
    <mergeCell ref="C1050:G1050"/>
    <mergeCell ref="C1052:G1052"/>
    <mergeCell ref="C1053:G1053"/>
    <mergeCell ref="C1014:G1014"/>
    <mergeCell ref="C1018:G1018"/>
    <mergeCell ref="C1022:G1022"/>
    <mergeCell ref="C1024:G1024"/>
    <mergeCell ref="C1025:G1025"/>
    <mergeCell ref="C1028:G1028"/>
    <mergeCell ref="C999:G999"/>
    <mergeCell ref="C1001:G1001"/>
    <mergeCell ref="C1003:G1003"/>
    <mergeCell ref="C1005:G1005"/>
    <mergeCell ref="C1007:G1007"/>
    <mergeCell ref="C1009:G1009"/>
    <mergeCell ref="C986:G986"/>
    <mergeCell ref="C988:G988"/>
    <mergeCell ref="C991:G991"/>
    <mergeCell ref="C993:G993"/>
    <mergeCell ref="C995:G995"/>
    <mergeCell ref="C997:G997"/>
    <mergeCell ref="C975:G975"/>
    <mergeCell ref="C976:G976"/>
    <mergeCell ref="C978:G978"/>
    <mergeCell ref="C980:G980"/>
    <mergeCell ref="C981:G981"/>
    <mergeCell ref="C984:G984"/>
    <mergeCell ref="C968:G968"/>
    <mergeCell ref="C969:G969"/>
    <mergeCell ref="C970:G970"/>
    <mergeCell ref="C971:G971"/>
    <mergeCell ref="C973:G973"/>
    <mergeCell ref="C974:G974"/>
    <mergeCell ref="C955:G955"/>
    <mergeCell ref="C958:G958"/>
    <mergeCell ref="C961:G961"/>
    <mergeCell ref="C963:G963"/>
    <mergeCell ref="C964:G964"/>
    <mergeCell ref="C967:G967"/>
    <mergeCell ref="C944:G944"/>
    <mergeCell ref="C946:G946"/>
    <mergeCell ref="C948:G948"/>
    <mergeCell ref="C950:G950"/>
    <mergeCell ref="C952:G952"/>
    <mergeCell ref="C954:G954"/>
    <mergeCell ref="C932:G932"/>
    <mergeCell ref="C934:G934"/>
    <mergeCell ref="C936:G936"/>
    <mergeCell ref="C938:G938"/>
    <mergeCell ref="C940:G940"/>
    <mergeCell ref="C942:G942"/>
    <mergeCell ref="C919:G919"/>
    <mergeCell ref="C921:G921"/>
    <mergeCell ref="C922:G922"/>
    <mergeCell ref="C925:G925"/>
    <mergeCell ref="C928:G928"/>
    <mergeCell ref="C930:G930"/>
    <mergeCell ref="C889:G889"/>
    <mergeCell ref="C893:G893"/>
    <mergeCell ref="C900:G900"/>
    <mergeCell ref="C904:G904"/>
    <mergeCell ref="C910:G910"/>
    <mergeCell ref="C914:G914"/>
    <mergeCell ref="C864:G864"/>
    <mergeCell ref="C868:G868"/>
    <mergeCell ref="C872:G872"/>
    <mergeCell ref="C876:G876"/>
    <mergeCell ref="C880:G880"/>
    <mergeCell ref="C884:G884"/>
    <mergeCell ref="C845:G845"/>
    <mergeCell ref="C847:G847"/>
    <mergeCell ref="C851:G851"/>
    <mergeCell ref="C853:G853"/>
    <mergeCell ref="C856:G856"/>
    <mergeCell ref="C860:G860"/>
    <mergeCell ref="C816:G816"/>
    <mergeCell ref="C820:G820"/>
    <mergeCell ref="C824:G824"/>
    <mergeCell ref="C833:G833"/>
    <mergeCell ref="C837:G837"/>
    <mergeCell ref="C841:G841"/>
    <mergeCell ref="C794:G794"/>
    <mergeCell ref="C799:G799"/>
    <mergeCell ref="C801:G801"/>
    <mergeCell ref="C806:G806"/>
    <mergeCell ref="C808:G808"/>
    <mergeCell ref="C813:G813"/>
    <mergeCell ref="C776:G776"/>
    <mergeCell ref="C780:G780"/>
    <mergeCell ref="C782:G782"/>
    <mergeCell ref="C787:G787"/>
    <mergeCell ref="C789:G789"/>
    <mergeCell ref="C792:G792"/>
    <mergeCell ref="C756:G756"/>
    <mergeCell ref="C760:G760"/>
    <mergeCell ref="C764:G764"/>
    <mergeCell ref="C769:G769"/>
    <mergeCell ref="C771:G771"/>
    <mergeCell ref="C774:G774"/>
    <mergeCell ref="C735:G735"/>
    <mergeCell ref="C739:G739"/>
    <mergeCell ref="C743:G743"/>
    <mergeCell ref="C747:G747"/>
    <mergeCell ref="C751:G751"/>
    <mergeCell ref="C753:G753"/>
    <mergeCell ref="C718:G718"/>
    <mergeCell ref="C721:G721"/>
    <mergeCell ref="C723:G723"/>
    <mergeCell ref="C726:G726"/>
    <mergeCell ref="C728:G728"/>
    <mergeCell ref="C731:G731"/>
    <mergeCell ref="C703:G703"/>
    <mergeCell ref="C706:G706"/>
    <mergeCell ref="C708:G708"/>
    <mergeCell ref="C711:G711"/>
    <mergeCell ref="C713:G713"/>
    <mergeCell ref="C716:G716"/>
    <mergeCell ref="C684:G684"/>
    <mergeCell ref="C687:G687"/>
    <mergeCell ref="C689:G689"/>
    <mergeCell ref="C692:G692"/>
    <mergeCell ref="C696:G696"/>
    <mergeCell ref="C700:G700"/>
    <mergeCell ref="C670:G670"/>
    <mergeCell ref="C671:G671"/>
    <mergeCell ref="C674:G674"/>
    <mergeCell ref="C677:G677"/>
    <mergeCell ref="C679:G679"/>
    <mergeCell ref="C682:G682"/>
    <mergeCell ref="C647:G647"/>
    <mergeCell ref="C651:G651"/>
    <mergeCell ref="C655:G655"/>
    <mergeCell ref="C659:G659"/>
    <mergeCell ref="C663:G663"/>
    <mergeCell ref="C668:G668"/>
    <mergeCell ref="C627:G627"/>
    <mergeCell ref="C629:G629"/>
    <mergeCell ref="C633:G633"/>
    <mergeCell ref="C635:G635"/>
    <mergeCell ref="C639:G639"/>
    <mergeCell ref="C643:G643"/>
    <mergeCell ref="C604:G604"/>
    <mergeCell ref="C606:G606"/>
    <mergeCell ref="C609:G609"/>
    <mergeCell ref="C613:G613"/>
    <mergeCell ref="C621:G621"/>
    <mergeCell ref="C623:G623"/>
    <mergeCell ref="C579:G579"/>
    <mergeCell ref="C583:G583"/>
    <mergeCell ref="C587:G587"/>
    <mergeCell ref="C590:G590"/>
    <mergeCell ref="C595:G595"/>
    <mergeCell ref="C600:G600"/>
    <mergeCell ref="C562:G562"/>
    <mergeCell ref="C564:G564"/>
    <mergeCell ref="C566:G566"/>
    <mergeCell ref="C569:G569"/>
    <mergeCell ref="C571:G571"/>
    <mergeCell ref="C574:G574"/>
    <mergeCell ref="C535:G535"/>
    <mergeCell ref="C539:G539"/>
    <mergeCell ref="C543:G543"/>
    <mergeCell ref="C548:G548"/>
    <mergeCell ref="C553:G553"/>
    <mergeCell ref="C557:G557"/>
    <mergeCell ref="C508:G508"/>
    <mergeCell ref="C510:G510"/>
    <mergeCell ref="C519:G519"/>
    <mergeCell ref="C523:G523"/>
    <mergeCell ref="C527:G527"/>
    <mergeCell ref="C531:G531"/>
    <mergeCell ref="C481:G481"/>
    <mergeCell ref="C485:G485"/>
    <mergeCell ref="C489:G489"/>
    <mergeCell ref="C493:G493"/>
    <mergeCell ref="C497:G497"/>
    <mergeCell ref="C504:G504"/>
    <mergeCell ref="C457:G457"/>
    <mergeCell ref="C461:G461"/>
    <mergeCell ref="C465:G465"/>
    <mergeCell ref="C469:G469"/>
    <mergeCell ref="C473:G473"/>
    <mergeCell ref="C477:G477"/>
    <mergeCell ref="C428:G428"/>
    <mergeCell ref="C433:G433"/>
    <mergeCell ref="C442:G442"/>
    <mergeCell ref="C448:G448"/>
    <mergeCell ref="C452:G452"/>
    <mergeCell ref="C454:G454"/>
    <mergeCell ref="C391:G391"/>
    <mergeCell ref="C399:G399"/>
    <mergeCell ref="C401:G401"/>
    <mergeCell ref="C408:G408"/>
    <mergeCell ref="C410:G410"/>
    <mergeCell ref="C422:G422"/>
    <mergeCell ref="C375:G375"/>
    <mergeCell ref="C377:G377"/>
    <mergeCell ref="C380:G380"/>
    <mergeCell ref="C384:G384"/>
    <mergeCell ref="C386:G386"/>
    <mergeCell ref="C389:G389"/>
    <mergeCell ref="C358:G358"/>
    <mergeCell ref="C360:G360"/>
    <mergeCell ref="C362:G362"/>
    <mergeCell ref="C365:G365"/>
    <mergeCell ref="C369:G369"/>
    <mergeCell ref="C371:G371"/>
    <mergeCell ref="C333:G333"/>
    <mergeCell ref="C340:G340"/>
    <mergeCell ref="C344:G344"/>
    <mergeCell ref="C348:G348"/>
    <mergeCell ref="C352:G352"/>
    <mergeCell ref="C356:G356"/>
    <mergeCell ref="C301:G301"/>
    <mergeCell ref="C305:G305"/>
    <mergeCell ref="C309:G309"/>
    <mergeCell ref="C313:G313"/>
    <mergeCell ref="C325:G325"/>
    <mergeCell ref="C329:G329"/>
    <mergeCell ref="C280:G280"/>
    <mergeCell ref="C284:G284"/>
    <mergeCell ref="C288:G288"/>
    <mergeCell ref="C292:G292"/>
    <mergeCell ref="C296:G296"/>
    <mergeCell ref="C298:G298"/>
    <mergeCell ref="C260:G260"/>
    <mergeCell ref="C261:G261"/>
    <mergeCell ref="C264:G264"/>
    <mergeCell ref="C266:G266"/>
    <mergeCell ref="C269:G269"/>
    <mergeCell ref="C273:G273"/>
    <mergeCell ref="C238:G238"/>
    <mergeCell ref="C241:G241"/>
    <mergeCell ref="C246:G246"/>
    <mergeCell ref="C248:G248"/>
    <mergeCell ref="C251:G251"/>
    <mergeCell ref="C257:G257"/>
    <mergeCell ref="C206:G206"/>
    <mergeCell ref="C211:G211"/>
    <mergeCell ref="C219:G219"/>
    <mergeCell ref="C227:G227"/>
    <mergeCell ref="C229:G229"/>
    <mergeCell ref="C232:G232"/>
    <mergeCell ref="C188:G188"/>
    <mergeCell ref="C196:G196"/>
    <mergeCell ref="C198:G198"/>
    <mergeCell ref="C199:G199"/>
    <mergeCell ref="C203:G203"/>
    <mergeCell ref="C205:G205"/>
    <mergeCell ref="C163:G163"/>
    <mergeCell ref="C165:G165"/>
    <mergeCell ref="C171:G171"/>
    <mergeCell ref="C176:G176"/>
    <mergeCell ref="C180:G180"/>
    <mergeCell ref="C183:G183"/>
    <mergeCell ref="C145:G145"/>
    <mergeCell ref="C147:G147"/>
    <mergeCell ref="C151:G151"/>
    <mergeCell ref="C154:G154"/>
    <mergeCell ref="C158:G158"/>
    <mergeCell ref="C160:G160"/>
    <mergeCell ref="C115:G115"/>
    <mergeCell ref="C119:G119"/>
    <mergeCell ref="C125:G125"/>
    <mergeCell ref="C129:G129"/>
    <mergeCell ref="C135:G135"/>
    <mergeCell ref="C140:G140"/>
    <mergeCell ref="C100:G100"/>
    <mergeCell ref="C102:G102"/>
    <mergeCell ref="C103:G103"/>
    <mergeCell ref="C104:G104"/>
    <mergeCell ref="C107:G107"/>
    <mergeCell ref="C111:G111"/>
    <mergeCell ref="C72:G72"/>
    <mergeCell ref="C77:G77"/>
    <mergeCell ref="C82:G82"/>
    <mergeCell ref="C85:G85"/>
    <mergeCell ref="C90:G90"/>
    <mergeCell ref="C95:G95"/>
    <mergeCell ref="C59:G59"/>
    <mergeCell ref="C63:G63"/>
    <mergeCell ref="C68:G68"/>
    <mergeCell ref="C36:G36"/>
    <mergeCell ref="C38:G38"/>
    <mergeCell ref="C41:G41"/>
    <mergeCell ref="C43:G43"/>
    <mergeCell ref="C46:G46"/>
    <mergeCell ref="C48:G48"/>
    <mergeCell ref="A1:G1"/>
    <mergeCell ref="C2:G2"/>
    <mergeCell ref="C3:G3"/>
    <mergeCell ref="C4:G4"/>
    <mergeCell ref="C26:G26"/>
    <mergeCell ref="C32:G32"/>
    <mergeCell ref="C49:G49"/>
    <mergeCell ref="C53:G53"/>
    <mergeCell ref="C55:G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174</v>
      </c>
      <c r="B1" s="243"/>
      <c r="C1" s="243"/>
      <c r="D1" s="243"/>
      <c r="E1" s="243"/>
      <c r="F1" s="243"/>
      <c r="G1" s="243"/>
      <c r="AG1" t="s">
        <v>175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176</v>
      </c>
    </row>
    <row r="3" spans="1:60" ht="24.95" customHeight="1" x14ac:dyDescent="0.2">
      <c r="A3" s="139" t="s">
        <v>8</v>
      </c>
      <c r="B3" s="49" t="s">
        <v>57</v>
      </c>
      <c r="C3" s="244" t="s">
        <v>58</v>
      </c>
      <c r="D3" s="245"/>
      <c r="E3" s="245"/>
      <c r="F3" s="245"/>
      <c r="G3" s="246"/>
      <c r="AC3" s="121" t="s">
        <v>176</v>
      </c>
      <c r="AG3" t="s">
        <v>177</v>
      </c>
    </row>
    <row r="4" spans="1:60" ht="24.95" customHeight="1" x14ac:dyDescent="0.2">
      <c r="A4" s="140" t="s">
        <v>9</v>
      </c>
      <c r="B4" s="141" t="s">
        <v>51</v>
      </c>
      <c r="C4" s="247" t="s">
        <v>52</v>
      </c>
      <c r="D4" s="248"/>
      <c r="E4" s="248"/>
      <c r="F4" s="248"/>
      <c r="G4" s="249"/>
      <c r="AG4" t="s">
        <v>178</v>
      </c>
    </row>
    <row r="5" spans="1:60" x14ac:dyDescent="0.2">
      <c r="D5" s="10"/>
    </row>
    <row r="6" spans="1:60" ht="38.25" x14ac:dyDescent="0.2">
      <c r="A6" s="143" t="s">
        <v>179</v>
      </c>
      <c r="B6" s="145" t="s">
        <v>180</v>
      </c>
      <c r="C6" s="145" t="s">
        <v>181</v>
      </c>
      <c r="D6" s="144" t="s">
        <v>182</v>
      </c>
      <c r="E6" s="143" t="s">
        <v>183</v>
      </c>
      <c r="F6" s="142" t="s">
        <v>184</v>
      </c>
      <c r="G6" s="143" t="s">
        <v>29</v>
      </c>
      <c r="H6" s="146" t="s">
        <v>30</v>
      </c>
      <c r="I6" s="146" t="s">
        <v>185</v>
      </c>
      <c r="J6" s="146" t="s">
        <v>31</v>
      </c>
      <c r="K6" s="146" t="s">
        <v>186</v>
      </c>
      <c r="L6" s="146" t="s">
        <v>187</v>
      </c>
      <c r="M6" s="146" t="s">
        <v>188</v>
      </c>
      <c r="N6" s="146" t="s">
        <v>189</v>
      </c>
      <c r="O6" s="146" t="s">
        <v>190</v>
      </c>
      <c r="P6" s="146" t="s">
        <v>191</v>
      </c>
      <c r="Q6" s="146" t="s">
        <v>192</v>
      </c>
      <c r="R6" s="146" t="s">
        <v>193</v>
      </c>
      <c r="S6" s="146" t="s">
        <v>194</v>
      </c>
      <c r="T6" s="146" t="s">
        <v>195</v>
      </c>
      <c r="U6" s="146" t="s">
        <v>196</v>
      </c>
      <c r="V6" s="146" t="s">
        <v>197</v>
      </c>
      <c r="W6" s="146" t="s">
        <v>198</v>
      </c>
      <c r="X6" s="146" t="s">
        <v>199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200</v>
      </c>
      <c r="B8" s="164" t="s">
        <v>113</v>
      </c>
      <c r="C8" s="179" t="s">
        <v>114</v>
      </c>
      <c r="D8" s="165"/>
      <c r="E8" s="166"/>
      <c r="F8" s="167"/>
      <c r="G8" s="167">
        <f>SUMIF(AG9:AG22,"&lt;&gt;NOR",G9:G22)</f>
        <v>0</v>
      </c>
      <c r="H8" s="167"/>
      <c r="I8" s="167">
        <f>SUM(I9:I22)</f>
        <v>0</v>
      </c>
      <c r="J8" s="167"/>
      <c r="K8" s="167">
        <f>SUM(K9:K22)</f>
        <v>0</v>
      </c>
      <c r="L8" s="167"/>
      <c r="M8" s="167">
        <f>SUM(M9:M22)</f>
        <v>0</v>
      </c>
      <c r="N8" s="166"/>
      <c r="O8" s="166">
        <f>SUM(O9:O22)</f>
        <v>0</v>
      </c>
      <c r="P8" s="166"/>
      <c r="Q8" s="166">
        <f>SUM(Q9:Q22)</f>
        <v>0</v>
      </c>
      <c r="R8" s="167"/>
      <c r="S8" s="167"/>
      <c r="T8" s="168"/>
      <c r="U8" s="162"/>
      <c r="V8" s="162">
        <f>SUM(V9:V22)</f>
        <v>0</v>
      </c>
      <c r="W8" s="162"/>
      <c r="X8" s="162"/>
      <c r="AG8" t="s">
        <v>201</v>
      </c>
    </row>
    <row r="9" spans="1:60" outlineLevel="1" x14ac:dyDescent="0.2">
      <c r="A9" s="169">
        <v>1</v>
      </c>
      <c r="B9" s="170" t="s">
        <v>1311</v>
      </c>
      <c r="C9" s="180" t="s">
        <v>1312</v>
      </c>
      <c r="D9" s="171" t="s">
        <v>1313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239</v>
      </c>
      <c r="T9" s="175" t="s">
        <v>206</v>
      </c>
      <c r="U9" s="158">
        <v>0</v>
      </c>
      <c r="V9" s="158">
        <f>ROUND(E9*U9,2)</f>
        <v>0</v>
      </c>
      <c r="W9" s="158"/>
      <c r="X9" s="158" t="s">
        <v>243</v>
      </c>
      <c r="Y9" s="147"/>
      <c r="Z9" s="147"/>
      <c r="AA9" s="147"/>
      <c r="AB9" s="147"/>
      <c r="AC9" s="147"/>
      <c r="AD9" s="147"/>
      <c r="AE9" s="147"/>
      <c r="AF9" s="147"/>
      <c r="AG9" s="147" t="s">
        <v>378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2"/>
      <c r="D10" s="253"/>
      <c r="E10" s="253"/>
      <c r="F10" s="253"/>
      <c r="G10" s="25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1314</v>
      </c>
      <c r="C11" s="180" t="s">
        <v>1315</v>
      </c>
      <c r="D11" s="171" t="s">
        <v>1313</v>
      </c>
      <c r="E11" s="172">
        <v>4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239</v>
      </c>
      <c r="T11" s="175" t="s">
        <v>206</v>
      </c>
      <c r="U11" s="158">
        <v>0</v>
      </c>
      <c r="V11" s="158">
        <f>ROUND(E11*U11,2)</f>
        <v>0</v>
      </c>
      <c r="W11" s="158"/>
      <c r="X11" s="158" t="s">
        <v>243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378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2"/>
      <c r="D12" s="253"/>
      <c r="E12" s="253"/>
      <c r="F12" s="253"/>
      <c r="G12" s="253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1316</v>
      </c>
      <c r="C13" s="180" t="s">
        <v>1317</v>
      </c>
      <c r="D13" s="171" t="s">
        <v>1056</v>
      </c>
      <c r="E13" s="172">
        <v>3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239</v>
      </c>
      <c r="T13" s="175" t="s">
        <v>206</v>
      </c>
      <c r="U13" s="158">
        <v>0</v>
      </c>
      <c r="V13" s="158">
        <f>ROUND(E13*U13,2)</f>
        <v>0</v>
      </c>
      <c r="W13" s="158"/>
      <c r="X13" s="158" t="s">
        <v>243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378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/>
      <c r="D14" s="253"/>
      <c r="E14" s="253"/>
      <c r="F14" s="253"/>
      <c r="G14" s="253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4</v>
      </c>
      <c r="B15" s="170" t="s">
        <v>1318</v>
      </c>
      <c r="C15" s="180" t="s">
        <v>1319</v>
      </c>
      <c r="D15" s="171" t="s">
        <v>1320</v>
      </c>
      <c r="E15" s="172">
        <v>62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239</v>
      </c>
      <c r="T15" s="175" t="s">
        <v>206</v>
      </c>
      <c r="U15" s="158">
        <v>0</v>
      </c>
      <c r="V15" s="158">
        <f>ROUND(E15*U15,2)</f>
        <v>0</v>
      </c>
      <c r="W15" s="158"/>
      <c r="X15" s="158" t="s">
        <v>243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378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2"/>
      <c r="D16" s="253"/>
      <c r="E16" s="253"/>
      <c r="F16" s="253"/>
      <c r="G16" s="253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5</v>
      </c>
      <c r="B17" s="170" t="s">
        <v>1321</v>
      </c>
      <c r="C17" s="180" t="s">
        <v>1322</v>
      </c>
      <c r="D17" s="171" t="s">
        <v>1323</v>
      </c>
      <c r="E17" s="172">
        <v>62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239</v>
      </c>
      <c r="T17" s="175" t="s">
        <v>206</v>
      </c>
      <c r="U17" s="158">
        <v>0</v>
      </c>
      <c r="V17" s="158">
        <f>ROUND(E17*U17,2)</f>
        <v>0</v>
      </c>
      <c r="W17" s="158"/>
      <c r="X17" s="158" t="s">
        <v>243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378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2"/>
      <c r="D18" s="253"/>
      <c r="E18" s="253"/>
      <c r="F18" s="253"/>
      <c r="G18" s="253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6</v>
      </c>
      <c r="B19" s="170" t="s">
        <v>1324</v>
      </c>
      <c r="C19" s="180" t="s">
        <v>1325</v>
      </c>
      <c r="D19" s="171" t="s">
        <v>1326</v>
      </c>
      <c r="E19" s="172">
        <v>7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239</v>
      </c>
      <c r="T19" s="175" t="s">
        <v>206</v>
      </c>
      <c r="U19" s="158">
        <v>0</v>
      </c>
      <c r="V19" s="158">
        <f>ROUND(E19*U19,2)</f>
        <v>0</v>
      </c>
      <c r="W19" s="158"/>
      <c r="X19" s="158" t="s">
        <v>243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378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2"/>
      <c r="D20" s="253"/>
      <c r="E20" s="253"/>
      <c r="F20" s="253"/>
      <c r="G20" s="253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9">
        <v>7</v>
      </c>
      <c r="B21" s="170" t="s">
        <v>1324</v>
      </c>
      <c r="C21" s="180" t="s">
        <v>1325</v>
      </c>
      <c r="D21" s="171" t="s">
        <v>1326</v>
      </c>
      <c r="E21" s="172">
        <v>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/>
      <c r="S21" s="174" t="s">
        <v>239</v>
      </c>
      <c r="T21" s="175" t="s">
        <v>206</v>
      </c>
      <c r="U21" s="158">
        <v>0</v>
      </c>
      <c r="V21" s="158">
        <f>ROUND(E21*U21,2)</f>
        <v>0</v>
      </c>
      <c r="W21" s="158"/>
      <c r="X21" s="158" t="s">
        <v>243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378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2"/>
      <c r="D22" s="253"/>
      <c r="E22" s="253"/>
      <c r="F22" s="253"/>
      <c r="G22" s="253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3" t="s">
        <v>200</v>
      </c>
      <c r="B23" s="164" t="s">
        <v>157</v>
      </c>
      <c r="C23" s="179" t="s">
        <v>158</v>
      </c>
      <c r="D23" s="165"/>
      <c r="E23" s="166"/>
      <c r="F23" s="167"/>
      <c r="G23" s="167">
        <f>SUMIF(AG24:AG151,"&lt;&gt;NOR",G24:G151)</f>
        <v>0</v>
      </c>
      <c r="H23" s="167"/>
      <c r="I23" s="167">
        <f>SUM(I24:I151)</f>
        <v>0</v>
      </c>
      <c r="J23" s="167"/>
      <c r="K23" s="167">
        <f>SUM(K24:K151)</f>
        <v>0</v>
      </c>
      <c r="L23" s="167"/>
      <c r="M23" s="167">
        <f>SUM(M24:M151)</f>
        <v>0</v>
      </c>
      <c r="N23" s="166"/>
      <c r="O23" s="166">
        <f>SUM(O24:O151)</f>
        <v>0</v>
      </c>
      <c r="P23" s="166"/>
      <c r="Q23" s="166">
        <f>SUM(Q24:Q151)</f>
        <v>0</v>
      </c>
      <c r="R23" s="167"/>
      <c r="S23" s="167"/>
      <c r="T23" s="168"/>
      <c r="U23" s="162"/>
      <c r="V23" s="162">
        <f>SUM(V24:V151)</f>
        <v>0</v>
      </c>
      <c r="W23" s="162"/>
      <c r="X23" s="162"/>
      <c r="AG23" t="s">
        <v>201</v>
      </c>
    </row>
    <row r="24" spans="1:60" outlineLevel="1" x14ac:dyDescent="0.2">
      <c r="A24" s="169">
        <v>8</v>
      </c>
      <c r="B24" s="170" t="s">
        <v>1050</v>
      </c>
      <c r="C24" s="180" t="s">
        <v>1051</v>
      </c>
      <c r="D24" s="171" t="s">
        <v>283</v>
      </c>
      <c r="E24" s="172">
        <v>36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4"/>
      <c r="S24" s="174" t="s">
        <v>239</v>
      </c>
      <c r="T24" s="175" t="s">
        <v>206</v>
      </c>
      <c r="U24" s="158">
        <v>0</v>
      </c>
      <c r="V24" s="158">
        <f>ROUND(E24*U24,2)</f>
        <v>0</v>
      </c>
      <c r="W24" s="158"/>
      <c r="X24" s="158" t="s">
        <v>243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378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2"/>
      <c r="D25" s="253"/>
      <c r="E25" s="253"/>
      <c r="F25" s="253"/>
      <c r="G25" s="253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9">
        <v>9</v>
      </c>
      <c r="B26" s="170" t="s">
        <v>1052</v>
      </c>
      <c r="C26" s="180" t="s">
        <v>1053</v>
      </c>
      <c r="D26" s="171" t="s">
        <v>283</v>
      </c>
      <c r="E26" s="172">
        <v>205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4"/>
      <c r="S26" s="174" t="s">
        <v>239</v>
      </c>
      <c r="T26" s="175" t="s">
        <v>206</v>
      </c>
      <c r="U26" s="158">
        <v>0</v>
      </c>
      <c r="V26" s="158">
        <f>ROUND(E26*U26,2)</f>
        <v>0</v>
      </c>
      <c r="W26" s="158"/>
      <c r="X26" s="158" t="s">
        <v>243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378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2"/>
      <c r="D27" s="253"/>
      <c r="E27" s="253"/>
      <c r="F27" s="253"/>
      <c r="G27" s="253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9">
        <v>10</v>
      </c>
      <c r="B28" s="170" t="s">
        <v>1054</v>
      </c>
      <c r="C28" s="180" t="s">
        <v>1055</v>
      </c>
      <c r="D28" s="171" t="s">
        <v>1056</v>
      </c>
      <c r="E28" s="172">
        <v>169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4"/>
      <c r="S28" s="174" t="s">
        <v>239</v>
      </c>
      <c r="T28" s="175" t="s">
        <v>206</v>
      </c>
      <c r="U28" s="158">
        <v>0</v>
      </c>
      <c r="V28" s="158">
        <f>ROUND(E28*U28,2)</f>
        <v>0</v>
      </c>
      <c r="W28" s="158"/>
      <c r="X28" s="158" t="s">
        <v>243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378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2"/>
      <c r="D29" s="253"/>
      <c r="E29" s="253"/>
      <c r="F29" s="253"/>
      <c r="G29" s="253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11</v>
      </c>
      <c r="B30" s="170" t="s">
        <v>1057</v>
      </c>
      <c r="C30" s="180" t="s">
        <v>1058</v>
      </c>
      <c r="D30" s="171" t="s">
        <v>1056</v>
      </c>
      <c r="E30" s="172">
        <v>32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/>
      <c r="S30" s="174" t="s">
        <v>239</v>
      </c>
      <c r="T30" s="175" t="s">
        <v>206</v>
      </c>
      <c r="U30" s="158">
        <v>0</v>
      </c>
      <c r="V30" s="158">
        <f>ROUND(E30*U30,2)</f>
        <v>0</v>
      </c>
      <c r="W30" s="158"/>
      <c r="X30" s="158" t="s">
        <v>243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378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2"/>
      <c r="D31" s="253"/>
      <c r="E31" s="253"/>
      <c r="F31" s="253"/>
      <c r="G31" s="253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9">
        <v>12</v>
      </c>
      <c r="B32" s="170" t="s">
        <v>1059</v>
      </c>
      <c r="C32" s="180" t="s">
        <v>1060</v>
      </c>
      <c r="D32" s="171" t="s">
        <v>1056</v>
      </c>
      <c r="E32" s="172">
        <v>5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4"/>
      <c r="S32" s="174" t="s">
        <v>239</v>
      </c>
      <c r="T32" s="175" t="s">
        <v>206</v>
      </c>
      <c r="U32" s="158">
        <v>0</v>
      </c>
      <c r="V32" s="158">
        <f>ROUND(E32*U32,2)</f>
        <v>0</v>
      </c>
      <c r="W32" s="158"/>
      <c r="X32" s="158" t="s">
        <v>243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378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2"/>
      <c r="D33" s="253"/>
      <c r="E33" s="253"/>
      <c r="F33" s="253"/>
      <c r="G33" s="253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9">
        <v>13</v>
      </c>
      <c r="B34" s="170" t="s">
        <v>1063</v>
      </c>
      <c r="C34" s="180" t="s">
        <v>1064</v>
      </c>
      <c r="D34" s="171" t="s">
        <v>1056</v>
      </c>
      <c r="E34" s="172">
        <v>33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4"/>
      <c r="S34" s="174" t="s">
        <v>239</v>
      </c>
      <c r="T34" s="175" t="s">
        <v>206</v>
      </c>
      <c r="U34" s="158">
        <v>0</v>
      </c>
      <c r="V34" s="158">
        <f>ROUND(E34*U34,2)</f>
        <v>0</v>
      </c>
      <c r="W34" s="158"/>
      <c r="X34" s="158" t="s">
        <v>243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378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2"/>
      <c r="D35" s="253"/>
      <c r="E35" s="253"/>
      <c r="F35" s="253"/>
      <c r="G35" s="253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9">
        <v>14</v>
      </c>
      <c r="B36" s="170" t="s">
        <v>1065</v>
      </c>
      <c r="C36" s="180" t="s">
        <v>1066</v>
      </c>
      <c r="D36" s="171" t="s">
        <v>1056</v>
      </c>
      <c r="E36" s="172">
        <v>37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4"/>
      <c r="S36" s="174" t="s">
        <v>239</v>
      </c>
      <c r="T36" s="175" t="s">
        <v>206</v>
      </c>
      <c r="U36" s="158">
        <v>0</v>
      </c>
      <c r="V36" s="158">
        <f>ROUND(E36*U36,2)</f>
        <v>0</v>
      </c>
      <c r="W36" s="158"/>
      <c r="X36" s="158" t="s">
        <v>243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378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2"/>
      <c r="D37" s="253"/>
      <c r="E37" s="253"/>
      <c r="F37" s="253"/>
      <c r="G37" s="253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9">
        <v>15</v>
      </c>
      <c r="B38" s="170" t="s">
        <v>1067</v>
      </c>
      <c r="C38" s="180" t="s">
        <v>1068</v>
      </c>
      <c r="D38" s="171" t="s">
        <v>1056</v>
      </c>
      <c r="E38" s="172">
        <v>36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4"/>
      <c r="S38" s="174" t="s">
        <v>239</v>
      </c>
      <c r="T38" s="175" t="s">
        <v>206</v>
      </c>
      <c r="U38" s="158">
        <v>0</v>
      </c>
      <c r="V38" s="158">
        <f>ROUND(E38*U38,2)</f>
        <v>0</v>
      </c>
      <c r="W38" s="158"/>
      <c r="X38" s="158" t="s">
        <v>243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378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2"/>
      <c r="D39" s="253"/>
      <c r="E39" s="253"/>
      <c r="F39" s="253"/>
      <c r="G39" s="253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16</v>
      </c>
      <c r="B40" s="170" t="s">
        <v>1069</v>
      </c>
      <c r="C40" s="180" t="s">
        <v>1070</v>
      </c>
      <c r="D40" s="171" t="s">
        <v>1056</v>
      </c>
      <c r="E40" s="172">
        <v>256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4"/>
      <c r="S40" s="174" t="s">
        <v>239</v>
      </c>
      <c r="T40" s="175" t="s">
        <v>206</v>
      </c>
      <c r="U40" s="158">
        <v>0</v>
      </c>
      <c r="V40" s="158">
        <f>ROUND(E40*U40,2)</f>
        <v>0</v>
      </c>
      <c r="W40" s="158"/>
      <c r="X40" s="158" t="s">
        <v>243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378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2"/>
      <c r="D41" s="253"/>
      <c r="E41" s="253"/>
      <c r="F41" s="253"/>
      <c r="G41" s="253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9">
        <v>17</v>
      </c>
      <c r="B42" s="170" t="s">
        <v>1071</v>
      </c>
      <c r="C42" s="180" t="s">
        <v>1072</v>
      </c>
      <c r="D42" s="171" t="s">
        <v>1056</v>
      </c>
      <c r="E42" s="172">
        <v>50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4"/>
      <c r="S42" s="174" t="s">
        <v>239</v>
      </c>
      <c r="T42" s="175" t="s">
        <v>206</v>
      </c>
      <c r="U42" s="158">
        <v>0</v>
      </c>
      <c r="V42" s="158">
        <f>ROUND(E42*U42,2)</f>
        <v>0</v>
      </c>
      <c r="W42" s="158"/>
      <c r="X42" s="158" t="s">
        <v>243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378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2"/>
      <c r="D43" s="253"/>
      <c r="E43" s="253"/>
      <c r="F43" s="253"/>
      <c r="G43" s="253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9">
        <v>18</v>
      </c>
      <c r="B44" s="170" t="s">
        <v>1073</v>
      </c>
      <c r="C44" s="180" t="s">
        <v>1074</v>
      </c>
      <c r="D44" s="171" t="s">
        <v>272</v>
      </c>
      <c r="E44" s="172">
        <v>0.5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4"/>
      <c r="S44" s="174" t="s">
        <v>239</v>
      </c>
      <c r="T44" s="175" t="s">
        <v>206</v>
      </c>
      <c r="U44" s="158">
        <v>0</v>
      </c>
      <c r="V44" s="158">
        <f>ROUND(E44*U44,2)</f>
        <v>0</v>
      </c>
      <c r="W44" s="158"/>
      <c r="X44" s="158" t="s">
        <v>243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378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2"/>
      <c r="D45" s="253"/>
      <c r="E45" s="253"/>
      <c r="F45" s="253"/>
      <c r="G45" s="253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9">
        <v>19</v>
      </c>
      <c r="B46" s="170" t="s">
        <v>1075</v>
      </c>
      <c r="C46" s="180" t="s">
        <v>1076</v>
      </c>
      <c r="D46" s="171" t="s">
        <v>1056</v>
      </c>
      <c r="E46" s="172">
        <v>6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4"/>
      <c r="S46" s="174" t="s">
        <v>239</v>
      </c>
      <c r="T46" s="175" t="s">
        <v>206</v>
      </c>
      <c r="U46" s="158">
        <v>0</v>
      </c>
      <c r="V46" s="158">
        <f>ROUND(E46*U46,2)</f>
        <v>0</v>
      </c>
      <c r="W46" s="158"/>
      <c r="X46" s="158" t="s">
        <v>243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378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2"/>
      <c r="D47" s="253"/>
      <c r="E47" s="253"/>
      <c r="F47" s="253"/>
      <c r="G47" s="253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9">
        <v>20</v>
      </c>
      <c r="B48" s="170" t="s">
        <v>1077</v>
      </c>
      <c r="C48" s="180" t="s">
        <v>1078</v>
      </c>
      <c r="D48" s="171" t="s">
        <v>1056</v>
      </c>
      <c r="E48" s="172">
        <v>184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4"/>
      <c r="S48" s="174" t="s">
        <v>239</v>
      </c>
      <c r="T48" s="175" t="s">
        <v>206</v>
      </c>
      <c r="U48" s="158">
        <v>0</v>
      </c>
      <c r="V48" s="158">
        <f>ROUND(E48*U48,2)</f>
        <v>0</v>
      </c>
      <c r="W48" s="158"/>
      <c r="X48" s="158" t="s">
        <v>243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378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2"/>
      <c r="D49" s="253"/>
      <c r="E49" s="253"/>
      <c r="F49" s="253"/>
      <c r="G49" s="253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9">
        <v>21</v>
      </c>
      <c r="B50" s="170" t="s">
        <v>1079</v>
      </c>
      <c r="C50" s="180" t="s">
        <v>1080</v>
      </c>
      <c r="D50" s="171" t="s">
        <v>1056</v>
      </c>
      <c r="E50" s="172">
        <v>10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4"/>
      <c r="S50" s="174" t="s">
        <v>239</v>
      </c>
      <c r="T50" s="175" t="s">
        <v>206</v>
      </c>
      <c r="U50" s="158">
        <v>0</v>
      </c>
      <c r="V50" s="158">
        <f>ROUND(E50*U50,2)</f>
        <v>0</v>
      </c>
      <c r="W50" s="158"/>
      <c r="X50" s="158" t="s">
        <v>243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378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2"/>
      <c r="D51" s="253"/>
      <c r="E51" s="253"/>
      <c r="F51" s="253"/>
      <c r="G51" s="253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9">
        <v>22</v>
      </c>
      <c r="B52" s="170" t="s">
        <v>1081</v>
      </c>
      <c r="C52" s="180" t="s">
        <v>1082</v>
      </c>
      <c r="D52" s="171" t="s">
        <v>1056</v>
      </c>
      <c r="E52" s="172">
        <v>7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4"/>
      <c r="S52" s="174" t="s">
        <v>239</v>
      </c>
      <c r="T52" s="175" t="s">
        <v>206</v>
      </c>
      <c r="U52" s="158">
        <v>0</v>
      </c>
      <c r="V52" s="158">
        <f>ROUND(E52*U52,2)</f>
        <v>0</v>
      </c>
      <c r="W52" s="158"/>
      <c r="X52" s="158" t="s">
        <v>243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378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2"/>
      <c r="D53" s="253"/>
      <c r="E53" s="253"/>
      <c r="F53" s="253"/>
      <c r="G53" s="253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23</v>
      </c>
      <c r="B54" s="170" t="s">
        <v>1083</v>
      </c>
      <c r="C54" s="180" t="s">
        <v>1084</v>
      </c>
      <c r="D54" s="171" t="s">
        <v>1056</v>
      </c>
      <c r="E54" s="172">
        <v>46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4"/>
      <c r="S54" s="174" t="s">
        <v>239</v>
      </c>
      <c r="T54" s="175" t="s">
        <v>206</v>
      </c>
      <c r="U54" s="158">
        <v>0</v>
      </c>
      <c r="V54" s="158">
        <f>ROUND(E54*U54,2)</f>
        <v>0</v>
      </c>
      <c r="W54" s="158"/>
      <c r="X54" s="158" t="s">
        <v>243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378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2"/>
      <c r="D55" s="253"/>
      <c r="E55" s="253"/>
      <c r="F55" s="253"/>
      <c r="G55" s="253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9">
        <v>24</v>
      </c>
      <c r="B56" s="170" t="s">
        <v>1085</v>
      </c>
      <c r="C56" s="180" t="s">
        <v>1086</v>
      </c>
      <c r="D56" s="171" t="s">
        <v>1056</v>
      </c>
      <c r="E56" s="172">
        <v>1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4"/>
      <c r="S56" s="174" t="s">
        <v>239</v>
      </c>
      <c r="T56" s="175" t="s">
        <v>206</v>
      </c>
      <c r="U56" s="158">
        <v>0</v>
      </c>
      <c r="V56" s="158">
        <f>ROUND(E56*U56,2)</f>
        <v>0</v>
      </c>
      <c r="W56" s="158"/>
      <c r="X56" s="158" t="s">
        <v>243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378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2"/>
      <c r="D57" s="253"/>
      <c r="E57" s="253"/>
      <c r="F57" s="253"/>
      <c r="G57" s="253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9">
        <v>25</v>
      </c>
      <c r="B58" s="170" t="s">
        <v>1087</v>
      </c>
      <c r="C58" s="180" t="s">
        <v>1088</v>
      </c>
      <c r="D58" s="171" t="s">
        <v>1056</v>
      </c>
      <c r="E58" s="172">
        <v>9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4"/>
      <c r="S58" s="174" t="s">
        <v>239</v>
      </c>
      <c r="T58" s="175" t="s">
        <v>206</v>
      </c>
      <c r="U58" s="158">
        <v>0</v>
      </c>
      <c r="V58" s="158">
        <f>ROUND(E58*U58,2)</f>
        <v>0</v>
      </c>
      <c r="W58" s="158"/>
      <c r="X58" s="158" t="s">
        <v>243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378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2"/>
      <c r="D59" s="253"/>
      <c r="E59" s="253"/>
      <c r="F59" s="253"/>
      <c r="G59" s="253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9">
        <v>26</v>
      </c>
      <c r="B60" s="170" t="s">
        <v>1089</v>
      </c>
      <c r="C60" s="180" t="s">
        <v>1090</v>
      </c>
      <c r="D60" s="171" t="s">
        <v>1056</v>
      </c>
      <c r="E60" s="172">
        <v>17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4"/>
      <c r="S60" s="174" t="s">
        <v>239</v>
      </c>
      <c r="T60" s="175" t="s">
        <v>206</v>
      </c>
      <c r="U60" s="158">
        <v>0</v>
      </c>
      <c r="V60" s="158">
        <f>ROUND(E60*U60,2)</f>
        <v>0</v>
      </c>
      <c r="W60" s="158"/>
      <c r="X60" s="158" t="s">
        <v>243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378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2"/>
      <c r="D61" s="253"/>
      <c r="E61" s="253"/>
      <c r="F61" s="253"/>
      <c r="G61" s="253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9">
        <v>27</v>
      </c>
      <c r="B62" s="170" t="s">
        <v>1091</v>
      </c>
      <c r="C62" s="180" t="s">
        <v>1092</v>
      </c>
      <c r="D62" s="171" t="s">
        <v>1056</v>
      </c>
      <c r="E62" s="172">
        <v>2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4"/>
      <c r="S62" s="174" t="s">
        <v>239</v>
      </c>
      <c r="T62" s="175" t="s">
        <v>206</v>
      </c>
      <c r="U62" s="158">
        <v>0</v>
      </c>
      <c r="V62" s="158">
        <f>ROUND(E62*U62,2)</f>
        <v>0</v>
      </c>
      <c r="W62" s="158"/>
      <c r="X62" s="158" t="s">
        <v>243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378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2"/>
      <c r="D63" s="253"/>
      <c r="E63" s="253"/>
      <c r="F63" s="253"/>
      <c r="G63" s="253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9">
        <v>28</v>
      </c>
      <c r="B64" s="170" t="s">
        <v>1093</v>
      </c>
      <c r="C64" s="180" t="s">
        <v>1094</v>
      </c>
      <c r="D64" s="171" t="s">
        <v>1056</v>
      </c>
      <c r="E64" s="172">
        <v>76</v>
      </c>
      <c r="F64" s="173"/>
      <c r="G64" s="174">
        <f>ROUND(E64*F64,2)</f>
        <v>0</v>
      </c>
      <c r="H64" s="173"/>
      <c r="I64" s="174">
        <f>ROUND(E64*H64,2)</f>
        <v>0</v>
      </c>
      <c r="J64" s="173"/>
      <c r="K64" s="174">
        <f>ROUND(E64*J64,2)</f>
        <v>0</v>
      </c>
      <c r="L64" s="174">
        <v>21</v>
      </c>
      <c r="M64" s="174">
        <f>G64*(1+L64/100)</f>
        <v>0</v>
      </c>
      <c r="N64" s="172">
        <v>0</v>
      </c>
      <c r="O64" s="172">
        <f>ROUND(E64*N64,2)</f>
        <v>0</v>
      </c>
      <c r="P64" s="172">
        <v>0</v>
      </c>
      <c r="Q64" s="172">
        <f>ROUND(E64*P64,2)</f>
        <v>0</v>
      </c>
      <c r="R64" s="174"/>
      <c r="S64" s="174" t="s">
        <v>239</v>
      </c>
      <c r="T64" s="175" t="s">
        <v>206</v>
      </c>
      <c r="U64" s="158">
        <v>0</v>
      </c>
      <c r="V64" s="158">
        <f>ROUND(E64*U64,2)</f>
        <v>0</v>
      </c>
      <c r="W64" s="158"/>
      <c r="X64" s="158" t="s">
        <v>243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378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2"/>
      <c r="D65" s="253"/>
      <c r="E65" s="253"/>
      <c r="F65" s="253"/>
      <c r="G65" s="253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9">
        <v>29</v>
      </c>
      <c r="B66" s="170" t="s">
        <v>1093</v>
      </c>
      <c r="C66" s="180" t="s">
        <v>1094</v>
      </c>
      <c r="D66" s="171" t="s">
        <v>1056</v>
      </c>
      <c r="E66" s="172">
        <v>22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4"/>
      <c r="S66" s="174" t="s">
        <v>239</v>
      </c>
      <c r="T66" s="175" t="s">
        <v>206</v>
      </c>
      <c r="U66" s="158">
        <v>0</v>
      </c>
      <c r="V66" s="158">
        <f>ROUND(E66*U66,2)</f>
        <v>0</v>
      </c>
      <c r="W66" s="158"/>
      <c r="X66" s="158" t="s">
        <v>243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378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2"/>
      <c r="D67" s="253"/>
      <c r="E67" s="253"/>
      <c r="F67" s="253"/>
      <c r="G67" s="253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9">
        <v>30</v>
      </c>
      <c r="B68" s="170" t="s">
        <v>1095</v>
      </c>
      <c r="C68" s="180" t="s">
        <v>1096</v>
      </c>
      <c r="D68" s="171" t="s">
        <v>1056</v>
      </c>
      <c r="E68" s="172">
        <v>5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4"/>
      <c r="S68" s="174" t="s">
        <v>239</v>
      </c>
      <c r="T68" s="175" t="s">
        <v>206</v>
      </c>
      <c r="U68" s="158">
        <v>0</v>
      </c>
      <c r="V68" s="158">
        <f>ROUND(E68*U68,2)</f>
        <v>0</v>
      </c>
      <c r="W68" s="158"/>
      <c r="X68" s="158" t="s">
        <v>243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378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2"/>
      <c r="D69" s="253"/>
      <c r="E69" s="253"/>
      <c r="F69" s="253"/>
      <c r="G69" s="253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9">
        <v>31</v>
      </c>
      <c r="B70" s="170" t="s">
        <v>1097</v>
      </c>
      <c r="C70" s="180" t="s">
        <v>1098</v>
      </c>
      <c r="D70" s="171" t="s">
        <v>1056</v>
      </c>
      <c r="E70" s="172">
        <v>13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4"/>
      <c r="S70" s="174" t="s">
        <v>239</v>
      </c>
      <c r="T70" s="175" t="s">
        <v>206</v>
      </c>
      <c r="U70" s="158">
        <v>0</v>
      </c>
      <c r="V70" s="158">
        <f>ROUND(E70*U70,2)</f>
        <v>0</v>
      </c>
      <c r="W70" s="158"/>
      <c r="X70" s="158" t="s">
        <v>243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378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2"/>
      <c r="D71" s="253"/>
      <c r="E71" s="253"/>
      <c r="F71" s="253"/>
      <c r="G71" s="253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9">
        <v>32</v>
      </c>
      <c r="B72" s="170" t="s">
        <v>1099</v>
      </c>
      <c r="C72" s="180" t="s">
        <v>1100</v>
      </c>
      <c r="D72" s="171" t="s">
        <v>1056</v>
      </c>
      <c r="E72" s="172">
        <v>1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4"/>
      <c r="S72" s="174" t="s">
        <v>239</v>
      </c>
      <c r="T72" s="175" t="s">
        <v>206</v>
      </c>
      <c r="U72" s="158">
        <v>0</v>
      </c>
      <c r="V72" s="158">
        <f>ROUND(E72*U72,2)</f>
        <v>0</v>
      </c>
      <c r="W72" s="158"/>
      <c r="X72" s="158" t="s">
        <v>243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378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2"/>
      <c r="D73" s="253"/>
      <c r="E73" s="253"/>
      <c r="F73" s="253"/>
      <c r="G73" s="253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9">
        <v>33</v>
      </c>
      <c r="B74" s="170" t="s">
        <v>1103</v>
      </c>
      <c r="C74" s="180" t="s">
        <v>1104</v>
      </c>
      <c r="D74" s="171" t="s">
        <v>1056</v>
      </c>
      <c r="E74" s="172">
        <v>1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4"/>
      <c r="S74" s="174" t="s">
        <v>239</v>
      </c>
      <c r="T74" s="175" t="s">
        <v>206</v>
      </c>
      <c r="U74" s="158">
        <v>0</v>
      </c>
      <c r="V74" s="158">
        <f>ROUND(E74*U74,2)</f>
        <v>0</v>
      </c>
      <c r="W74" s="158"/>
      <c r="X74" s="158" t="s">
        <v>243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378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2"/>
      <c r="D75" s="253"/>
      <c r="E75" s="253"/>
      <c r="F75" s="253"/>
      <c r="G75" s="253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9">
        <v>34</v>
      </c>
      <c r="B76" s="170" t="s">
        <v>1105</v>
      </c>
      <c r="C76" s="180" t="s">
        <v>1106</v>
      </c>
      <c r="D76" s="171" t="s">
        <v>1056</v>
      </c>
      <c r="E76" s="172">
        <v>17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4"/>
      <c r="S76" s="174" t="s">
        <v>239</v>
      </c>
      <c r="T76" s="175" t="s">
        <v>206</v>
      </c>
      <c r="U76" s="158">
        <v>0</v>
      </c>
      <c r="V76" s="158">
        <f>ROUND(E76*U76,2)</f>
        <v>0</v>
      </c>
      <c r="W76" s="158"/>
      <c r="X76" s="158" t="s">
        <v>243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378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2"/>
      <c r="D77" s="253"/>
      <c r="E77" s="253"/>
      <c r="F77" s="253"/>
      <c r="G77" s="253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9">
        <v>35</v>
      </c>
      <c r="B78" s="170" t="s">
        <v>1105</v>
      </c>
      <c r="C78" s="180" t="s">
        <v>1106</v>
      </c>
      <c r="D78" s="171" t="s">
        <v>1056</v>
      </c>
      <c r="E78" s="172">
        <v>22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4"/>
      <c r="S78" s="174" t="s">
        <v>239</v>
      </c>
      <c r="T78" s="175" t="s">
        <v>206</v>
      </c>
      <c r="U78" s="158">
        <v>0</v>
      </c>
      <c r="V78" s="158">
        <f>ROUND(E78*U78,2)</f>
        <v>0</v>
      </c>
      <c r="W78" s="158"/>
      <c r="X78" s="158" t="s">
        <v>243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378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2"/>
      <c r="D79" s="253"/>
      <c r="E79" s="253"/>
      <c r="F79" s="253"/>
      <c r="G79" s="253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211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9">
        <v>36</v>
      </c>
      <c r="B80" s="170" t="s">
        <v>1105</v>
      </c>
      <c r="C80" s="180" t="s">
        <v>1106</v>
      </c>
      <c r="D80" s="171" t="s">
        <v>1056</v>
      </c>
      <c r="E80" s="172">
        <v>11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2">
        <v>0</v>
      </c>
      <c r="O80" s="172">
        <f>ROUND(E80*N80,2)</f>
        <v>0</v>
      </c>
      <c r="P80" s="172">
        <v>0</v>
      </c>
      <c r="Q80" s="172">
        <f>ROUND(E80*P80,2)</f>
        <v>0</v>
      </c>
      <c r="R80" s="174"/>
      <c r="S80" s="174" t="s">
        <v>239</v>
      </c>
      <c r="T80" s="175" t="s">
        <v>206</v>
      </c>
      <c r="U80" s="158">
        <v>0</v>
      </c>
      <c r="V80" s="158">
        <f>ROUND(E80*U80,2)</f>
        <v>0</v>
      </c>
      <c r="W80" s="158"/>
      <c r="X80" s="158" t="s">
        <v>243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378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2"/>
      <c r="D81" s="253"/>
      <c r="E81" s="253"/>
      <c r="F81" s="253"/>
      <c r="G81" s="253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211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9">
        <v>37</v>
      </c>
      <c r="B82" s="170" t="s">
        <v>1105</v>
      </c>
      <c r="C82" s="180" t="s">
        <v>1106</v>
      </c>
      <c r="D82" s="171" t="s">
        <v>1056</v>
      </c>
      <c r="E82" s="172">
        <v>17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4"/>
      <c r="S82" s="174" t="s">
        <v>239</v>
      </c>
      <c r="T82" s="175" t="s">
        <v>206</v>
      </c>
      <c r="U82" s="158">
        <v>0</v>
      </c>
      <c r="V82" s="158">
        <f>ROUND(E82*U82,2)</f>
        <v>0</v>
      </c>
      <c r="W82" s="158"/>
      <c r="X82" s="158" t="s">
        <v>243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378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52"/>
      <c r="D83" s="253"/>
      <c r="E83" s="253"/>
      <c r="F83" s="253"/>
      <c r="G83" s="253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211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9">
        <v>38</v>
      </c>
      <c r="B84" s="170" t="s">
        <v>1105</v>
      </c>
      <c r="C84" s="180" t="s">
        <v>1106</v>
      </c>
      <c r="D84" s="171" t="s">
        <v>1056</v>
      </c>
      <c r="E84" s="172">
        <v>2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4"/>
      <c r="S84" s="174" t="s">
        <v>239</v>
      </c>
      <c r="T84" s="175" t="s">
        <v>206</v>
      </c>
      <c r="U84" s="158">
        <v>0</v>
      </c>
      <c r="V84" s="158">
        <f>ROUND(E84*U84,2)</f>
        <v>0</v>
      </c>
      <c r="W84" s="158"/>
      <c r="X84" s="158" t="s">
        <v>243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378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52"/>
      <c r="D85" s="253"/>
      <c r="E85" s="253"/>
      <c r="F85" s="253"/>
      <c r="G85" s="253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9">
        <v>39</v>
      </c>
      <c r="B86" s="170" t="s">
        <v>1105</v>
      </c>
      <c r="C86" s="180" t="s">
        <v>1106</v>
      </c>
      <c r="D86" s="171" t="s">
        <v>1056</v>
      </c>
      <c r="E86" s="172">
        <v>8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2">
        <v>0</v>
      </c>
      <c r="O86" s="172">
        <f>ROUND(E86*N86,2)</f>
        <v>0</v>
      </c>
      <c r="P86" s="172">
        <v>0</v>
      </c>
      <c r="Q86" s="172">
        <f>ROUND(E86*P86,2)</f>
        <v>0</v>
      </c>
      <c r="R86" s="174"/>
      <c r="S86" s="174" t="s">
        <v>239</v>
      </c>
      <c r="T86" s="175" t="s">
        <v>206</v>
      </c>
      <c r="U86" s="158">
        <v>0</v>
      </c>
      <c r="V86" s="158">
        <f>ROUND(E86*U86,2)</f>
        <v>0</v>
      </c>
      <c r="W86" s="158"/>
      <c r="X86" s="158" t="s">
        <v>243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378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2"/>
      <c r="D87" s="253"/>
      <c r="E87" s="253"/>
      <c r="F87" s="253"/>
      <c r="G87" s="253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211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69">
        <v>40</v>
      </c>
      <c r="B88" s="170" t="s">
        <v>1105</v>
      </c>
      <c r="C88" s="180" t="s">
        <v>1106</v>
      </c>
      <c r="D88" s="171" t="s">
        <v>1056</v>
      </c>
      <c r="E88" s="172">
        <v>2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4"/>
      <c r="S88" s="174" t="s">
        <v>239</v>
      </c>
      <c r="T88" s="175" t="s">
        <v>206</v>
      </c>
      <c r="U88" s="158">
        <v>0</v>
      </c>
      <c r="V88" s="158">
        <f>ROUND(E88*U88,2)</f>
        <v>0</v>
      </c>
      <c r="W88" s="158"/>
      <c r="X88" s="158" t="s">
        <v>243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378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2"/>
      <c r="D89" s="253"/>
      <c r="E89" s="253"/>
      <c r="F89" s="253"/>
      <c r="G89" s="253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9">
        <v>41</v>
      </c>
      <c r="B90" s="170" t="s">
        <v>1105</v>
      </c>
      <c r="C90" s="180" t="s">
        <v>1106</v>
      </c>
      <c r="D90" s="171" t="s">
        <v>1056</v>
      </c>
      <c r="E90" s="172">
        <v>3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4"/>
      <c r="S90" s="174" t="s">
        <v>239</v>
      </c>
      <c r="T90" s="175" t="s">
        <v>206</v>
      </c>
      <c r="U90" s="158">
        <v>0</v>
      </c>
      <c r="V90" s="158">
        <f>ROUND(E90*U90,2)</f>
        <v>0</v>
      </c>
      <c r="W90" s="158"/>
      <c r="X90" s="158" t="s">
        <v>243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378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2"/>
      <c r="D91" s="253"/>
      <c r="E91" s="253"/>
      <c r="F91" s="253"/>
      <c r="G91" s="253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211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9">
        <v>42</v>
      </c>
      <c r="B92" s="170" t="s">
        <v>1105</v>
      </c>
      <c r="C92" s="180" t="s">
        <v>1106</v>
      </c>
      <c r="D92" s="171" t="s">
        <v>1056</v>
      </c>
      <c r="E92" s="172">
        <v>17</v>
      </c>
      <c r="F92" s="173"/>
      <c r="G92" s="174">
        <f>ROUND(E92*F92,2)</f>
        <v>0</v>
      </c>
      <c r="H92" s="173"/>
      <c r="I92" s="174">
        <f>ROUND(E92*H92,2)</f>
        <v>0</v>
      </c>
      <c r="J92" s="173"/>
      <c r="K92" s="174">
        <f>ROUND(E92*J92,2)</f>
        <v>0</v>
      </c>
      <c r="L92" s="174">
        <v>21</v>
      </c>
      <c r="M92" s="174">
        <f>G92*(1+L92/100)</f>
        <v>0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4"/>
      <c r="S92" s="174" t="s">
        <v>239</v>
      </c>
      <c r="T92" s="175" t="s">
        <v>206</v>
      </c>
      <c r="U92" s="158">
        <v>0</v>
      </c>
      <c r="V92" s="158">
        <f>ROUND(E92*U92,2)</f>
        <v>0</v>
      </c>
      <c r="W92" s="158"/>
      <c r="X92" s="158" t="s">
        <v>243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378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2"/>
      <c r="D93" s="253"/>
      <c r="E93" s="253"/>
      <c r="F93" s="253"/>
      <c r="G93" s="253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211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9">
        <v>43</v>
      </c>
      <c r="B94" s="170" t="s">
        <v>1107</v>
      </c>
      <c r="C94" s="180" t="s">
        <v>1108</v>
      </c>
      <c r="D94" s="171" t="s">
        <v>283</v>
      </c>
      <c r="E94" s="172">
        <v>129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2">
        <v>0</v>
      </c>
      <c r="O94" s="172">
        <f>ROUND(E94*N94,2)</f>
        <v>0</v>
      </c>
      <c r="P94" s="172">
        <v>0</v>
      </c>
      <c r="Q94" s="172">
        <f>ROUND(E94*P94,2)</f>
        <v>0</v>
      </c>
      <c r="R94" s="174"/>
      <c r="S94" s="174" t="s">
        <v>239</v>
      </c>
      <c r="T94" s="175" t="s">
        <v>206</v>
      </c>
      <c r="U94" s="158">
        <v>0</v>
      </c>
      <c r="V94" s="158">
        <f>ROUND(E94*U94,2)</f>
        <v>0</v>
      </c>
      <c r="W94" s="158"/>
      <c r="X94" s="158" t="s">
        <v>243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378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2"/>
      <c r="D95" s="253"/>
      <c r="E95" s="253"/>
      <c r="F95" s="253"/>
      <c r="G95" s="253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9">
        <v>44</v>
      </c>
      <c r="B96" s="170" t="s">
        <v>1107</v>
      </c>
      <c r="C96" s="180" t="s">
        <v>1108</v>
      </c>
      <c r="D96" s="171" t="s">
        <v>283</v>
      </c>
      <c r="E96" s="172">
        <v>129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4"/>
      <c r="S96" s="174" t="s">
        <v>239</v>
      </c>
      <c r="T96" s="175" t="s">
        <v>206</v>
      </c>
      <c r="U96" s="158">
        <v>0</v>
      </c>
      <c r="V96" s="158">
        <f>ROUND(E96*U96,2)</f>
        <v>0</v>
      </c>
      <c r="W96" s="158"/>
      <c r="X96" s="158" t="s">
        <v>243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378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2"/>
      <c r="D97" s="253"/>
      <c r="E97" s="253"/>
      <c r="F97" s="253"/>
      <c r="G97" s="253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211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9">
        <v>45</v>
      </c>
      <c r="B98" s="170" t="s">
        <v>1111</v>
      </c>
      <c r="C98" s="180" t="s">
        <v>1112</v>
      </c>
      <c r="D98" s="171" t="s">
        <v>1056</v>
      </c>
      <c r="E98" s="172">
        <v>28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2">
        <v>0</v>
      </c>
      <c r="O98" s="172">
        <f>ROUND(E98*N98,2)</f>
        <v>0</v>
      </c>
      <c r="P98" s="172">
        <v>0</v>
      </c>
      <c r="Q98" s="172">
        <f>ROUND(E98*P98,2)</f>
        <v>0</v>
      </c>
      <c r="R98" s="174"/>
      <c r="S98" s="174" t="s">
        <v>239</v>
      </c>
      <c r="T98" s="175" t="s">
        <v>206</v>
      </c>
      <c r="U98" s="158">
        <v>0</v>
      </c>
      <c r="V98" s="158">
        <f>ROUND(E98*U98,2)</f>
        <v>0</v>
      </c>
      <c r="W98" s="158"/>
      <c r="X98" s="158" t="s">
        <v>243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378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52"/>
      <c r="D99" s="253"/>
      <c r="E99" s="253"/>
      <c r="F99" s="253"/>
      <c r="G99" s="253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9">
        <v>46</v>
      </c>
      <c r="B100" s="170" t="s">
        <v>1111</v>
      </c>
      <c r="C100" s="180" t="s">
        <v>1112</v>
      </c>
      <c r="D100" s="171" t="s">
        <v>1056</v>
      </c>
      <c r="E100" s="172">
        <v>28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2">
        <v>0</v>
      </c>
      <c r="O100" s="172">
        <f>ROUND(E100*N100,2)</f>
        <v>0</v>
      </c>
      <c r="P100" s="172">
        <v>0</v>
      </c>
      <c r="Q100" s="172">
        <f>ROUND(E100*P100,2)</f>
        <v>0</v>
      </c>
      <c r="R100" s="174"/>
      <c r="S100" s="174" t="s">
        <v>239</v>
      </c>
      <c r="T100" s="175" t="s">
        <v>206</v>
      </c>
      <c r="U100" s="158">
        <v>0</v>
      </c>
      <c r="V100" s="158">
        <f>ROUND(E100*U100,2)</f>
        <v>0</v>
      </c>
      <c r="W100" s="158"/>
      <c r="X100" s="158" t="s">
        <v>243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378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2"/>
      <c r="D101" s="253"/>
      <c r="E101" s="253"/>
      <c r="F101" s="253"/>
      <c r="G101" s="253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9">
        <v>47</v>
      </c>
      <c r="B102" s="170" t="s">
        <v>1113</v>
      </c>
      <c r="C102" s="180" t="s">
        <v>1114</v>
      </c>
      <c r="D102" s="171" t="s">
        <v>1056</v>
      </c>
      <c r="E102" s="172">
        <v>7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2">
        <v>0</v>
      </c>
      <c r="O102" s="172">
        <f>ROUND(E102*N102,2)</f>
        <v>0</v>
      </c>
      <c r="P102" s="172">
        <v>0</v>
      </c>
      <c r="Q102" s="172">
        <f>ROUND(E102*P102,2)</f>
        <v>0</v>
      </c>
      <c r="R102" s="174"/>
      <c r="S102" s="174" t="s">
        <v>239</v>
      </c>
      <c r="T102" s="175" t="s">
        <v>206</v>
      </c>
      <c r="U102" s="158">
        <v>0</v>
      </c>
      <c r="V102" s="158">
        <f>ROUND(E102*U102,2)</f>
        <v>0</v>
      </c>
      <c r="W102" s="158"/>
      <c r="X102" s="158" t="s">
        <v>243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378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2"/>
      <c r="D103" s="253"/>
      <c r="E103" s="253"/>
      <c r="F103" s="253"/>
      <c r="G103" s="253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211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9">
        <v>48</v>
      </c>
      <c r="B104" s="170" t="s">
        <v>1113</v>
      </c>
      <c r="C104" s="180" t="s">
        <v>1114</v>
      </c>
      <c r="D104" s="171" t="s">
        <v>1056</v>
      </c>
      <c r="E104" s="172">
        <v>7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4"/>
      <c r="S104" s="174" t="s">
        <v>239</v>
      </c>
      <c r="T104" s="175" t="s">
        <v>206</v>
      </c>
      <c r="U104" s="158">
        <v>0</v>
      </c>
      <c r="V104" s="158">
        <f>ROUND(E104*U104,2)</f>
        <v>0</v>
      </c>
      <c r="W104" s="158"/>
      <c r="X104" s="158" t="s">
        <v>243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378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52"/>
      <c r="D105" s="253"/>
      <c r="E105" s="253"/>
      <c r="F105" s="253"/>
      <c r="G105" s="253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211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9">
        <v>49</v>
      </c>
      <c r="B106" s="170" t="s">
        <v>1115</v>
      </c>
      <c r="C106" s="180" t="s">
        <v>1116</v>
      </c>
      <c r="D106" s="171" t="s">
        <v>1056</v>
      </c>
      <c r="E106" s="172">
        <v>25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4"/>
      <c r="S106" s="174" t="s">
        <v>239</v>
      </c>
      <c r="T106" s="175" t="s">
        <v>206</v>
      </c>
      <c r="U106" s="158">
        <v>0</v>
      </c>
      <c r="V106" s="158">
        <f>ROUND(E106*U106,2)</f>
        <v>0</v>
      </c>
      <c r="W106" s="158"/>
      <c r="X106" s="158" t="s">
        <v>243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378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2"/>
      <c r="D107" s="253"/>
      <c r="E107" s="253"/>
      <c r="F107" s="253"/>
      <c r="G107" s="253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9">
        <v>50</v>
      </c>
      <c r="B108" s="170" t="s">
        <v>1117</v>
      </c>
      <c r="C108" s="180" t="s">
        <v>1118</v>
      </c>
      <c r="D108" s="171" t="s">
        <v>283</v>
      </c>
      <c r="E108" s="172">
        <v>55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21</v>
      </c>
      <c r="M108" s="174">
        <f>G108*(1+L108/100)</f>
        <v>0</v>
      </c>
      <c r="N108" s="172">
        <v>0</v>
      </c>
      <c r="O108" s="172">
        <f>ROUND(E108*N108,2)</f>
        <v>0</v>
      </c>
      <c r="P108" s="172">
        <v>0</v>
      </c>
      <c r="Q108" s="172">
        <f>ROUND(E108*P108,2)</f>
        <v>0</v>
      </c>
      <c r="R108" s="174"/>
      <c r="S108" s="174" t="s">
        <v>239</v>
      </c>
      <c r="T108" s="175" t="s">
        <v>206</v>
      </c>
      <c r="U108" s="158">
        <v>0</v>
      </c>
      <c r="V108" s="158">
        <f>ROUND(E108*U108,2)</f>
        <v>0</v>
      </c>
      <c r="W108" s="158"/>
      <c r="X108" s="158" t="s">
        <v>243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378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52"/>
      <c r="D109" s="253"/>
      <c r="E109" s="253"/>
      <c r="F109" s="253"/>
      <c r="G109" s="253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9">
        <v>51</v>
      </c>
      <c r="B110" s="170" t="s">
        <v>1119</v>
      </c>
      <c r="C110" s="180" t="s">
        <v>1120</v>
      </c>
      <c r="D110" s="171" t="s">
        <v>283</v>
      </c>
      <c r="E110" s="172">
        <v>10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2">
        <v>0</v>
      </c>
      <c r="O110" s="172">
        <f>ROUND(E110*N110,2)</f>
        <v>0</v>
      </c>
      <c r="P110" s="172">
        <v>0</v>
      </c>
      <c r="Q110" s="172">
        <f>ROUND(E110*P110,2)</f>
        <v>0</v>
      </c>
      <c r="R110" s="174"/>
      <c r="S110" s="174" t="s">
        <v>239</v>
      </c>
      <c r="T110" s="175" t="s">
        <v>206</v>
      </c>
      <c r="U110" s="158">
        <v>0</v>
      </c>
      <c r="V110" s="158">
        <f>ROUND(E110*U110,2)</f>
        <v>0</v>
      </c>
      <c r="W110" s="158"/>
      <c r="X110" s="158" t="s">
        <v>243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378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52"/>
      <c r="D111" s="253"/>
      <c r="E111" s="253"/>
      <c r="F111" s="253"/>
      <c r="G111" s="253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9">
        <v>52</v>
      </c>
      <c r="B112" s="170" t="s">
        <v>1121</v>
      </c>
      <c r="C112" s="180" t="s">
        <v>1122</v>
      </c>
      <c r="D112" s="171" t="s">
        <v>283</v>
      </c>
      <c r="E112" s="172">
        <v>15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2">
        <v>0</v>
      </c>
      <c r="O112" s="172">
        <f>ROUND(E112*N112,2)</f>
        <v>0</v>
      </c>
      <c r="P112" s="172">
        <v>0</v>
      </c>
      <c r="Q112" s="172">
        <f>ROUND(E112*P112,2)</f>
        <v>0</v>
      </c>
      <c r="R112" s="174"/>
      <c r="S112" s="174" t="s">
        <v>239</v>
      </c>
      <c r="T112" s="175" t="s">
        <v>206</v>
      </c>
      <c r="U112" s="158">
        <v>0</v>
      </c>
      <c r="V112" s="158">
        <f>ROUND(E112*U112,2)</f>
        <v>0</v>
      </c>
      <c r="W112" s="158"/>
      <c r="X112" s="158" t="s">
        <v>243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378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52"/>
      <c r="D113" s="253"/>
      <c r="E113" s="253"/>
      <c r="F113" s="253"/>
      <c r="G113" s="253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211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9">
        <v>53</v>
      </c>
      <c r="B114" s="170" t="s">
        <v>1123</v>
      </c>
      <c r="C114" s="180" t="s">
        <v>1124</v>
      </c>
      <c r="D114" s="171" t="s">
        <v>283</v>
      </c>
      <c r="E114" s="172">
        <v>1180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4"/>
      <c r="S114" s="174" t="s">
        <v>239</v>
      </c>
      <c r="T114" s="175" t="s">
        <v>206</v>
      </c>
      <c r="U114" s="158">
        <v>0</v>
      </c>
      <c r="V114" s="158">
        <f>ROUND(E114*U114,2)</f>
        <v>0</v>
      </c>
      <c r="W114" s="158"/>
      <c r="X114" s="158" t="s">
        <v>243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378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52"/>
      <c r="D115" s="253"/>
      <c r="E115" s="253"/>
      <c r="F115" s="253"/>
      <c r="G115" s="253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9">
        <v>54</v>
      </c>
      <c r="B116" s="170" t="s">
        <v>1125</v>
      </c>
      <c r="C116" s="180" t="s">
        <v>1126</v>
      </c>
      <c r="D116" s="171" t="s">
        <v>283</v>
      </c>
      <c r="E116" s="172">
        <v>830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4"/>
      <c r="S116" s="174" t="s">
        <v>239</v>
      </c>
      <c r="T116" s="175" t="s">
        <v>206</v>
      </c>
      <c r="U116" s="158">
        <v>0</v>
      </c>
      <c r="V116" s="158">
        <f>ROUND(E116*U116,2)</f>
        <v>0</v>
      </c>
      <c r="W116" s="158"/>
      <c r="X116" s="158" t="s">
        <v>243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378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52"/>
      <c r="D117" s="253"/>
      <c r="E117" s="253"/>
      <c r="F117" s="253"/>
      <c r="G117" s="253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9">
        <v>55</v>
      </c>
      <c r="B118" s="170" t="s">
        <v>1127</v>
      </c>
      <c r="C118" s="180" t="s">
        <v>1128</v>
      </c>
      <c r="D118" s="171" t="s">
        <v>283</v>
      </c>
      <c r="E118" s="172">
        <v>135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4"/>
      <c r="S118" s="174" t="s">
        <v>239</v>
      </c>
      <c r="T118" s="175" t="s">
        <v>206</v>
      </c>
      <c r="U118" s="158">
        <v>0</v>
      </c>
      <c r="V118" s="158">
        <f>ROUND(E118*U118,2)</f>
        <v>0</v>
      </c>
      <c r="W118" s="158"/>
      <c r="X118" s="158" t="s">
        <v>243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378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52"/>
      <c r="D119" s="253"/>
      <c r="E119" s="253"/>
      <c r="F119" s="253"/>
      <c r="G119" s="253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9">
        <v>56</v>
      </c>
      <c r="B120" s="170" t="s">
        <v>1131</v>
      </c>
      <c r="C120" s="180" t="s">
        <v>1132</v>
      </c>
      <c r="D120" s="171" t="s">
        <v>1056</v>
      </c>
      <c r="E120" s="172">
        <v>186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2">
        <v>0</v>
      </c>
      <c r="O120" s="172">
        <f>ROUND(E120*N120,2)</f>
        <v>0</v>
      </c>
      <c r="P120" s="172">
        <v>0</v>
      </c>
      <c r="Q120" s="172">
        <f>ROUND(E120*P120,2)</f>
        <v>0</v>
      </c>
      <c r="R120" s="174"/>
      <c r="S120" s="174" t="s">
        <v>239</v>
      </c>
      <c r="T120" s="175" t="s">
        <v>206</v>
      </c>
      <c r="U120" s="158">
        <v>0</v>
      </c>
      <c r="V120" s="158">
        <f>ROUND(E120*U120,2)</f>
        <v>0</v>
      </c>
      <c r="W120" s="158"/>
      <c r="X120" s="158" t="s">
        <v>243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378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52"/>
      <c r="D121" s="253"/>
      <c r="E121" s="253"/>
      <c r="F121" s="253"/>
      <c r="G121" s="253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211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9">
        <v>57</v>
      </c>
      <c r="B122" s="170" t="s">
        <v>1133</v>
      </c>
      <c r="C122" s="180" t="s">
        <v>1134</v>
      </c>
      <c r="D122" s="171" t="s">
        <v>283</v>
      </c>
      <c r="E122" s="172">
        <v>241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4"/>
      <c r="S122" s="174" t="s">
        <v>239</v>
      </c>
      <c r="T122" s="175" t="s">
        <v>206</v>
      </c>
      <c r="U122" s="158">
        <v>0</v>
      </c>
      <c r="V122" s="158">
        <f>ROUND(E122*U122,2)</f>
        <v>0</v>
      </c>
      <c r="W122" s="158"/>
      <c r="X122" s="158" t="s">
        <v>243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378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52"/>
      <c r="D123" s="253"/>
      <c r="E123" s="253"/>
      <c r="F123" s="253"/>
      <c r="G123" s="253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9">
        <v>58</v>
      </c>
      <c r="B124" s="170" t="s">
        <v>1135</v>
      </c>
      <c r="C124" s="180" t="s">
        <v>1136</v>
      </c>
      <c r="D124" s="171" t="s">
        <v>1056</v>
      </c>
      <c r="E124" s="172">
        <v>336</v>
      </c>
      <c r="F124" s="173"/>
      <c r="G124" s="174">
        <f>ROUND(E124*F124,2)</f>
        <v>0</v>
      </c>
      <c r="H124" s="173"/>
      <c r="I124" s="174">
        <f>ROUND(E124*H124,2)</f>
        <v>0</v>
      </c>
      <c r="J124" s="173"/>
      <c r="K124" s="174">
        <f>ROUND(E124*J124,2)</f>
        <v>0</v>
      </c>
      <c r="L124" s="174">
        <v>21</v>
      </c>
      <c r="M124" s="174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4"/>
      <c r="S124" s="174" t="s">
        <v>239</v>
      </c>
      <c r="T124" s="175" t="s">
        <v>206</v>
      </c>
      <c r="U124" s="158">
        <v>0</v>
      </c>
      <c r="V124" s="158">
        <f>ROUND(E124*U124,2)</f>
        <v>0</v>
      </c>
      <c r="W124" s="158"/>
      <c r="X124" s="158" t="s">
        <v>243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378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2"/>
      <c r="D125" s="253"/>
      <c r="E125" s="253"/>
      <c r="F125" s="253"/>
      <c r="G125" s="253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9">
        <v>59</v>
      </c>
      <c r="B126" s="170" t="s">
        <v>1137</v>
      </c>
      <c r="C126" s="180" t="s">
        <v>1138</v>
      </c>
      <c r="D126" s="171" t="s">
        <v>1056</v>
      </c>
      <c r="E126" s="172">
        <v>2</v>
      </c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72">
        <v>0</v>
      </c>
      <c r="O126" s="172">
        <f>ROUND(E126*N126,2)</f>
        <v>0</v>
      </c>
      <c r="P126" s="172">
        <v>0</v>
      </c>
      <c r="Q126" s="172">
        <f>ROUND(E126*P126,2)</f>
        <v>0</v>
      </c>
      <c r="R126" s="174"/>
      <c r="S126" s="174" t="s">
        <v>239</v>
      </c>
      <c r="T126" s="175" t="s">
        <v>206</v>
      </c>
      <c r="U126" s="158">
        <v>0</v>
      </c>
      <c r="V126" s="158">
        <f>ROUND(E126*U126,2)</f>
        <v>0</v>
      </c>
      <c r="W126" s="158"/>
      <c r="X126" s="158" t="s">
        <v>243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378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2"/>
      <c r="D127" s="253"/>
      <c r="E127" s="253"/>
      <c r="F127" s="253"/>
      <c r="G127" s="253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69">
        <v>60</v>
      </c>
      <c r="B128" s="170" t="s">
        <v>1139</v>
      </c>
      <c r="C128" s="180" t="s">
        <v>1140</v>
      </c>
      <c r="D128" s="171" t="s">
        <v>1056</v>
      </c>
      <c r="E128" s="172">
        <v>66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2">
        <v>0</v>
      </c>
      <c r="O128" s="172">
        <f>ROUND(E128*N128,2)</f>
        <v>0</v>
      </c>
      <c r="P128" s="172">
        <v>0</v>
      </c>
      <c r="Q128" s="172">
        <f>ROUND(E128*P128,2)</f>
        <v>0</v>
      </c>
      <c r="R128" s="174"/>
      <c r="S128" s="174" t="s">
        <v>239</v>
      </c>
      <c r="T128" s="175" t="s">
        <v>206</v>
      </c>
      <c r="U128" s="158">
        <v>0</v>
      </c>
      <c r="V128" s="158">
        <f>ROUND(E128*U128,2)</f>
        <v>0</v>
      </c>
      <c r="W128" s="158"/>
      <c r="X128" s="158" t="s">
        <v>243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378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52"/>
      <c r="D129" s="253"/>
      <c r="E129" s="253"/>
      <c r="F129" s="253"/>
      <c r="G129" s="253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211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9">
        <v>61</v>
      </c>
      <c r="B130" s="170" t="s">
        <v>1141</v>
      </c>
      <c r="C130" s="180" t="s">
        <v>1142</v>
      </c>
      <c r="D130" s="171" t="s">
        <v>1056</v>
      </c>
      <c r="E130" s="172">
        <v>1</v>
      </c>
      <c r="F130" s="173"/>
      <c r="G130" s="174">
        <f>ROUND(E130*F130,2)</f>
        <v>0</v>
      </c>
      <c r="H130" s="173"/>
      <c r="I130" s="174">
        <f>ROUND(E130*H130,2)</f>
        <v>0</v>
      </c>
      <c r="J130" s="173"/>
      <c r="K130" s="174">
        <f>ROUND(E130*J130,2)</f>
        <v>0</v>
      </c>
      <c r="L130" s="174">
        <v>21</v>
      </c>
      <c r="M130" s="174">
        <f>G130*(1+L130/100)</f>
        <v>0</v>
      </c>
      <c r="N130" s="172">
        <v>0</v>
      </c>
      <c r="O130" s="172">
        <f>ROUND(E130*N130,2)</f>
        <v>0</v>
      </c>
      <c r="P130" s="172">
        <v>0</v>
      </c>
      <c r="Q130" s="172">
        <f>ROUND(E130*P130,2)</f>
        <v>0</v>
      </c>
      <c r="R130" s="174"/>
      <c r="S130" s="174" t="s">
        <v>239</v>
      </c>
      <c r="T130" s="175" t="s">
        <v>206</v>
      </c>
      <c r="U130" s="158">
        <v>0</v>
      </c>
      <c r="V130" s="158">
        <f>ROUND(E130*U130,2)</f>
        <v>0</v>
      </c>
      <c r="W130" s="158"/>
      <c r="X130" s="158" t="s">
        <v>243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378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52"/>
      <c r="D131" s="253"/>
      <c r="E131" s="253"/>
      <c r="F131" s="253"/>
      <c r="G131" s="253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211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9">
        <v>62</v>
      </c>
      <c r="B132" s="170" t="s">
        <v>1143</v>
      </c>
      <c r="C132" s="180" t="s">
        <v>1144</v>
      </c>
      <c r="D132" s="171" t="s">
        <v>1056</v>
      </c>
      <c r="E132" s="172">
        <v>3</v>
      </c>
      <c r="F132" s="173"/>
      <c r="G132" s="174">
        <f>ROUND(E132*F132,2)</f>
        <v>0</v>
      </c>
      <c r="H132" s="173"/>
      <c r="I132" s="174">
        <f>ROUND(E132*H132,2)</f>
        <v>0</v>
      </c>
      <c r="J132" s="173"/>
      <c r="K132" s="174">
        <f>ROUND(E132*J132,2)</f>
        <v>0</v>
      </c>
      <c r="L132" s="174">
        <v>21</v>
      </c>
      <c r="M132" s="174">
        <f>G132*(1+L132/100)</f>
        <v>0</v>
      </c>
      <c r="N132" s="172">
        <v>0</v>
      </c>
      <c r="O132" s="172">
        <f>ROUND(E132*N132,2)</f>
        <v>0</v>
      </c>
      <c r="P132" s="172">
        <v>0</v>
      </c>
      <c r="Q132" s="172">
        <f>ROUND(E132*P132,2)</f>
        <v>0</v>
      </c>
      <c r="R132" s="174"/>
      <c r="S132" s="174" t="s">
        <v>239</v>
      </c>
      <c r="T132" s="175" t="s">
        <v>206</v>
      </c>
      <c r="U132" s="158">
        <v>0</v>
      </c>
      <c r="V132" s="158">
        <f>ROUND(E132*U132,2)</f>
        <v>0</v>
      </c>
      <c r="W132" s="158"/>
      <c r="X132" s="158" t="s">
        <v>1145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1146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2"/>
      <c r="D133" s="253"/>
      <c r="E133" s="253"/>
      <c r="F133" s="253"/>
      <c r="G133" s="253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211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9">
        <v>63</v>
      </c>
      <c r="B134" s="170" t="s">
        <v>239</v>
      </c>
      <c r="C134" s="180" t="s">
        <v>1147</v>
      </c>
      <c r="D134" s="171" t="s">
        <v>1056</v>
      </c>
      <c r="E134" s="172">
        <v>43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21</v>
      </c>
      <c r="M134" s="174">
        <f>G134*(1+L134/100)</f>
        <v>0</v>
      </c>
      <c r="N134" s="172">
        <v>0</v>
      </c>
      <c r="O134" s="172">
        <f>ROUND(E134*N134,2)</f>
        <v>0</v>
      </c>
      <c r="P134" s="172">
        <v>0</v>
      </c>
      <c r="Q134" s="172">
        <f>ROUND(E134*P134,2)</f>
        <v>0</v>
      </c>
      <c r="R134" s="174"/>
      <c r="S134" s="174" t="s">
        <v>239</v>
      </c>
      <c r="T134" s="175" t="s">
        <v>206</v>
      </c>
      <c r="U134" s="158">
        <v>0</v>
      </c>
      <c r="V134" s="158">
        <f>ROUND(E134*U134,2)</f>
        <v>0</v>
      </c>
      <c r="W134" s="158"/>
      <c r="X134" s="158" t="s">
        <v>1145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1146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52"/>
      <c r="D135" s="253"/>
      <c r="E135" s="253"/>
      <c r="F135" s="253"/>
      <c r="G135" s="253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9">
        <v>64</v>
      </c>
      <c r="B136" s="170" t="s">
        <v>1143</v>
      </c>
      <c r="C136" s="180" t="s">
        <v>1148</v>
      </c>
      <c r="D136" s="171" t="s">
        <v>1056</v>
      </c>
      <c r="E136" s="172">
        <v>20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2">
        <v>0</v>
      </c>
      <c r="O136" s="172">
        <f>ROUND(E136*N136,2)</f>
        <v>0</v>
      </c>
      <c r="P136" s="172">
        <v>0</v>
      </c>
      <c r="Q136" s="172">
        <f>ROUND(E136*P136,2)</f>
        <v>0</v>
      </c>
      <c r="R136" s="174"/>
      <c r="S136" s="174" t="s">
        <v>239</v>
      </c>
      <c r="T136" s="175" t="s">
        <v>206</v>
      </c>
      <c r="U136" s="158">
        <v>0</v>
      </c>
      <c r="V136" s="158">
        <f>ROUND(E136*U136,2)</f>
        <v>0</v>
      </c>
      <c r="W136" s="158"/>
      <c r="X136" s="158" t="s">
        <v>460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1149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2"/>
      <c r="D137" s="253"/>
      <c r="E137" s="253"/>
      <c r="F137" s="253"/>
      <c r="G137" s="253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211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9">
        <v>65</v>
      </c>
      <c r="B138" s="170" t="s">
        <v>1150</v>
      </c>
      <c r="C138" s="180" t="s">
        <v>1151</v>
      </c>
      <c r="D138" s="171" t="s">
        <v>1056</v>
      </c>
      <c r="E138" s="172">
        <v>3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72">
        <v>0</v>
      </c>
      <c r="O138" s="172">
        <f>ROUND(E138*N138,2)</f>
        <v>0</v>
      </c>
      <c r="P138" s="172">
        <v>0</v>
      </c>
      <c r="Q138" s="172">
        <f>ROUND(E138*P138,2)</f>
        <v>0</v>
      </c>
      <c r="R138" s="174"/>
      <c r="S138" s="174" t="s">
        <v>239</v>
      </c>
      <c r="T138" s="175" t="s">
        <v>206</v>
      </c>
      <c r="U138" s="158">
        <v>0</v>
      </c>
      <c r="V138" s="158">
        <f>ROUND(E138*U138,2)</f>
        <v>0</v>
      </c>
      <c r="W138" s="158"/>
      <c r="X138" s="158" t="s">
        <v>460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1149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52"/>
      <c r="D139" s="253"/>
      <c r="E139" s="253"/>
      <c r="F139" s="253"/>
      <c r="G139" s="253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211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69">
        <v>66</v>
      </c>
      <c r="B140" s="170" t="s">
        <v>1152</v>
      </c>
      <c r="C140" s="180" t="s">
        <v>1153</v>
      </c>
      <c r="D140" s="171" t="s">
        <v>283</v>
      </c>
      <c r="E140" s="172">
        <v>103</v>
      </c>
      <c r="F140" s="173"/>
      <c r="G140" s="174">
        <f>ROUND(E140*F140,2)</f>
        <v>0</v>
      </c>
      <c r="H140" s="173"/>
      <c r="I140" s="174">
        <f>ROUND(E140*H140,2)</f>
        <v>0</v>
      </c>
      <c r="J140" s="173"/>
      <c r="K140" s="174">
        <f>ROUND(E140*J140,2)</f>
        <v>0</v>
      </c>
      <c r="L140" s="174">
        <v>21</v>
      </c>
      <c r="M140" s="174">
        <f>G140*(1+L140/100)</f>
        <v>0</v>
      </c>
      <c r="N140" s="172">
        <v>0</v>
      </c>
      <c r="O140" s="172">
        <f>ROUND(E140*N140,2)</f>
        <v>0</v>
      </c>
      <c r="P140" s="172">
        <v>0</v>
      </c>
      <c r="Q140" s="172">
        <f>ROUND(E140*P140,2)</f>
        <v>0</v>
      </c>
      <c r="R140" s="174"/>
      <c r="S140" s="174" t="s">
        <v>239</v>
      </c>
      <c r="T140" s="175" t="s">
        <v>206</v>
      </c>
      <c r="U140" s="158">
        <v>0</v>
      </c>
      <c r="V140" s="158">
        <f>ROUND(E140*U140,2)</f>
        <v>0</v>
      </c>
      <c r="W140" s="158"/>
      <c r="X140" s="158" t="s">
        <v>460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1149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52"/>
      <c r="D141" s="253"/>
      <c r="E141" s="253"/>
      <c r="F141" s="253"/>
      <c r="G141" s="253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211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69">
        <v>67</v>
      </c>
      <c r="B142" s="170" t="s">
        <v>1154</v>
      </c>
      <c r="C142" s="180" t="s">
        <v>1155</v>
      </c>
      <c r="D142" s="171" t="s">
        <v>283</v>
      </c>
      <c r="E142" s="172">
        <v>1105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72">
        <v>0</v>
      </c>
      <c r="O142" s="172">
        <f>ROUND(E142*N142,2)</f>
        <v>0</v>
      </c>
      <c r="P142" s="172">
        <v>0</v>
      </c>
      <c r="Q142" s="172">
        <f>ROUND(E142*P142,2)</f>
        <v>0</v>
      </c>
      <c r="R142" s="174"/>
      <c r="S142" s="174" t="s">
        <v>239</v>
      </c>
      <c r="T142" s="175" t="s">
        <v>206</v>
      </c>
      <c r="U142" s="158">
        <v>0</v>
      </c>
      <c r="V142" s="158">
        <f>ROUND(E142*U142,2)</f>
        <v>0</v>
      </c>
      <c r="W142" s="158"/>
      <c r="X142" s="158" t="s">
        <v>460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1149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52"/>
      <c r="D143" s="253"/>
      <c r="E143" s="253"/>
      <c r="F143" s="253"/>
      <c r="G143" s="253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211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69">
        <v>68</v>
      </c>
      <c r="B144" s="170" t="s">
        <v>1156</v>
      </c>
      <c r="C144" s="180" t="s">
        <v>1157</v>
      </c>
      <c r="D144" s="171" t="s">
        <v>283</v>
      </c>
      <c r="E144" s="172">
        <v>182</v>
      </c>
      <c r="F144" s="173"/>
      <c r="G144" s="174">
        <f>ROUND(E144*F144,2)</f>
        <v>0</v>
      </c>
      <c r="H144" s="173"/>
      <c r="I144" s="174">
        <f>ROUND(E144*H144,2)</f>
        <v>0</v>
      </c>
      <c r="J144" s="173"/>
      <c r="K144" s="174">
        <f>ROUND(E144*J144,2)</f>
        <v>0</v>
      </c>
      <c r="L144" s="174">
        <v>21</v>
      </c>
      <c r="M144" s="174">
        <f>G144*(1+L144/100)</f>
        <v>0</v>
      </c>
      <c r="N144" s="172">
        <v>0</v>
      </c>
      <c r="O144" s="172">
        <f>ROUND(E144*N144,2)</f>
        <v>0</v>
      </c>
      <c r="P144" s="172">
        <v>0</v>
      </c>
      <c r="Q144" s="172">
        <f>ROUND(E144*P144,2)</f>
        <v>0</v>
      </c>
      <c r="R144" s="174"/>
      <c r="S144" s="174" t="s">
        <v>239</v>
      </c>
      <c r="T144" s="175" t="s">
        <v>206</v>
      </c>
      <c r="U144" s="158">
        <v>0</v>
      </c>
      <c r="V144" s="158">
        <f>ROUND(E144*U144,2)</f>
        <v>0</v>
      </c>
      <c r="W144" s="158"/>
      <c r="X144" s="158" t="s">
        <v>460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1149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52"/>
      <c r="D145" s="253"/>
      <c r="E145" s="253"/>
      <c r="F145" s="253"/>
      <c r="G145" s="253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211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69">
        <v>69</v>
      </c>
      <c r="B146" s="170" t="s">
        <v>1158</v>
      </c>
      <c r="C146" s="180" t="s">
        <v>1159</v>
      </c>
      <c r="D146" s="171" t="s">
        <v>1056</v>
      </c>
      <c r="E146" s="172">
        <v>36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72">
        <v>0</v>
      </c>
      <c r="O146" s="172">
        <f>ROUND(E146*N146,2)</f>
        <v>0</v>
      </c>
      <c r="P146" s="172">
        <v>0</v>
      </c>
      <c r="Q146" s="172">
        <f>ROUND(E146*P146,2)</f>
        <v>0</v>
      </c>
      <c r="R146" s="174"/>
      <c r="S146" s="174" t="s">
        <v>239</v>
      </c>
      <c r="T146" s="175" t="s">
        <v>206</v>
      </c>
      <c r="U146" s="158">
        <v>0</v>
      </c>
      <c r="V146" s="158">
        <f>ROUND(E146*U146,2)</f>
        <v>0</v>
      </c>
      <c r="W146" s="158"/>
      <c r="X146" s="158" t="s">
        <v>460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1149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52"/>
      <c r="D147" s="253"/>
      <c r="E147" s="253"/>
      <c r="F147" s="253"/>
      <c r="G147" s="253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211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69">
        <v>70</v>
      </c>
      <c r="B148" s="170" t="s">
        <v>1160</v>
      </c>
      <c r="C148" s="180" t="s">
        <v>1161</v>
      </c>
      <c r="D148" s="171" t="s">
        <v>1056</v>
      </c>
      <c r="E148" s="172">
        <v>1.8</v>
      </c>
      <c r="F148" s="173"/>
      <c r="G148" s="174">
        <f>ROUND(E148*F148,2)</f>
        <v>0</v>
      </c>
      <c r="H148" s="173"/>
      <c r="I148" s="174">
        <f>ROUND(E148*H148,2)</f>
        <v>0</v>
      </c>
      <c r="J148" s="173"/>
      <c r="K148" s="174">
        <f>ROUND(E148*J148,2)</f>
        <v>0</v>
      </c>
      <c r="L148" s="174">
        <v>21</v>
      </c>
      <c r="M148" s="174">
        <f>G148*(1+L148/100)</f>
        <v>0</v>
      </c>
      <c r="N148" s="172">
        <v>0</v>
      </c>
      <c r="O148" s="172">
        <f>ROUND(E148*N148,2)</f>
        <v>0</v>
      </c>
      <c r="P148" s="172">
        <v>0</v>
      </c>
      <c r="Q148" s="172">
        <f>ROUND(E148*P148,2)</f>
        <v>0</v>
      </c>
      <c r="R148" s="174"/>
      <c r="S148" s="174" t="s">
        <v>239</v>
      </c>
      <c r="T148" s="175" t="s">
        <v>206</v>
      </c>
      <c r="U148" s="158">
        <v>0</v>
      </c>
      <c r="V148" s="158">
        <f>ROUND(E148*U148,2)</f>
        <v>0</v>
      </c>
      <c r="W148" s="158"/>
      <c r="X148" s="158" t="s">
        <v>460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1149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52"/>
      <c r="D149" s="253"/>
      <c r="E149" s="253"/>
      <c r="F149" s="253"/>
      <c r="G149" s="253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211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9">
        <v>71</v>
      </c>
      <c r="B150" s="170" t="s">
        <v>239</v>
      </c>
      <c r="C150" s="180" t="s">
        <v>1162</v>
      </c>
      <c r="D150" s="171" t="s">
        <v>1056</v>
      </c>
      <c r="E150" s="172">
        <v>17</v>
      </c>
      <c r="F150" s="173"/>
      <c r="G150" s="174">
        <f>ROUND(E150*F150,2)</f>
        <v>0</v>
      </c>
      <c r="H150" s="173"/>
      <c r="I150" s="174">
        <f>ROUND(E150*H150,2)</f>
        <v>0</v>
      </c>
      <c r="J150" s="173"/>
      <c r="K150" s="174">
        <f>ROUND(E150*J150,2)</f>
        <v>0</v>
      </c>
      <c r="L150" s="174">
        <v>21</v>
      </c>
      <c r="M150" s="174">
        <f>G150*(1+L150/100)</f>
        <v>0</v>
      </c>
      <c r="N150" s="172">
        <v>0</v>
      </c>
      <c r="O150" s="172">
        <f>ROUND(E150*N150,2)</f>
        <v>0</v>
      </c>
      <c r="P150" s="172">
        <v>0</v>
      </c>
      <c r="Q150" s="172">
        <f>ROUND(E150*P150,2)</f>
        <v>0</v>
      </c>
      <c r="R150" s="174"/>
      <c r="S150" s="174" t="s">
        <v>239</v>
      </c>
      <c r="T150" s="175" t="s">
        <v>206</v>
      </c>
      <c r="U150" s="158">
        <v>0</v>
      </c>
      <c r="V150" s="158">
        <f>ROUND(E150*U150,2)</f>
        <v>0</v>
      </c>
      <c r="W150" s="158"/>
      <c r="X150" s="158" t="s">
        <v>460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1149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52"/>
      <c r="D151" s="253"/>
      <c r="E151" s="253"/>
      <c r="F151" s="253"/>
      <c r="G151" s="253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211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">
      <c r="A152" s="163" t="s">
        <v>200</v>
      </c>
      <c r="B152" s="164" t="s">
        <v>159</v>
      </c>
      <c r="C152" s="179" t="s">
        <v>160</v>
      </c>
      <c r="D152" s="165"/>
      <c r="E152" s="166"/>
      <c r="F152" s="167"/>
      <c r="G152" s="167">
        <f>SUMIF(AG153:AG268,"&lt;&gt;NOR",G153:G268)</f>
        <v>0</v>
      </c>
      <c r="H152" s="167"/>
      <c r="I152" s="167">
        <f>SUM(I153:I268)</f>
        <v>0</v>
      </c>
      <c r="J152" s="167"/>
      <c r="K152" s="167">
        <f>SUM(K153:K268)</f>
        <v>0</v>
      </c>
      <c r="L152" s="167"/>
      <c r="M152" s="167">
        <f>SUM(M153:M268)</f>
        <v>0</v>
      </c>
      <c r="N152" s="166"/>
      <c r="O152" s="166">
        <f>SUM(O153:O268)</f>
        <v>0</v>
      </c>
      <c r="P152" s="166"/>
      <c r="Q152" s="166">
        <f>SUM(Q153:Q268)</f>
        <v>0</v>
      </c>
      <c r="R152" s="167"/>
      <c r="S152" s="167"/>
      <c r="T152" s="168"/>
      <c r="U152" s="162"/>
      <c r="V152" s="162">
        <f>SUM(V153:V268)</f>
        <v>0</v>
      </c>
      <c r="W152" s="162"/>
      <c r="X152" s="162"/>
      <c r="AG152" t="s">
        <v>201</v>
      </c>
    </row>
    <row r="153" spans="1:60" outlineLevel="1" x14ac:dyDescent="0.2">
      <c r="A153" s="169">
        <v>72</v>
      </c>
      <c r="B153" s="170" t="s">
        <v>1213</v>
      </c>
      <c r="C153" s="180" t="s">
        <v>1214</v>
      </c>
      <c r="D153" s="171" t="s">
        <v>1056</v>
      </c>
      <c r="E153" s="172">
        <v>32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4"/>
      <c r="S153" s="174" t="s">
        <v>239</v>
      </c>
      <c r="T153" s="175" t="s">
        <v>206</v>
      </c>
      <c r="U153" s="158">
        <v>0</v>
      </c>
      <c r="V153" s="158">
        <f>ROUND(E153*U153,2)</f>
        <v>0</v>
      </c>
      <c r="W153" s="158"/>
      <c r="X153" s="158" t="s">
        <v>243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378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52"/>
      <c r="D154" s="253"/>
      <c r="E154" s="253"/>
      <c r="F154" s="253"/>
      <c r="G154" s="253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211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69">
        <v>73</v>
      </c>
      <c r="B155" s="170" t="s">
        <v>1163</v>
      </c>
      <c r="C155" s="180" t="s">
        <v>1164</v>
      </c>
      <c r="D155" s="171" t="s">
        <v>1165</v>
      </c>
      <c r="E155" s="172">
        <v>1</v>
      </c>
      <c r="F155" s="173"/>
      <c r="G155" s="174">
        <f>ROUND(E155*F155,2)</f>
        <v>0</v>
      </c>
      <c r="H155" s="173"/>
      <c r="I155" s="174">
        <f>ROUND(E155*H155,2)</f>
        <v>0</v>
      </c>
      <c r="J155" s="173"/>
      <c r="K155" s="174">
        <f>ROUND(E155*J155,2)</f>
        <v>0</v>
      </c>
      <c r="L155" s="174">
        <v>21</v>
      </c>
      <c r="M155" s="174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4"/>
      <c r="S155" s="174" t="s">
        <v>239</v>
      </c>
      <c r="T155" s="175" t="s">
        <v>206</v>
      </c>
      <c r="U155" s="158">
        <v>0</v>
      </c>
      <c r="V155" s="158">
        <f>ROUND(E155*U155,2)</f>
        <v>0</v>
      </c>
      <c r="W155" s="158"/>
      <c r="X155" s="158" t="s">
        <v>243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378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52"/>
      <c r="D156" s="253"/>
      <c r="E156" s="253"/>
      <c r="F156" s="253"/>
      <c r="G156" s="253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211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9">
        <v>74</v>
      </c>
      <c r="B157" s="170" t="s">
        <v>1215</v>
      </c>
      <c r="C157" s="180" t="s">
        <v>1216</v>
      </c>
      <c r="D157" s="171" t="s">
        <v>1056</v>
      </c>
      <c r="E157" s="172">
        <v>50</v>
      </c>
      <c r="F157" s="173"/>
      <c r="G157" s="174">
        <f>ROUND(E157*F157,2)</f>
        <v>0</v>
      </c>
      <c r="H157" s="173"/>
      <c r="I157" s="174">
        <f>ROUND(E157*H157,2)</f>
        <v>0</v>
      </c>
      <c r="J157" s="173"/>
      <c r="K157" s="174">
        <f>ROUND(E157*J157,2)</f>
        <v>0</v>
      </c>
      <c r="L157" s="174">
        <v>21</v>
      </c>
      <c r="M157" s="174">
        <f>G157*(1+L157/100)</f>
        <v>0</v>
      </c>
      <c r="N157" s="172">
        <v>0</v>
      </c>
      <c r="O157" s="172">
        <f>ROUND(E157*N157,2)</f>
        <v>0</v>
      </c>
      <c r="P157" s="172">
        <v>0</v>
      </c>
      <c r="Q157" s="172">
        <f>ROUND(E157*P157,2)</f>
        <v>0</v>
      </c>
      <c r="R157" s="174"/>
      <c r="S157" s="174" t="s">
        <v>239</v>
      </c>
      <c r="T157" s="175" t="s">
        <v>206</v>
      </c>
      <c r="U157" s="158">
        <v>0</v>
      </c>
      <c r="V157" s="158">
        <f>ROUND(E157*U157,2)</f>
        <v>0</v>
      </c>
      <c r="W157" s="158"/>
      <c r="X157" s="158" t="s">
        <v>243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378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52"/>
      <c r="D158" s="253"/>
      <c r="E158" s="253"/>
      <c r="F158" s="253"/>
      <c r="G158" s="253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211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69">
        <v>75</v>
      </c>
      <c r="B159" s="170" t="s">
        <v>1217</v>
      </c>
      <c r="C159" s="180" t="s">
        <v>1218</v>
      </c>
      <c r="D159" s="171" t="s">
        <v>1056</v>
      </c>
      <c r="E159" s="172">
        <v>17</v>
      </c>
      <c r="F159" s="173"/>
      <c r="G159" s="174">
        <f>ROUND(E159*F159,2)</f>
        <v>0</v>
      </c>
      <c r="H159" s="173"/>
      <c r="I159" s="174">
        <f>ROUND(E159*H159,2)</f>
        <v>0</v>
      </c>
      <c r="J159" s="173"/>
      <c r="K159" s="174">
        <f>ROUND(E159*J159,2)</f>
        <v>0</v>
      </c>
      <c r="L159" s="174">
        <v>21</v>
      </c>
      <c r="M159" s="174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4"/>
      <c r="S159" s="174" t="s">
        <v>239</v>
      </c>
      <c r="T159" s="175" t="s">
        <v>206</v>
      </c>
      <c r="U159" s="158">
        <v>0</v>
      </c>
      <c r="V159" s="158">
        <f>ROUND(E159*U159,2)</f>
        <v>0</v>
      </c>
      <c r="W159" s="158"/>
      <c r="X159" s="158" t="s">
        <v>243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378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52"/>
      <c r="D160" s="253"/>
      <c r="E160" s="253"/>
      <c r="F160" s="253"/>
      <c r="G160" s="253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211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69">
        <v>76</v>
      </c>
      <c r="B161" s="170" t="s">
        <v>1219</v>
      </c>
      <c r="C161" s="180" t="s">
        <v>1144</v>
      </c>
      <c r="D161" s="171" t="s">
        <v>1056</v>
      </c>
      <c r="E161" s="172">
        <v>3</v>
      </c>
      <c r="F161" s="173"/>
      <c r="G161" s="174">
        <f>ROUND(E161*F161,2)</f>
        <v>0</v>
      </c>
      <c r="H161" s="173"/>
      <c r="I161" s="174">
        <f>ROUND(E161*H161,2)</f>
        <v>0</v>
      </c>
      <c r="J161" s="173"/>
      <c r="K161" s="174">
        <f>ROUND(E161*J161,2)</f>
        <v>0</v>
      </c>
      <c r="L161" s="174">
        <v>21</v>
      </c>
      <c r="M161" s="174">
        <f>G161*(1+L161/100)</f>
        <v>0</v>
      </c>
      <c r="N161" s="172">
        <v>0</v>
      </c>
      <c r="O161" s="172">
        <f>ROUND(E161*N161,2)</f>
        <v>0</v>
      </c>
      <c r="P161" s="172">
        <v>0</v>
      </c>
      <c r="Q161" s="172">
        <f>ROUND(E161*P161,2)</f>
        <v>0</v>
      </c>
      <c r="R161" s="174"/>
      <c r="S161" s="174" t="s">
        <v>239</v>
      </c>
      <c r="T161" s="175" t="s">
        <v>206</v>
      </c>
      <c r="U161" s="158">
        <v>0</v>
      </c>
      <c r="V161" s="158">
        <f>ROUND(E161*U161,2)</f>
        <v>0</v>
      </c>
      <c r="W161" s="158"/>
      <c r="X161" s="158" t="s">
        <v>1145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1146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52"/>
      <c r="D162" s="253"/>
      <c r="E162" s="253"/>
      <c r="F162" s="253"/>
      <c r="G162" s="253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211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69">
        <v>77</v>
      </c>
      <c r="B163" s="170" t="s">
        <v>1220</v>
      </c>
      <c r="C163" s="180" t="s">
        <v>1221</v>
      </c>
      <c r="D163" s="171" t="s">
        <v>283</v>
      </c>
      <c r="E163" s="172">
        <v>36</v>
      </c>
      <c r="F163" s="173"/>
      <c r="G163" s="174">
        <f>ROUND(E163*F163,2)</f>
        <v>0</v>
      </c>
      <c r="H163" s="173"/>
      <c r="I163" s="174">
        <f>ROUND(E163*H163,2)</f>
        <v>0</v>
      </c>
      <c r="J163" s="173"/>
      <c r="K163" s="174">
        <f>ROUND(E163*J163,2)</f>
        <v>0</v>
      </c>
      <c r="L163" s="174">
        <v>21</v>
      </c>
      <c r="M163" s="174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4"/>
      <c r="S163" s="174" t="s">
        <v>239</v>
      </c>
      <c r="T163" s="175" t="s">
        <v>206</v>
      </c>
      <c r="U163" s="158">
        <v>0</v>
      </c>
      <c r="V163" s="158">
        <f>ROUND(E163*U163,2)</f>
        <v>0</v>
      </c>
      <c r="W163" s="158"/>
      <c r="X163" s="158" t="s">
        <v>460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1149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52"/>
      <c r="D164" s="253"/>
      <c r="E164" s="253"/>
      <c r="F164" s="253"/>
      <c r="G164" s="253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211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9">
        <v>78</v>
      </c>
      <c r="B165" s="170" t="s">
        <v>1222</v>
      </c>
      <c r="C165" s="180" t="s">
        <v>1223</v>
      </c>
      <c r="D165" s="171" t="s">
        <v>283</v>
      </c>
      <c r="E165" s="172">
        <v>205</v>
      </c>
      <c r="F165" s="173"/>
      <c r="G165" s="174">
        <f>ROUND(E165*F165,2)</f>
        <v>0</v>
      </c>
      <c r="H165" s="173"/>
      <c r="I165" s="174">
        <f>ROUND(E165*H165,2)</f>
        <v>0</v>
      </c>
      <c r="J165" s="173"/>
      <c r="K165" s="174">
        <f>ROUND(E165*J165,2)</f>
        <v>0</v>
      </c>
      <c r="L165" s="174">
        <v>21</v>
      </c>
      <c r="M165" s="174">
        <f>G165*(1+L165/100)</f>
        <v>0</v>
      </c>
      <c r="N165" s="172">
        <v>0</v>
      </c>
      <c r="O165" s="172">
        <f>ROUND(E165*N165,2)</f>
        <v>0</v>
      </c>
      <c r="P165" s="172">
        <v>0</v>
      </c>
      <c r="Q165" s="172">
        <f>ROUND(E165*P165,2)</f>
        <v>0</v>
      </c>
      <c r="R165" s="174"/>
      <c r="S165" s="174" t="s">
        <v>239</v>
      </c>
      <c r="T165" s="175" t="s">
        <v>206</v>
      </c>
      <c r="U165" s="158">
        <v>0</v>
      </c>
      <c r="V165" s="158">
        <f>ROUND(E165*U165,2)</f>
        <v>0</v>
      </c>
      <c r="W165" s="158"/>
      <c r="X165" s="158" t="s">
        <v>460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1149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52"/>
      <c r="D166" s="253"/>
      <c r="E166" s="253"/>
      <c r="F166" s="253"/>
      <c r="G166" s="253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211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69">
        <v>79</v>
      </c>
      <c r="B167" s="170" t="s">
        <v>1224</v>
      </c>
      <c r="C167" s="180" t="s">
        <v>1225</v>
      </c>
      <c r="D167" s="171" t="s">
        <v>1056</v>
      </c>
      <c r="E167" s="172">
        <v>5</v>
      </c>
      <c r="F167" s="173"/>
      <c r="G167" s="174">
        <f>ROUND(E167*F167,2)</f>
        <v>0</v>
      </c>
      <c r="H167" s="173"/>
      <c r="I167" s="174">
        <f>ROUND(E167*H167,2)</f>
        <v>0</v>
      </c>
      <c r="J167" s="173"/>
      <c r="K167" s="174">
        <f>ROUND(E167*J167,2)</f>
        <v>0</v>
      </c>
      <c r="L167" s="174">
        <v>21</v>
      </c>
      <c r="M167" s="174">
        <f>G167*(1+L167/100)</f>
        <v>0</v>
      </c>
      <c r="N167" s="172">
        <v>0</v>
      </c>
      <c r="O167" s="172">
        <f>ROUND(E167*N167,2)</f>
        <v>0</v>
      </c>
      <c r="P167" s="172">
        <v>0</v>
      </c>
      <c r="Q167" s="172">
        <f>ROUND(E167*P167,2)</f>
        <v>0</v>
      </c>
      <c r="R167" s="174"/>
      <c r="S167" s="174" t="s">
        <v>239</v>
      </c>
      <c r="T167" s="175" t="s">
        <v>206</v>
      </c>
      <c r="U167" s="158">
        <v>0</v>
      </c>
      <c r="V167" s="158">
        <f>ROUND(E167*U167,2)</f>
        <v>0</v>
      </c>
      <c r="W167" s="158"/>
      <c r="X167" s="158" t="s">
        <v>460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1149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52"/>
      <c r="D168" s="253"/>
      <c r="E168" s="253"/>
      <c r="F168" s="253"/>
      <c r="G168" s="253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211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9">
        <v>80</v>
      </c>
      <c r="B169" s="170" t="s">
        <v>1228</v>
      </c>
      <c r="C169" s="180" t="s">
        <v>1229</v>
      </c>
      <c r="D169" s="171" t="s">
        <v>1056</v>
      </c>
      <c r="E169" s="172">
        <v>33</v>
      </c>
      <c r="F169" s="173"/>
      <c r="G169" s="174">
        <f>ROUND(E169*F169,2)</f>
        <v>0</v>
      </c>
      <c r="H169" s="173"/>
      <c r="I169" s="174">
        <f>ROUND(E169*H169,2)</f>
        <v>0</v>
      </c>
      <c r="J169" s="173"/>
      <c r="K169" s="174">
        <f>ROUND(E169*J169,2)</f>
        <v>0</v>
      </c>
      <c r="L169" s="174">
        <v>21</v>
      </c>
      <c r="M169" s="174">
        <f>G169*(1+L169/100)</f>
        <v>0</v>
      </c>
      <c r="N169" s="172">
        <v>0</v>
      </c>
      <c r="O169" s="172">
        <f>ROUND(E169*N169,2)</f>
        <v>0</v>
      </c>
      <c r="P169" s="172">
        <v>0</v>
      </c>
      <c r="Q169" s="172">
        <f>ROUND(E169*P169,2)</f>
        <v>0</v>
      </c>
      <c r="R169" s="174"/>
      <c r="S169" s="174" t="s">
        <v>239</v>
      </c>
      <c r="T169" s="175" t="s">
        <v>206</v>
      </c>
      <c r="U169" s="158">
        <v>0</v>
      </c>
      <c r="V169" s="158">
        <f>ROUND(E169*U169,2)</f>
        <v>0</v>
      </c>
      <c r="W169" s="158"/>
      <c r="X169" s="158" t="s">
        <v>460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1149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52"/>
      <c r="D170" s="253"/>
      <c r="E170" s="253"/>
      <c r="F170" s="253"/>
      <c r="G170" s="253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211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1" x14ac:dyDescent="0.2">
      <c r="A171" s="169">
        <v>81</v>
      </c>
      <c r="B171" s="170" t="s">
        <v>1230</v>
      </c>
      <c r="C171" s="180" t="s">
        <v>1231</v>
      </c>
      <c r="D171" s="171" t="s">
        <v>1056</v>
      </c>
      <c r="E171" s="172">
        <v>76</v>
      </c>
      <c r="F171" s="173"/>
      <c r="G171" s="174">
        <f>ROUND(E171*F171,2)</f>
        <v>0</v>
      </c>
      <c r="H171" s="173"/>
      <c r="I171" s="174">
        <f>ROUND(E171*H171,2)</f>
        <v>0</v>
      </c>
      <c r="J171" s="173"/>
      <c r="K171" s="174">
        <f>ROUND(E171*J171,2)</f>
        <v>0</v>
      </c>
      <c r="L171" s="174">
        <v>21</v>
      </c>
      <c r="M171" s="174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4"/>
      <c r="S171" s="174" t="s">
        <v>239</v>
      </c>
      <c r="T171" s="175" t="s">
        <v>206</v>
      </c>
      <c r="U171" s="158">
        <v>0</v>
      </c>
      <c r="V171" s="158">
        <f>ROUND(E171*U171,2)</f>
        <v>0</v>
      </c>
      <c r="W171" s="158"/>
      <c r="X171" s="158" t="s">
        <v>460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1149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52"/>
      <c r="D172" s="253"/>
      <c r="E172" s="253"/>
      <c r="F172" s="253"/>
      <c r="G172" s="253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33.75" outlineLevel="1" x14ac:dyDescent="0.2">
      <c r="A173" s="169">
        <v>82</v>
      </c>
      <c r="B173" s="170" t="s">
        <v>1232</v>
      </c>
      <c r="C173" s="180" t="s">
        <v>1233</v>
      </c>
      <c r="D173" s="171" t="s">
        <v>1056</v>
      </c>
      <c r="E173" s="172">
        <v>5</v>
      </c>
      <c r="F173" s="173"/>
      <c r="G173" s="174">
        <f>ROUND(E173*F173,2)</f>
        <v>0</v>
      </c>
      <c r="H173" s="173"/>
      <c r="I173" s="174">
        <f>ROUND(E173*H173,2)</f>
        <v>0</v>
      </c>
      <c r="J173" s="173"/>
      <c r="K173" s="174">
        <f>ROUND(E173*J173,2)</f>
        <v>0</v>
      </c>
      <c r="L173" s="174">
        <v>21</v>
      </c>
      <c r="M173" s="174">
        <f>G173*(1+L173/100)</f>
        <v>0</v>
      </c>
      <c r="N173" s="172">
        <v>0</v>
      </c>
      <c r="O173" s="172">
        <f>ROUND(E173*N173,2)</f>
        <v>0</v>
      </c>
      <c r="P173" s="172">
        <v>0</v>
      </c>
      <c r="Q173" s="172">
        <f>ROUND(E173*P173,2)</f>
        <v>0</v>
      </c>
      <c r="R173" s="174"/>
      <c r="S173" s="174" t="s">
        <v>239</v>
      </c>
      <c r="T173" s="175" t="s">
        <v>206</v>
      </c>
      <c r="U173" s="158">
        <v>0</v>
      </c>
      <c r="V173" s="158">
        <f>ROUND(E173*U173,2)</f>
        <v>0</v>
      </c>
      <c r="W173" s="158"/>
      <c r="X173" s="158" t="s">
        <v>460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1149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50" t="s">
        <v>1234</v>
      </c>
      <c r="D174" s="251"/>
      <c r="E174" s="251"/>
      <c r="F174" s="251"/>
      <c r="G174" s="251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210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1"/>
      <c r="D175" s="242"/>
      <c r="E175" s="242"/>
      <c r="F175" s="242"/>
      <c r="G175" s="242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211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9">
        <v>83</v>
      </c>
      <c r="B176" s="170" t="s">
        <v>1166</v>
      </c>
      <c r="C176" s="180" t="s">
        <v>1569</v>
      </c>
      <c r="D176" s="171" t="s">
        <v>1056</v>
      </c>
      <c r="E176" s="172">
        <v>1</v>
      </c>
      <c r="F176" s="173"/>
      <c r="G176" s="174">
        <f>ROUND(E176*F176,2)</f>
        <v>0</v>
      </c>
      <c r="H176" s="173"/>
      <c r="I176" s="174">
        <f>ROUND(E176*H176,2)</f>
        <v>0</v>
      </c>
      <c r="J176" s="173"/>
      <c r="K176" s="174">
        <f>ROUND(E176*J176,2)</f>
        <v>0</v>
      </c>
      <c r="L176" s="174">
        <v>21</v>
      </c>
      <c r="M176" s="174">
        <f>G176*(1+L176/100)</f>
        <v>0</v>
      </c>
      <c r="N176" s="172">
        <v>0</v>
      </c>
      <c r="O176" s="172">
        <f>ROUND(E176*N176,2)</f>
        <v>0</v>
      </c>
      <c r="P176" s="172">
        <v>0</v>
      </c>
      <c r="Q176" s="172">
        <f>ROUND(E176*P176,2)</f>
        <v>0</v>
      </c>
      <c r="R176" s="174"/>
      <c r="S176" s="174" t="s">
        <v>239</v>
      </c>
      <c r="T176" s="175" t="s">
        <v>206</v>
      </c>
      <c r="U176" s="158">
        <v>0</v>
      </c>
      <c r="V176" s="158">
        <f>ROUND(E176*U176,2)</f>
        <v>0</v>
      </c>
      <c r="W176" s="158"/>
      <c r="X176" s="158" t="s">
        <v>460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1149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52"/>
      <c r="D177" s="253"/>
      <c r="E177" s="253"/>
      <c r="F177" s="253"/>
      <c r="G177" s="253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211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9">
        <v>84</v>
      </c>
      <c r="B178" s="170" t="s">
        <v>1235</v>
      </c>
      <c r="C178" s="180" t="s">
        <v>1236</v>
      </c>
      <c r="D178" s="171" t="s">
        <v>1056</v>
      </c>
      <c r="E178" s="172">
        <v>17</v>
      </c>
      <c r="F178" s="173"/>
      <c r="G178" s="174">
        <f>ROUND(E178*F178,2)</f>
        <v>0</v>
      </c>
      <c r="H178" s="173"/>
      <c r="I178" s="174">
        <f>ROUND(E178*H178,2)</f>
        <v>0</v>
      </c>
      <c r="J178" s="173"/>
      <c r="K178" s="174">
        <f>ROUND(E178*J178,2)</f>
        <v>0</v>
      </c>
      <c r="L178" s="174">
        <v>21</v>
      </c>
      <c r="M178" s="174">
        <f>G178*(1+L178/100)</f>
        <v>0</v>
      </c>
      <c r="N178" s="172">
        <v>0</v>
      </c>
      <c r="O178" s="172">
        <f>ROUND(E178*N178,2)</f>
        <v>0</v>
      </c>
      <c r="P178" s="172">
        <v>0</v>
      </c>
      <c r="Q178" s="172">
        <f>ROUND(E178*P178,2)</f>
        <v>0</v>
      </c>
      <c r="R178" s="174"/>
      <c r="S178" s="174" t="s">
        <v>239</v>
      </c>
      <c r="T178" s="175" t="s">
        <v>206</v>
      </c>
      <c r="U178" s="158">
        <v>0</v>
      </c>
      <c r="V178" s="158">
        <f>ROUND(E178*U178,2)</f>
        <v>0</v>
      </c>
      <c r="W178" s="158"/>
      <c r="X178" s="158" t="s">
        <v>460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1149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52"/>
      <c r="D179" s="253"/>
      <c r="E179" s="253"/>
      <c r="F179" s="253"/>
      <c r="G179" s="253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211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9">
        <v>85</v>
      </c>
      <c r="B180" s="170" t="s">
        <v>1239</v>
      </c>
      <c r="C180" s="180" t="s">
        <v>1240</v>
      </c>
      <c r="D180" s="171" t="s">
        <v>1056</v>
      </c>
      <c r="E180" s="172">
        <v>7</v>
      </c>
      <c r="F180" s="173"/>
      <c r="G180" s="174">
        <f>ROUND(E180*F180,2)</f>
        <v>0</v>
      </c>
      <c r="H180" s="173"/>
      <c r="I180" s="174">
        <f>ROUND(E180*H180,2)</f>
        <v>0</v>
      </c>
      <c r="J180" s="173"/>
      <c r="K180" s="174">
        <f>ROUND(E180*J180,2)</f>
        <v>0</v>
      </c>
      <c r="L180" s="174">
        <v>21</v>
      </c>
      <c r="M180" s="174">
        <f>G180*(1+L180/100)</f>
        <v>0</v>
      </c>
      <c r="N180" s="172">
        <v>0</v>
      </c>
      <c r="O180" s="172">
        <f>ROUND(E180*N180,2)</f>
        <v>0</v>
      </c>
      <c r="P180" s="172">
        <v>0</v>
      </c>
      <c r="Q180" s="172">
        <f>ROUND(E180*P180,2)</f>
        <v>0</v>
      </c>
      <c r="R180" s="174"/>
      <c r="S180" s="174" t="s">
        <v>239</v>
      </c>
      <c r="T180" s="175" t="s">
        <v>206</v>
      </c>
      <c r="U180" s="158">
        <v>0</v>
      </c>
      <c r="V180" s="158">
        <f>ROUND(E180*U180,2)</f>
        <v>0</v>
      </c>
      <c r="W180" s="158"/>
      <c r="X180" s="158" t="s">
        <v>460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1149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52"/>
      <c r="D181" s="253"/>
      <c r="E181" s="253"/>
      <c r="F181" s="253"/>
      <c r="G181" s="253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9">
        <v>86</v>
      </c>
      <c r="B182" s="170" t="s">
        <v>1241</v>
      </c>
      <c r="C182" s="180" t="s">
        <v>1242</v>
      </c>
      <c r="D182" s="171" t="s">
        <v>1056</v>
      </c>
      <c r="E182" s="172">
        <v>28</v>
      </c>
      <c r="F182" s="173"/>
      <c r="G182" s="174">
        <f>ROUND(E182*F182,2)</f>
        <v>0</v>
      </c>
      <c r="H182" s="173"/>
      <c r="I182" s="174">
        <f>ROUND(E182*H182,2)</f>
        <v>0</v>
      </c>
      <c r="J182" s="173"/>
      <c r="K182" s="174">
        <f>ROUND(E182*J182,2)</f>
        <v>0</v>
      </c>
      <c r="L182" s="174">
        <v>21</v>
      </c>
      <c r="M182" s="174">
        <f>G182*(1+L182/100)</f>
        <v>0</v>
      </c>
      <c r="N182" s="172">
        <v>0</v>
      </c>
      <c r="O182" s="172">
        <f>ROUND(E182*N182,2)</f>
        <v>0</v>
      </c>
      <c r="P182" s="172">
        <v>0</v>
      </c>
      <c r="Q182" s="172">
        <f>ROUND(E182*P182,2)</f>
        <v>0</v>
      </c>
      <c r="R182" s="174"/>
      <c r="S182" s="174" t="s">
        <v>239</v>
      </c>
      <c r="T182" s="175" t="s">
        <v>206</v>
      </c>
      <c r="U182" s="158">
        <v>0</v>
      </c>
      <c r="V182" s="158">
        <f>ROUND(E182*U182,2)</f>
        <v>0</v>
      </c>
      <c r="W182" s="158"/>
      <c r="X182" s="158" t="s">
        <v>460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1149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52"/>
      <c r="D183" s="253"/>
      <c r="E183" s="253"/>
      <c r="F183" s="253"/>
      <c r="G183" s="253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211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9">
        <v>87</v>
      </c>
      <c r="B184" s="170" t="s">
        <v>1243</v>
      </c>
      <c r="C184" s="180" t="s">
        <v>1244</v>
      </c>
      <c r="D184" s="171" t="s">
        <v>283</v>
      </c>
      <c r="E184" s="172">
        <v>241</v>
      </c>
      <c r="F184" s="173"/>
      <c r="G184" s="174">
        <f>ROUND(E184*F184,2)</f>
        <v>0</v>
      </c>
      <c r="H184" s="173"/>
      <c r="I184" s="174">
        <f>ROUND(E184*H184,2)</f>
        <v>0</v>
      </c>
      <c r="J184" s="173"/>
      <c r="K184" s="174">
        <f>ROUND(E184*J184,2)</f>
        <v>0</v>
      </c>
      <c r="L184" s="174">
        <v>21</v>
      </c>
      <c r="M184" s="174">
        <f>G184*(1+L184/100)</f>
        <v>0</v>
      </c>
      <c r="N184" s="172">
        <v>0</v>
      </c>
      <c r="O184" s="172">
        <f>ROUND(E184*N184,2)</f>
        <v>0</v>
      </c>
      <c r="P184" s="172">
        <v>0</v>
      </c>
      <c r="Q184" s="172">
        <f>ROUND(E184*P184,2)</f>
        <v>0</v>
      </c>
      <c r="R184" s="174"/>
      <c r="S184" s="174" t="s">
        <v>239</v>
      </c>
      <c r="T184" s="175" t="s">
        <v>206</v>
      </c>
      <c r="U184" s="158">
        <v>0</v>
      </c>
      <c r="V184" s="158">
        <f>ROUND(E184*U184,2)</f>
        <v>0</v>
      </c>
      <c r="W184" s="158"/>
      <c r="X184" s="158" t="s">
        <v>460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1149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52"/>
      <c r="D185" s="253"/>
      <c r="E185" s="253"/>
      <c r="F185" s="253"/>
      <c r="G185" s="253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211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9">
        <v>88</v>
      </c>
      <c r="B186" s="170" t="s">
        <v>1245</v>
      </c>
      <c r="C186" s="180" t="s">
        <v>1246</v>
      </c>
      <c r="D186" s="171" t="s">
        <v>283</v>
      </c>
      <c r="E186" s="172">
        <v>135</v>
      </c>
      <c r="F186" s="173"/>
      <c r="G186" s="174">
        <f>ROUND(E186*F186,2)</f>
        <v>0</v>
      </c>
      <c r="H186" s="173"/>
      <c r="I186" s="174">
        <f>ROUND(E186*H186,2)</f>
        <v>0</v>
      </c>
      <c r="J186" s="173"/>
      <c r="K186" s="174">
        <f>ROUND(E186*J186,2)</f>
        <v>0</v>
      </c>
      <c r="L186" s="174">
        <v>21</v>
      </c>
      <c r="M186" s="174">
        <f>G186*(1+L186/100)</f>
        <v>0</v>
      </c>
      <c r="N186" s="172">
        <v>0</v>
      </c>
      <c r="O186" s="172">
        <f>ROUND(E186*N186,2)</f>
        <v>0</v>
      </c>
      <c r="P186" s="172">
        <v>0</v>
      </c>
      <c r="Q186" s="172">
        <f>ROUND(E186*P186,2)</f>
        <v>0</v>
      </c>
      <c r="R186" s="174"/>
      <c r="S186" s="174" t="s">
        <v>239</v>
      </c>
      <c r="T186" s="175" t="s">
        <v>206</v>
      </c>
      <c r="U186" s="158">
        <v>0</v>
      </c>
      <c r="V186" s="158">
        <f>ROUND(E186*U186,2)</f>
        <v>0</v>
      </c>
      <c r="W186" s="158"/>
      <c r="X186" s="158" t="s">
        <v>460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1149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52"/>
      <c r="D187" s="253"/>
      <c r="E187" s="253"/>
      <c r="F187" s="253"/>
      <c r="G187" s="253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211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9">
        <v>89</v>
      </c>
      <c r="B188" s="170" t="s">
        <v>1170</v>
      </c>
      <c r="C188" s="180" t="s">
        <v>1570</v>
      </c>
      <c r="D188" s="171" t="s">
        <v>1056</v>
      </c>
      <c r="E188" s="172">
        <v>1</v>
      </c>
      <c r="F188" s="173"/>
      <c r="G188" s="174">
        <f>ROUND(E188*F188,2)</f>
        <v>0</v>
      </c>
      <c r="H188" s="173"/>
      <c r="I188" s="174">
        <f>ROUND(E188*H188,2)</f>
        <v>0</v>
      </c>
      <c r="J188" s="173"/>
      <c r="K188" s="174">
        <f>ROUND(E188*J188,2)</f>
        <v>0</v>
      </c>
      <c r="L188" s="174">
        <v>21</v>
      </c>
      <c r="M188" s="174">
        <f>G188*(1+L188/100)</f>
        <v>0</v>
      </c>
      <c r="N188" s="172">
        <v>0</v>
      </c>
      <c r="O188" s="172">
        <f>ROUND(E188*N188,2)</f>
        <v>0</v>
      </c>
      <c r="P188" s="172">
        <v>0</v>
      </c>
      <c r="Q188" s="172">
        <f>ROUND(E188*P188,2)</f>
        <v>0</v>
      </c>
      <c r="R188" s="174"/>
      <c r="S188" s="174" t="s">
        <v>239</v>
      </c>
      <c r="T188" s="175" t="s">
        <v>206</v>
      </c>
      <c r="U188" s="158">
        <v>0</v>
      </c>
      <c r="V188" s="158">
        <f>ROUND(E188*U188,2)</f>
        <v>0</v>
      </c>
      <c r="W188" s="158"/>
      <c r="X188" s="158" t="s">
        <v>460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1149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52"/>
      <c r="D189" s="253"/>
      <c r="E189" s="253"/>
      <c r="F189" s="253"/>
      <c r="G189" s="253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211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9">
        <v>90</v>
      </c>
      <c r="B190" s="170" t="s">
        <v>1172</v>
      </c>
      <c r="C190" s="180" t="s">
        <v>1173</v>
      </c>
      <c r="D190" s="171" t="s">
        <v>1056</v>
      </c>
      <c r="E190" s="172">
        <v>1</v>
      </c>
      <c r="F190" s="173"/>
      <c r="G190" s="174">
        <f>ROUND(E190*F190,2)</f>
        <v>0</v>
      </c>
      <c r="H190" s="173"/>
      <c r="I190" s="174">
        <f>ROUND(E190*H190,2)</f>
        <v>0</v>
      </c>
      <c r="J190" s="173"/>
      <c r="K190" s="174">
        <f>ROUND(E190*J190,2)</f>
        <v>0</v>
      </c>
      <c r="L190" s="174">
        <v>21</v>
      </c>
      <c r="M190" s="174">
        <f>G190*(1+L190/100)</f>
        <v>0</v>
      </c>
      <c r="N190" s="172">
        <v>0</v>
      </c>
      <c r="O190" s="172">
        <f>ROUND(E190*N190,2)</f>
        <v>0</v>
      </c>
      <c r="P190" s="172">
        <v>0</v>
      </c>
      <c r="Q190" s="172">
        <f>ROUND(E190*P190,2)</f>
        <v>0</v>
      </c>
      <c r="R190" s="174"/>
      <c r="S190" s="174" t="s">
        <v>239</v>
      </c>
      <c r="T190" s="175" t="s">
        <v>206</v>
      </c>
      <c r="U190" s="158">
        <v>0</v>
      </c>
      <c r="V190" s="158">
        <f>ROUND(E190*U190,2)</f>
        <v>0</v>
      </c>
      <c r="W190" s="158"/>
      <c r="X190" s="158" t="s">
        <v>460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1149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52"/>
      <c r="D191" s="253"/>
      <c r="E191" s="253"/>
      <c r="F191" s="253"/>
      <c r="G191" s="253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211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9">
        <v>91</v>
      </c>
      <c r="B192" s="170" t="s">
        <v>1249</v>
      </c>
      <c r="C192" s="180" t="s">
        <v>1250</v>
      </c>
      <c r="D192" s="171" t="s">
        <v>272</v>
      </c>
      <c r="E192" s="172">
        <v>0.5</v>
      </c>
      <c r="F192" s="173"/>
      <c r="G192" s="174">
        <f>ROUND(E192*F192,2)</f>
        <v>0</v>
      </c>
      <c r="H192" s="173"/>
      <c r="I192" s="174">
        <f>ROUND(E192*H192,2)</f>
        <v>0</v>
      </c>
      <c r="J192" s="173"/>
      <c r="K192" s="174">
        <f>ROUND(E192*J192,2)</f>
        <v>0</v>
      </c>
      <c r="L192" s="174">
        <v>21</v>
      </c>
      <c r="M192" s="174">
        <f>G192*(1+L192/100)</f>
        <v>0</v>
      </c>
      <c r="N192" s="172">
        <v>0</v>
      </c>
      <c r="O192" s="172">
        <f>ROUND(E192*N192,2)</f>
        <v>0</v>
      </c>
      <c r="P192" s="172">
        <v>0</v>
      </c>
      <c r="Q192" s="172">
        <f>ROUND(E192*P192,2)</f>
        <v>0</v>
      </c>
      <c r="R192" s="174"/>
      <c r="S192" s="174" t="s">
        <v>239</v>
      </c>
      <c r="T192" s="175" t="s">
        <v>206</v>
      </c>
      <c r="U192" s="158">
        <v>0</v>
      </c>
      <c r="V192" s="158">
        <f>ROUND(E192*U192,2)</f>
        <v>0</v>
      </c>
      <c r="W192" s="158"/>
      <c r="X192" s="158" t="s">
        <v>460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1149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52"/>
      <c r="D193" s="253"/>
      <c r="E193" s="253"/>
      <c r="F193" s="253"/>
      <c r="G193" s="253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211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9">
        <v>92</v>
      </c>
      <c r="B194" s="170" t="s">
        <v>1174</v>
      </c>
      <c r="C194" s="180" t="s">
        <v>1175</v>
      </c>
      <c r="D194" s="171" t="s">
        <v>1056</v>
      </c>
      <c r="E194" s="172">
        <v>1</v>
      </c>
      <c r="F194" s="173"/>
      <c r="G194" s="174">
        <f>ROUND(E194*F194,2)</f>
        <v>0</v>
      </c>
      <c r="H194" s="173"/>
      <c r="I194" s="174">
        <f>ROUND(E194*H194,2)</f>
        <v>0</v>
      </c>
      <c r="J194" s="173"/>
      <c r="K194" s="174">
        <f>ROUND(E194*J194,2)</f>
        <v>0</v>
      </c>
      <c r="L194" s="174">
        <v>21</v>
      </c>
      <c r="M194" s="174">
        <f>G194*(1+L194/100)</f>
        <v>0</v>
      </c>
      <c r="N194" s="172">
        <v>0</v>
      </c>
      <c r="O194" s="172">
        <f>ROUND(E194*N194,2)</f>
        <v>0</v>
      </c>
      <c r="P194" s="172">
        <v>0</v>
      </c>
      <c r="Q194" s="172">
        <f>ROUND(E194*P194,2)</f>
        <v>0</v>
      </c>
      <c r="R194" s="174"/>
      <c r="S194" s="174" t="s">
        <v>239</v>
      </c>
      <c r="T194" s="175" t="s">
        <v>206</v>
      </c>
      <c r="U194" s="158">
        <v>0</v>
      </c>
      <c r="V194" s="158">
        <f>ROUND(E194*U194,2)</f>
        <v>0</v>
      </c>
      <c r="W194" s="158"/>
      <c r="X194" s="158" t="s">
        <v>460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1149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52"/>
      <c r="D195" s="253"/>
      <c r="E195" s="253"/>
      <c r="F195" s="253"/>
      <c r="G195" s="253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211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9">
        <v>93</v>
      </c>
      <c r="B196" s="170" t="s">
        <v>1251</v>
      </c>
      <c r="C196" s="180" t="s">
        <v>1252</v>
      </c>
      <c r="D196" s="171" t="s">
        <v>1056</v>
      </c>
      <c r="E196" s="172">
        <v>336</v>
      </c>
      <c r="F196" s="173"/>
      <c r="G196" s="174">
        <f>ROUND(E196*F196,2)</f>
        <v>0</v>
      </c>
      <c r="H196" s="173"/>
      <c r="I196" s="174">
        <f>ROUND(E196*H196,2)</f>
        <v>0</v>
      </c>
      <c r="J196" s="173"/>
      <c r="K196" s="174">
        <f>ROUND(E196*J196,2)</f>
        <v>0</v>
      </c>
      <c r="L196" s="174">
        <v>21</v>
      </c>
      <c r="M196" s="174">
        <f>G196*(1+L196/100)</f>
        <v>0</v>
      </c>
      <c r="N196" s="172">
        <v>0</v>
      </c>
      <c r="O196" s="172">
        <f>ROUND(E196*N196,2)</f>
        <v>0</v>
      </c>
      <c r="P196" s="172">
        <v>0</v>
      </c>
      <c r="Q196" s="172">
        <f>ROUND(E196*P196,2)</f>
        <v>0</v>
      </c>
      <c r="R196" s="174"/>
      <c r="S196" s="174" t="s">
        <v>239</v>
      </c>
      <c r="T196" s="175" t="s">
        <v>206</v>
      </c>
      <c r="U196" s="158">
        <v>0</v>
      </c>
      <c r="V196" s="158">
        <f>ROUND(E196*U196,2)</f>
        <v>0</v>
      </c>
      <c r="W196" s="158"/>
      <c r="X196" s="158" t="s">
        <v>460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1149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52"/>
      <c r="D197" s="253"/>
      <c r="E197" s="253"/>
      <c r="F197" s="253"/>
      <c r="G197" s="253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211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9">
        <v>94</v>
      </c>
      <c r="B198" s="170" t="s">
        <v>1176</v>
      </c>
      <c r="C198" s="180" t="s">
        <v>1177</v>
      </c>
      <c r="D198" s="171" t="s">
        <v>1056</v>
      </c>
      <c r="E198" s="172">
        <v>2</v>
      </c>
      <c r="F198" s="173"/>
      <c r="G198" s="174">
        <f>ROUND(E198*F198,2)</f>
        <v>0</v>
      </c>
      <c r="H198" s="173"/>
      <c r="I198" s="174">
        <f>ROUND(E198*H198,2)</f>
        <v>0</v>
      </c>
      <c r="J198" s="173"/>
      <c r="K198" s="174">
        <f>ROUND(E198*J198,2)</f>
        <v>0</v>
      </c>
      <c r="L198" s="174">
        <v>21</v>
      </c>
      <c r="M198" s="174">
        <f>G198*(1+L198/100)</f>
        <v>0</v>
      </c>
      <c r="N198" s="172">
        <v>0</v>
      </c>
      <c r="O198" s="172">
        <f>ROUND(E198*N198,2)</f>
        <v>0</v>
      </c>
      <c r="P198" s="172">
        <v>0</v>
      </c>
      <c r="Q198" s="172">
        <f>ROUND(E198*P198,2)</f>
        <v>0</v>
      </c>
      <c r="R198" s="174"/>
      <c r="S198" s="174" t="s">
        <v>239</v>
      </c>
      <c r="T198" s="175" t="s">
        <v>206</v>
      </c>
      <c r="U198" s="158">
        <v>0</v>
      </c>
      <c r="V198" s="158">
        <f>ROUND(E198*U198,2)</f>
        <v>0</v>
      </c>
      <c r="W198" s="158"/>
      <c r="X198" s="158" t="s">
        <v>460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1149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52"/>
      <c r="D199" s="253"/>
      <c r="E199" s="253"/>
      <c r="F199" s="253"/>
      <c r="G199" s="253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69">
        <v>95</v>
      </c>
      <c r="B200" s="170" t="s">
        <v>1253</v>
      </c>
      <c r="C200" s="180" t="s">
        <v>1254</v>
      </c>
      <c r="D200" s="171" t="s">
        <v>1056</v>
      </c>
      <c r="E200" s="172">
        <v>6</v>
      </c>
      <c r="F200" s="173"/>
      <c r="G200" s="174">
        <f>ROUND(E200*F200,2)</f>
        <v>0</v>
      </c>
      <c r="H200" s="173"/>
      <c r="I200" s="174">
        <f>ROUND(E200*H200,2)</f>
        <v>0</v>
      </c>
      <c r="J200" s="173"/>
      <c r="K200" s="174">
        <f>ROUND(E200*J200,2)</f>
        <v>0</v>
      </c>
      <c r="L200" s="174">
        <v>21</v>
      </c>
      <c r="M200" s="174">
        <f>G200*(1+L200/100)</f>
        <v>0</v>
      </c>
      <c r="N200" s="172">
        <v>0</v>
      </c>
      <c r="O200" s="172">
        <f>ROUND(E200*N200,2)</f>
        <v>0</v>
      </c>
      <c r="P200" s="172">
        <v>0</v>
      </c>
      <c r="Q200" s="172">
        <f>ROUND(E200*P200,2)</f>
        <v>0</v>
      </c>
      <c r="R200" s="174"/>
      <c r="S200" s="174" t="s">
        <v>239</v>
      </c>
      <c r="T200" s="175" t="s">
        <v>206</v>
      </c>
      <c r="U200" s="158">
        <v>0</v>
      </c>
      <c r="V200" s="158">
        <f>ROUND(E200*U200,2)</f>
        <v>0</v>
      </c>
      <c r="W200" s="158"/>
      <c r="X200" s="158" t="s">
        <v>460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1149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52"/>
      <c r="D201" s="253"/>
      <c r="E201" s="253"/>
      <c r="F201" s="253"/>
      <c r="G201" s="253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211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69">
        <v>96</v>
      </c>
      <c r="B202" s="170" t="s">
        <v>1178</v>
      </c>
      <c r="C202" s="180" t="s">
        <v>1179</v>
      </c>
      <c r="D202" s="171" t="s">
        <v>1180</v>
      </c>
      <c r="E202" s="172">
        <v>2</v>
      </c>
      <c r="F202" s="173"/>
      <c r="G202" s="174">
        <f>ROUND(E202*F202,2)</f>
        <v>0</v>
      </c>
      <c r="H202" s="173"/>
      <c r="I202" s="174">
        <f>ROUND(E202*H202,2)</f>
        <v>0</v>
      </c>
      <c r="J202" s="173"/>
      <c r="K202" s="174">
        <f>ROUND(E202*J202,2)</f>
        <v>0</v>
      </c>
      <c r="L202" s="174">
        <v>21</v>
      </c>
      <c r="M202" s="174">
        <f>G202*(1+L202/100)</f>
        <v>0</v>
      </c>
      <c r="N202" s="172">
        <v>0</v>
      </c>
      <c r="O202" s="172">
        <f>ROUND(E202*N202,2)</f>
        <v>0</v>
      </c>
      <c r="P202" s="172">
        <v>0</v>
      </c>
      <c r="Q202" s="172">
        <f>ROUND(E202*P202,2)</f>
        <v>0</v>
      </c>
      <c r="R202" s="174"/>
      <c r="S202" s="174" t="s">
        <v>239</v>
      </c>
      <c r="T202" s="175" t="s">
        <v>206</v>
      </c>
      <c r="U202" s="158">
        <v>0</v>
      </c>
      <c r="V202" s="158">
        <f>ROUND(E202*U202,2)</f>
        <v>0</v>
      </c>
      <c r="W202" s="158"/>
      <c r="X202" s="158" t="s">
        <v>460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1149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52"/>
      <c r="D203" s="253"/>
      <c r="E203" s="253"/>
      <c r="F203" s="253"/>
      <c r="G203" s="253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211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33.75" outlineLevel="1" x14ac:dyDescent="0.2">
      <c r="A204" s="169">
        <v>97</v>
      </c>
      <c r="B204" s="170" t="s">
        <v>1181</v>
      </c>
      <c r="C204" s="180" t="s">
        <v>1182</v>
      </c>
      <c r="D204" s="171" t="s">
        <v>1056</v>
      </c>
      <c r="E204" s="172">
        <v>1</v>
      </c>
      <c r="F204" s="173"/>
      <c r="G204" s="174">
        <f>ROUND(E204*F204,2)</f>
        <v>0</v>
      </c>
      <c r="H204" s="173"/>
      <c r="I204" s="174">
        <f>ROUND(E204*H204,2)</f>
        <v>0</v>
      </c>
      <c r="J204" s="173"/>
      <c r="K204" s="174">
        <f>ROUND(E204*J204,2)</f>
        <v>0</v>
      </c>
      <c r="L204" s="174">
        <v>21</v>
      </c>
      <c r="M204" s="174">
        <f>G204*(1+L204/100)</f>
        <v>0</v>
      </c>
      <c r="N204" s="172">
        <v>0</v>
      </c>
      <c r="O204" s="172">
        <f>ROUND(E204*N204,2)</f>
        <v>0</v>
      </c>
      <c r="P204" s="172">
        <v>0</v>
      </c>
      <c r="Q204" s="172">
        <f>ROUND(E204*P204,2)</f>
        <v>0</v>
      </c>
      <c r="R204" s="174"/>
      <c r="S204" s="174" t="s">
        <v>239</v>
      </c>
      <c r="T204" s="175" t="s">
        <v>206</v>
      </c>
      <c r="U204" s="158">
        <v>0</v>
      </c>
      <c r="V204" s="158">
        <f>ROUND(E204*U204,2)</f>
        <v>0</v>
      </c>
      <c r="W204" s="158"/>
      <c r="X204" s="158" t="s">
        <v>460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1149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50" t="s">
        <v>1183</v>
      </c>
      <c r="D205" s="251"/>
      <c r="E205" s="251"/>
      <c r="F205" s="251"/>
      <c r="G205" s="251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210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41"/>
      <c r="D206" s="242"/>
      <c r="E206" s="242"/>
      <c r="F206" s="242"/>
      <c r="G206" s="242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211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69">
        <v>98</v>
      </c>
      <c r="B207" s="170" t="s">
        <v>625</v>
      </c>
      <c r="C207" s="180" t="s">
        <v>1186</v>
      </c>
      <c r="D207" s="171" t="s">
        <v>1056</v>
      </c>
      <c r="E207" s="172">
        <v>1</v>
      </c>
      <c r="F207" s="173"/>
      <c r="G207" s="174">
        <f>ROUND(E207*F207,2)</f>
        <v>0</v>
      </c>
      <c r="H207" s="173"/>
      <c r="I207" s="174">
        <f>ROUND(E207*H207,2)</f>
        <v>0</v>
      </c>
      <c r="J207" s="173"/>
      <c r="K207" s="174">
        <f>ROUND(E207*J207,2)</f>
        <v>0</v>
      </c>
      <c r="L207" s="174">
        <v>21</v>
      </c>
      <c r="M207" s="174">
        <f>G207*(1+L207/100)</f>
        <v>0</v>
      </c>
      <c r="N207" s="172">
        <v>0</v>
      </c>
      <c r="O207" s="172">
        <f>ROUND(E207*N207,2)</f>
        <v>0</v>
      </c>
      <c r="P207" s="172">
        <v>0</v>
      </c>
      <c r="Q207" s="172">
        <f>ROUND(E207*P207,2)</f>
        <v>0</v>
      </c>
      <c r="R207" s="174"/>
      <c r="S207" s="174" t="s">
        <v>239</v>
      </c>
      <c r="T207" s="175" t="s">
        <v>206</v>
      </c>
      <c r="U207" s="158">
        <v>0</v>
      </c>
      <c r="V207" s="158">
        <f>ROUND(E207*U207,2)</f>
        <v>0</v>
      </c>
      <c r="W207" s="158"/>
      <c r="X207" s="158" t="s">
        <v>460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1149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52"/>
      <c r="D208" s="253"/>
      <c r="E208" s="253"/>
      <c r="F208" s="253"/>
      <c r="G208" s="253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211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69">
        <v>99</v>
      </c>
      <c r="B209" s="170" t="s">
        <v>1255</v>
      </c>
      <c r="C209" s="180" t="s">
        <v>1256</v>
      </c>
      <c r="D209" s="171" t="s">
        <v>283</v>
      </c>
      <c r="E209" s="172">
        <v>2</v>
      </c>
      <c r="F209" s="173"/>
      <c r="G209" s="174">
        <f>ROUND(E209*F209,2)</f>
        <v>0</v>
      </c>
      <c r="H209" s="173"/>
      <c r="I209" s="174">
        <f>ROUND(E209*H209,2)</f>
        <v>0</v>
      </c>
      <c r="J209" s="173"/>
      <c r="K209" s="174">
        <f>ROUND(E209*J209,2)</f>
        <v>0</v>
      </c>
      <c r="L209" s="174">
        <v>21</v>
      </c>
      <c r="M209" s="174">
        <f>G209*(1+L209/100)</f>
        <v>0</v>
      </c>
      <c r="N209" s="172">
        <v>0</v>
      </c>
      <c r="O209" s="172">
        <f>ROUND(E209*N209,2)</f>
        <v>0</v>
      </c>
      <c r="P209" s="172">
        <v>0</v>
      </c>
      <c r="Q209" s="172">
        <f>ROUND(E209*P209,2)</f>
        <v>0</v>
      </c>
      <c r="R209" s="174"/>
      <c r="S209" s="174" t="s">
        <v>239</v>
      </c>
      <c r="T209" s="175" t="s">
        <v>206</v>
      </c>
      <c r="U209" s="158">
        <v>0</v>
      </c>
      <c r="V209" s="158">
        <f>ROUND(E209*U209,2)</f>
        <v>0</v>
      </c>
      <c r="W209" s="158"/>
      <c r="X209" s="158" t="s">
        <v>460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1149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52"/>
      <c r="D210" s="253"/>
      <c r="E210" s="253"/>
      <c r="F210" s="253"/>
      <c r="G210" s="253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211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69">
        <v>100</v>
      </c>
      <c r="B211" s="170" t="s">
        <v>1257</v>
      </c>
      <c r="C211" s="180" t="s">
        <v>1258</v>
      </c>
      <c r="D211" s="171" t="s">
        <v>1056</v>
      </c>
      <c r="E211" s="172">
        <v>1</v>
      </c>
      <c r="F211" s="173"/>
      <c r="G211" s="174">
        <f>ROUND(E211*F211,2)</f>
        <v>0</v>
      </c>
      <c r="H211" s="173"/>
      <c r="I211" s="174">
        <f>ROUND(E211*H211,2)</f>
        <v>0</v>
      </c>
      <c r="J211" s="173"/>
      <c r="K211" s="174">
        <f>ROUND(E211*J211,2)</f>
        <v>0</v>
      </c>
      <c r="L211" s="174">
        <v>21</v>
      </c>
      <c r="M211" s="174">
        <f>G211*(1+L211/100)</f>
        <v>0</v>
      </c>
      <c r="N211" s="172">
        <v>0</v>
      </c>
      <c r="O211" s="172">
        <f>ROUND(E211*N211,2)</f>
        <v>0</v>
      </c>
      <c r="P211" s="172">
        <v>0</v>
      </c>
      <c r="Q211" s="172">
        <f>ROUND(E211*P211,2)</f>
        <v>0</v>
      </c>
      <c r="R211" s="174"/>
      <c r="S211" s="174" t="s">
        <v>239</v>
      </c>
      <c r="T211" s="175" t="s">
        <v>206</v>
      </c>
      <c r="U211" s="158">
        <v>0</v>
      </c>
      <c r="V211" s="158">
        <f>ROUND(E211*U211,2)</f>
        <v>0</v>
      </c>
      <c r="W211" s="158"/>
      <c r="X211" s="158" t="s">
        <v>460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1149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52"/>
      <c r="D212" s="253"/>
      <c r="E212" s="253"/>
      <c r="F212" s="253"/>
      <c r="G212" s="253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211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9">
        <v>101</v>
      </c>
      <c r="B213" s="170" t="s">
        <v>1259</v>
      </c>
      <c r="C213" s="180" t="s">
        <v>1260</v>
      </c>
      <c r="D213" s="171" t="s">
        <v>283</v>
      </c>
      <c r="E213" s="172">
        <v>1.8</v>
      </c>
      <c r="F213" s="173"/>
      <c r="G213" s="174">
        <f>ROUND(E213*F213,2)</f>
        <v>0</v>
      </c>
      <c r="H213" s="173"/>
      <c r="I213" s="174">
        <f>ROUND(E213*H213,2)</f>
        <v>0</v>
      </c>
      <c r="J213" s="173"/>
      <c r="K213" s="174">
        <f>ROUND(E213*J213,2)</f>
        <v>0</v>
      </c>
      <c r="L213" s="174">
        <v>21</v>
      </c>
      <c r="M213" s="174">
        <f>G213*(1+L213/100)</f>
        <v>0</v>
      </c>
      <c r="N213" s="172">
        <v>0</v>
      </c>
      <c r="O213" s="172">
        <f>ROUND(E213*N213,2)</f>
        <v>0</v>
      </c>
      <c r="P213" s="172">
        <v>0</v>
      </c>
      <c r="Q213" s="172">
        <f>ROUND(E213*P213,2)</f>
        <v>0</v>
      </c>
      <c r="R213" s="174"/>
      <c r="S213" s="174" t="s">
        <v>239</v>
      </c>
      <c r="T213" s="175" t="s">
        <v>206</v>
      </c>
      <c r="U213" s="158">
        <v>0</v>
      </c>
      <c r="V213" s="158">
        <f>ROUND(E213*U213,2)</f>
        <v>0</v>
      </c>
      <c r="W213" s="158"/>
      <c r="X213" s="158" t="s">
        <v>460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1149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52"/>
      <c r="D214" s="253"/>
      <c r="E214" s="253"/>
      <c r="F214" s="253"/>
      <c r="G214" s="253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211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69">
        <v>102</v>
      </c>
      <c r="B215" s="170" t="s">
        <v>1261</v>
      </c>
      <c r="C215" s="180" t="s">
        <v>1162</v>
      </c>
      <c r="D215" s="171" t="s">
        <v>1056</v>
      </c>
      <c r="E215" s="172">
        <v>17</v>
      </c>
      <c r="F215" s="173"/>
      <c r="G215" s="174">
        <f>ROUND(E215*F215,2)</f>
        <v>0</v>
      </c>
      <c r="H215" s="173"/>
      <c r="I215" s="174">
        <f>ROUND(E215*H215,2)</f>
        <v>0</v>
      </c>
      <c r="J215" s="173"/>
      <c r="K215" s="174">
        <f>ROUND(E215*J215,2)</f>
        <v>0</v>
      </c>
      <c r="L215" s="174">
        <v>21</v>
      </c>
      <c r="M215" s="174">
        <f>G215*(1+L215/100)</f>
        <v>0</v>
      </c>
      <c r="N215" s="172">
        <v>0</v>
      </c>
      <c r="O215" s="172">
        <f>ROUND(E215*N215,2)</f>
        <v>0</v>
      </c>
      <c r="P215" s="172">
        <v>0</v>
      </c>
      <c r="Q215" s="172">
        <f>ROUND(E215*P215,2)</f>
        <v>0</v>
      </c>
      <c r="R215" s="174"/>
      <c r="S215" s="174" t="s">
        <v>239</v>
      </c>
      <c r="T215" s="175" t="s">
        <v>206</v>
      </c>
      <c r="U215" s="158">
        <v>0</v>
      </c>
      <c r="V215" s="158">
        <f>ROUND(E215*U215,2)</f>
        <v>0</v>
      </c>
      <c r="W215" s="158"/>
      <c r="X215" s="158" t="s">
        <v>460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1149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52"/>
      <c r="D216" s="253"/>
      <c r="E216" s="253"/>
      <c r="F216" s="253"/>
      <c r="G216" s="253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211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9">
        <v>103</v>
      </c>
      <c r="B217" s="170" t="s">
        <v>1262</v>
      </c>
      <c r="C217" s="180" t="s">
        <v>1263</v>
      </c>
      <c r="D217" s="171" t="s">
        <v>1056</v>
      </c>
      <c r="E217" s="172">
        <v>169</v>
      </c>
      <c r="F217" s="173"/>
      <c r="G217" s="174">
        <f>ROUND(E217*F217,2)</f>
        <v>0</v>
      </c>
      <c r="H217" s="173"/>
      <c r="I217" s="174">
        <f>ROUND(E217*H217,2)</f>
        <v>0</v>
      </c>
      <c r="J217" s="173"/>
      <c r="K217" s="174">
        <f>ROUND(E217*J217,2)</f>
        <v>0</v>
      </c>
      <c r="L217" s="174">
        <v>21</v>
      </c>
      <c r="M217" s="174">
        <f>G217*(1+L217/100)</f>
        <v>0</v>
      </c>
      <c r="N217" s="172">
        <v>0</v>
      </c>
      <c r="O217" s="172">
        <f>ROUND(E217*N217,2)</f>
        <v>0</v>
      </c>
      <c r="P217" s="172">
        <v>0</v>
      </c>
      <c r="Q217" s="172">
        <f>ROUND(E217*P217,2)</f>
        <v>0</v>
      </c>
      <c r="R217" s="174"/>
      <c r="S217" s="174" t="s">
        <v>239</v>
      </c>
      <c r="T217" s="175" t="s">
        <v>206</v>
      </c>
      <c r="U217" s="158">
        <v>0</v>
      </c>
      <c r="V217" s="158">
        <f>ROUND(E217*U217,2)</f>
        <v>0</v>
      </c>
      <c r="W217" s="158"/>
      <c r="X217" s="158" t="s">
        <v>460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1149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2"/>
      <c r="D218" s="253"/>
      <c r="E218" s="253"/>
      <c r="F218" s="253"/>
      <c r="G218" s="253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211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69">
        <v>104</v>
      </c>
      <c r="B219" s="170" t="s">
        <v>1264</v>
      </c>
      <c r="C219" s="180" t="s">
        <v>1265</v>
      </c>
      <c r="D219" s="171" t="s">
        <v>1056</v>
      </c>
      <c r="E219" s="172">
        <v>256</v>
      </c>
      <c r="F219" s="173"/>
      <c r="G219" s="174">
        <f>ROUND(E219*F219,2)</f>
        <v>0</v>
      </c>
      <c r="H219" s="173"/>
      <c r="I219" s="174">
        <f>ROUND(E219*H219,2)</f>
        <v>0</v>
      </c>
      <c r="J219" s="173"/>
      <c r="K219" s="174">
        <f>ROUND(E219*J219,2)</f>
        <v>0</v>
      </c>
      <c r="L219" s="174">
        <v>21</v>
      </c>
      <c r="M219" s="174">
        <f>G219*(1+L219/100)</f>
        <v>0</v>
      </c>
      <c r="N219" s="172">
        <v>0</v>
      </c>
      <c r="O219" s="172">
        <f>ROUND(E219*N219,2)</f>
        <v>0</v>
      </c>
      <c r="P219" s="172">
        <v>0</v>
      </c>
      <c r="Q219" s="172">
        <f>ROUND(E219*P219,2)</f>
        <v>0</v>
      </c>
      <c r="R219" s="174"/>
      <c r="S219" s="174" t="s">
        <v>239</v>
      </c>
      <c r="T219" s="175" t="s">
        <v>206</v>
      </c>
      <c r="U219" s="158">
        <v>0</v>
      </c>
      <c r="V219" s="158">
        <f>ROUND(E219*U219,2)</f>
        <v>0</v>
      </c>
      <c r="W219" s="158"/>
      <c r="X219" s="158" t="s">
        <v>460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1149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52"/>
      <c r="D220" s="253"/>
      <c r="E220" s="253"/>
      <c r="F220" s="253"/>
      <c r="G220" s="253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211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9">
        <v>105</v>
      </c>
      <c r="B221" s="170" t="s">
        <v>1266</v>
      </c>
      <c r="C221" s="180" t="s">
        <v>1571</v>
      </c>
      <c r="D221" s="171" t="s">
        <v>1056</v>
      </c>
      <c r="E221" s="172">
        <v>36</v>
      </c>
      <c r="F221" s="173"/>
      <c r="G221" s="174">
        <f>ROUND(E221*F221,2)</f>
        <v>0</v>
      </c>
      <c r="H221" s="173"/>
      <c r="I221" s="174">
        <f>ROUND(E221*H221,2)</f>
        <v>0</v>
      </c>
      <c r="J221" s="173"/>
      <c r="K221" s="174">
        <f>ROUND(E221*J221,2)</f>
        <v>0</v>
      </c>
      <c r="L221" s="174">
        <v>21</v>
      </c>
      <c r="M221" s="174">
        <f>G221*(1+L221/100)</f>
        <v>0</v>
      </c>
      <c r="N221" s="172">
        <v>0</v>
      </c>
      <c r="O221" s="172">
        <f>ROUND(E221*N221,2)</f>
        <v>0</v>
      </c>
      <c r="P221" s="172">
        <v>0</v>
      </c>
      <c r="Q221" s="172">
        <f>ROUND(E221*P221,2)</f>
        <v>0</v>
      </c>
      <c r="R221" s="174"/>
      <c r="S221" s="174" t="s">
        <v>239</v>
      </c>
      <c r="T221" s="175" t="s">
        <v>206</v>
      </c>
      <c r="U221" s="158">
        <v>0</v>
      </c>
      <c r="V221" s="158">
        <f>ROUND(E221*U221,2)</f>
        <v>0</v>
      </c>
      <c r="W221" s="158"/>
      <c r="X221" s="158" t="s">
        <v>460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1149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52"/>
      <c r="D222" s="253"/>
      <c r="E222" s="253"/>
      <c r="F222" s="253"/>
      <c r="G222" s="253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211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69">
        <v>106</v>
      </c>
      <c r="B223" s="170" t="s">
        <v>1219</v>
      </c>
      <c r="C223" s="180" t="s">
        <v>1148</v>
      </c>
      <c r="D223" s="171" t="s">
        <v>1056</v>
      </c>
      <c r="E223" s="172">
        <v>20</v>
      </c>
      <c r="F223" s="173"/>
      <c r="G223" s="174">
        <f>ROUND(E223*F223,2)</f>
        <v>0</v>
      </c>
      <c r="H223" s="173"/>
      <c r="I223" s="174">
        <f>ROUND(E223*H223,2)</f>
        <v>0</v>
      </c>
      <c r="J223" s="173"/>
      <c r="K223" s="174">
        <f>ROUND(E223*J223,2)</f>
        <v>0</v>
      </c>
      <c r="L223" s="174">
        <v>21</v>
      </c>
      <c r="M223" s="174">
        <f>G223*(1+L223/100)</f>
        <v>0</v>
      </c>
      <c r="N223" s="172">
        <v>0</v>
      </c>
      <c r="O223" s="172">
        <f>ROUND(E223*N223,2)</f>
        <v>0</v>
      </c>
      <c r="P223" s="172">
        <v>0</v>
      </c>
      <c r="Q223" s="172">
        <f>ROUND(E223*P223,2)</f>
        <v>0</v>
      </c>
      <c r="R223" s="174"/>
      <c r="S223" s="174" t="s">
        <v>239</v>
      </c>
      <c r="T223" s="175" t="s">
        <v>206</v>
      </c>
      <c r="U223" s="158">
        <v>0</v>
      </c>
      <c r="V223" s="158">
        <f>ROUND(E223*U223,2)</f>
        <v>0</v>
      </c>
      <c r="W223" s="158"/>
      <c r="X223" s="158" t="s">
        <v>460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1149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52"/>
      <c r="D224" s="253"/>
      <c r="E224" s="253"/>
      <c r="F224" s="253"/>
      <c r="G224" s="253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211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69">
        <v>107</v>
      </c>
      <c r="B225" s="170" t="s">
        <v>1268</v>
      </c>
      <c r="C225" s="180" t="s">
        <v>1269</v>
      </c>
      <c r="D225" s="171" t="s">
        <v>283</v>
      </c>
      <c r="E225" s="172">
        <v>182</v>
      </c>
      <c r="F225" s="173"/>
      <c r="G225" s="174">
        <f>ROUND(E225*F225,2)</f>
        <v>0</v>
      </c>
      <c r="H225" s="173"/>
      <c r="I225" s="174">
        <f>ROUND(E225*H225,2)</f>
        <v>0</v>
      </c>
      <c r="J225" s="173"/>
      <c r="K225" s="174">
        <f>ROUND(E225*J225,2)</f>
        <v>0</v>
      </c>
      <c r="L225" s="174">
        <v>21</v>
      </c>
      <c r="M225" s="174">
        <f>G225*(1+L225/100)</f>
        <v>0</v>
      </c>
      <c r="N225" s="172">
        <v>0</v>
      </c>
      <c r="O225" s="172">
        <f>ROUND(E225*N225,2)</f>
        <v>0</v>
      </c>
      <c r="P225" s="172">
        <v>0</v>
      </c>
      <c r="Q225" s="172">
        <f>ROUND(E225*P225,2)</f>
        <v>0</v>
      </c>
      <c r="R225" s="174"/>
      <c r="S225" s="174" t="s">
        <v>239</v>
      </c>
      <c r="T225" s="175" t="s">
        <v>206</v>
      </c>
      <c r="U225" s="158">
        <v>0</v>
      </c>
      <c r="V225" s="158">
        <f>ROUND(E225*U225,2)</f>
        <v>0</v>
      </c>
      <c r="W225" s="158"/>
      <c r="X225" s="158" t="s">
        <v>460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1149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52"/>
      <c r="D226" s="253"/>
      <c r="E226" s="253"/>
      <c r="F226" s="253"/>
      <c r="G226" s="253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211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69">
        <v>108</v>
      </c>
      <c r="B227" s="170" t="s">
        <v>1270</v>
      </c>
      <c r="C227" s="180" t="s">
        <v>1271</v>
      </c>
      <c r="D227" s="171" t="s">
        <v>1056</v>
      </c>
      <c r="E227" s="172">
        <v>3</v>
      </c>
      <c r="F227" s="173"/>
      <c r="G227" s="174">
        <f>ROUND(E227*F227,2)</f>
        <v>0</v>
      </c>
      <c r="H227" s="173"/>
      <c r="I227" s="174">
        <f>ROUND(E227*H227,2)</f>
        <v>0</v>
      </c>
      <c r="J227" s="173"/>
      <c r="K227" s="174">
        <f>ROUND(E227*J227,2)</f>
        <v>0</v>
      </c>
      <c r="L227" s="174">
        <v>21</v>
      </c>
      <c r="M227" s="174">
        <f>G227*(1+L227/100)</f>
        <v>0</v>
      </c>
      <c r="N227" s="172">
        <v>0</v>
      </c>
      <c r="O227" s="172">
        <f>ROUND(E227*N227,2)</f>
        <v>0</v>
      </c>
      <c r="P227" s="172">
        <v>0</v>
      </c>
      <c r="Q227" s="172">
        <f>ROUND(E227*P227,2)</f>
        <v>0</v>
      </c>
      <c r="R227" s="174"/>
      <c r="S227" s="174" t="s">
        <v>239</v>
      </c>
      <c r="T227" s="175" t="s">
        <v>206</v>
      </c>
      <c r="U227" s="158">
        <v>0</v>
      </c>
      <c r="V227" s="158">
        <f>ROUND(E227*U227,2)</f>
        <v>0</v>
      </c>
      <c r="W227" s="158"/>
      <c r="X227" s="158" t="s">
        <v>460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1149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52"/>
      <c r="D228" s="253"/>
      <c r="E228" s="253"/>
      <c r="F228" s="253"/>
      <c r="G228" s="253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211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69">
        <v>109</v>
      </c>
      <c r="B229" s="170" t="s">
        <v>1272</v>
      </c>
      <c r="C229" s="180" t="s">
        <v>1273</v>
      </c>
      <c r="D229" s="171" t="s">
        <v>1056</v>
      </c>
      <c r="E229" s="172">
        <v>17</v>
      </c>
      <c r="F229" s="173"/>
      <c r="G229" s="174">
        <f>ROUND(E229*F229,2)</f>
        <v>0</v>
      </c>
      <c r="H229" s="173"/>
      <c r="I229" s="174">
        <f>ROUND(E229*H229,2)</f>
        <v>0</v>
      </c>
      <c r="J229" s="173"/>
      <c r="K229" s="174">
        <f>ROUND(E229*J229,2)</f>
        <v>0</v>
      </c>
      <c r="L229" s="174">
        <v>21</v>
      </c>
      <c r="M229" s="174">
        <f>G229*(1+L229/100)</f>
        <v>0</v>
      </c>
      <c r="N229" s="172">
        <v>0</v>
      </c>
      <c r="O229" s="172">
        <f>ROUND(E229*N229,2)</f>
        <v>0</v>
      </c>
      <c r="P229" s="172">
        <v>0</v>
      </c>
      <c r="Q229" s="172">
        <f>ROUND(E229*P229,2)</f>
        <v>0</v>
      </c>
      <c r="R229" s="174"/>
      <c r="S229" s="174" t="s">
        <v>239</v>
      </c>
      <c r="T229" s="175" t="s">
        <v>206</v>
      </c>
      <c r="U229" s="158">
        <v>0</v>
      </c>
      <c r="V229" s="158">
        <f>ROUND(E229*U229,2)</f>
        <v>0</v>
      </c>
      <c r="W229" s="158"/>
      <c r="X229" s="158" t="s">
        <v>460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1149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52"/>
      <c r="D230" s="253"/>
      <c r="E230" s="253"/>
      <c r="F230" s="253"/>
      <c r="G230" s="253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211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69">
        <v>110</v>
      </c>
      <c r="B231" s="170" t="s">
        <v>1274</v>
      </c>
      <c r="C231" s="180" t="s">
        <v>1275</v>
      </c>
      <c r="D231" s="171" t="s">
        <v>1056</v>
      </c>
      <c r="E231" s="172">
        <v>22</v>
      </c>
      <c r="F231" s="173"/>
      <c r="G231" s="174">
        <f>ROUND(E231*F231,2)</f>
        <v>0</v>
      </c>
      <c r="H231" s="173"/>
      <c r="I231" s="174">
        <f>ROUND(E231*H231,2)</f>
        <v>0</v>
      </c>
      <c r="J231" s="173"/>
      <c r="K231" s="174">
        <f>ROUND(E231*J231,2)</f>
        <v>0</v>
      </c>
      <c r="L231" s="174">
        <v>21</v>
      </c>
      <c r="M231" s="174">
        <f>G231*(1+L231/100)</f>
        <v>0</v>
      </c>
      <c r="N231" s="172">
        <v>0</v>
      </c>
      <c r="O231" s="172">
        <f>ROUND(E231*N231,2)</f>
        <v>0</v>
      </c>
      <c r="P231" s="172">
        <v>0</v>
      </c>
      <c r="Q231" s="172">
        <f>ROUND(E231*P231,2)</f>
        <v>0</v>
      </c>
      <c r="R231" s="174"/>
      <c r="S231" s="174" t="s">
        <v>239</v>
      </c>
      <c r="T231" s="175" t="s">
        <v>206</v>
      </c>
      <c r="U231" s="158">
        <v>0</v>
      </c>
      <c r="V231" s="158">
        <f>ROUND(E231*U231,2)</f>
        <v>0</v>
      </c>
      <c r="W231" s="158"/>
      <c r="X231" s="158" t="s">
        <v>460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1149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252"/>
      <c r="D232" s="253"/>
      <c r="E232" s="253"/>
      <c r="F232" s="253"/>
      <c r="G232" s="253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211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9">
        <v>111</v>
      </c>
      <c r="B233" s="170" t="s">
        <v>1276</v>
      </c>
      <c r="C233" s="180" t="s">
        <v>1277</v>
      </c>
      <c r="D233" s="171" t="s">
        <v>1278</v>
      </c>
      <c r="E233" s="172">
        <v>11</v>
      </c>
      <c r="F233" s="173"/>
      <c r="G233" s="174">
        <f>ROUND(E233*F233,2)</f>
        <v>0</v>
      </c>
      <c r="H233" s="173"/>
      <c r="I233" s="174">
        <f>ROUND(E233*H233,2)</f>
        <v>0</v>
      </c>
      <c r="J233" s="173"/>
      <c r="K233" s="174">
        <f>ROUND(E233*J233,2)</f>
        <v>0</v>
      </c>
      <c r="L233" s="174">
        <v>21</v>
      </c>
      <c r="M233" s="174">
        <f>G233*(1+L233/100)</f>
        <v>0</v>
      </c>
      <c r="N233" s="172">
        <v>0</v>
      </c>
      <c r="O233" s="172">
        <f>ROUND(E233*N233,2)</f>
        <v>0</v>
      </c>
      <c r="P233" s="172">
        <v>0</v>
      </c>
      <c r="Q233" s="172">
        <f>ROUND(E233*P233,2)</f>
        <v>0</v>
      </c>
      <c r="R233" s="174"/>
      <c r="S233" s="174" t="s">
        <v>239</v>
      </c>
      <c r="T233" s="175" t="s">
        <v>206</v>
      </c>
      <c r="U233" s="158">
        <v>0</v>
      </c>
      <c r="V233" s="158">
        <f>ROUND(E233*U233,2)</f>
        <v>0</v>
      </c>
      <c r="W233" s="158"/>
      <c r="X233" s="158" t="s">
        <v>460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1149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52"/>
      <c r="D234" s="253"/>
      <c r="E234" s="253"/>
      <c r="F234" s="253"/>
      <c r="G234" s="253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211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69">
        <v>112</v>
      </c>
      <c r="B235" s="170" t="s">
        <v>1279</v>
      </c>
      <c r="C235" s="180" t="s">
        <v>1280</v>
      </c>
      <c r="D235" s="171" t="s">
        <v>1056</v>
      </c>
      <c r="E235" s="172">
        <v>17</v>
      </c>
      <c r="F235" s="173"/>
      <c r="G235" s="174">
        <f>ROUND(E235*F235,2)</f>
        <v>0</v>
      </c>
      <c r="H235" s="173"/>
      <c r="I235" s="174">
        <f>ROUND(E235*H235,2)</f>
        <v>0</v>
      </c>
      <c r="J235" s="173"/>
      <c r="K235" s="174">
        <f>ROUND(E235*J235,2)</f>
        <v>0</v>
      </c>
      <c r="L235" s="174">
        <v>21</v>
      </c>
      <c r="M235" s="174">
        <f>G235*(1+L235/100)</f>
        <v>0</v>
      </c>
      <c r="N235" s="172">
        <v>0</v>
      </c>
      <c r="O235" s="172">
        <f>ROUND(E235*N235,2)</f>
        <v>0</v>
      </c>
      <c r="P235" s="172">
        <v>0</v>
      </c>
      <c r="Q235" s="172">
        <f>ROUND(E235*P235,2)</f>
        <v>0</v>
      </c>
      <c r="R235" s="174"/>
      <c r="S235" s="174" t="s">
        <v>239</v>
      </c>
      <c r="T235" s="175" t="s">
        <v>206</v>
      </c>
      <c r="U235" s="158">
        <v>0</v>
      </c>
      <c r="V235" s="158">
        <f>ROUND(E235*U235,2)</f>
        <v>0</v>
      </c>
      <c r="W235" s="158"/>
      <c r="X235" s="158" t="s">
        <v>460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1149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252"/>
      <c r="D236" s="253"/>
      <c r="E236" s="253"/>
      <c r="F236" s="253"/>
      <c r="G236" s="253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211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9">
        <v>113</v>
      </c>
      <c r="B237" s="170" t="s">
        <v>1281</v>
      </c>
      <c r="C237" s="180" t="s">
        <v>1282</v>
      </c>
      <c r="D237" s="171" t="s">
        <v>1056</v>
      </c>
      <c r="E237" s="172">
        <v>2</v>
      </c>
      <c r="F237" s="173"/>
      <c r="G237" s="174">
        <f>ROUND(E237*F237,2)</f>
        <v>0</v>
      </c>
      <c r="H237" s="173"/>
      <c r="I237" s="174">
        <f>ROUND(E237*H237,2)</f>
        <v>0</v>
      </c>
      <c r="J237" s="173"/>
      <c r="K237" s="174">
        <f>ROUND(E237*J237,2)</f>
        <v>0</v>
      </c>
      <c r="L237" s="174">
        <v>21</v>
      </c>
      <c r="M237" s="174">
        <f>G237*(1+L237/100)</f>
        <v>0</v>
      </c>
      <c r="N237" s="172">
        <v>0</v>
      </c>
      <c r="O237" s="172">
        <f>ROUND(E237*N237,2)</f>
        <v>0</v>
      </c>
      <c r="P237" s="172">
        <v>0</v>
      </c>
      <c r="Q237" s="172">
        <f>ROUND(E237*P237,2)</f>
        <v>0</v>
      </c>
      <c r="R237" s="174"/>
      <c r="S237" s="174" t="s">
        <v>239</v>
      </c>
      <c r="T237" s="175" t="s">
        <v>206</v>
      </c>
      <c r="U237" s="158">
        <v>0</v>
      </c>
      <c r="V237" s="158">
        <f>ROUND(E237*U237,2)</f>
        <v>0</v>
      </c>
      <c r="W237" s="158"/>
      <c r="X237" s="158" t="s">
        <v>460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1149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52"/>
      <c r="D238" s="253"/>
      <c r="E238" s="253"/>
      <c r="F238" s="253"/>
      <c r="G238" s="253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211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9">
        <v>114</v>
      </c>
      <c r="B239" s="170" t="s">
        <v>1285</v>
      </c>
      <c r="C239" s="180" t="s">
        <v>1286</v>
      </c>
      <c r="D239" s="171" t="s">
        <v>1056</v>
      </c>
      <c r="E239" s="172">
        <v>8</v>
      </c>
      <c r="F239" s="173"/>
      <c r="G239" s="174">
        <f>ROUND(E239*F239,2)</f>
        <v>0</v>
      </c>
      <c r="H239" s="173"/>
      <c r="I239" s="174">
        <f>ROUND(E239*H239,2)</f>
        <v>0</v>
      </c>
      <c r="J239" s="173"/>
      <c r="K239" s="174">
        <f>ROUND(E239*J239,2)</f>
        <v>0</v>
      </c>
      <c r="L239" s="174">
        <v>21</v>
      </c>
      <c r="M239" s="174">
        <f>G239*(1+L239/100)</f>
        <v>0</v>
      </c>
      <c r="N239" s="172">
        <v>0</v>
      </c>
      <c r="O239" s="172">
        <f>ROUND(E239*N239,2)</f>
        <v>0</v>
      </c>
      <c r="P239" s="172">
        <v>0</v>
      </c>
      <c r="Q239" s="172">
        <f>ROUND(E239*P239,2)</f>
        <v>0</v>
      </c>
      <c r="R239" s="174"/>
      <c r="S239" s="174" t="s">
        <v>239</v>
      </c>
      <c r="T239" s="175" t="s">
        <v>206</v>
      </c>
      <c r="U239" s="158">
        <v>0</v>
      </c>
      <c r="V239" s="158">
        <f>ROUND(E239*U239,2)</f>
        <v>0</v>
      </c>
      <c r="W239" s="158"/>
      <c r="X239" s="158" t="s">
        <v>460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1149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52"/>
      <c r="D240" s="253"/>
      <c r="E240" s="253"/>
      <c r="F240" s="253"/>
      <c r="G240" s="253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211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69">
        <v>115</v>
      </c>
      <c r="B241" s="170" t="s">
        <v>1287</v>
      </c>
      <c r="C241" s="180" t="s">
        <v>1288</v>
      </c>
      <c r="D241" s="171" t="s">
        <v>1056</v>
      </c>
      <c r="E241" s="172">
        <v>2</v>
      </c>
      <c r="F241" s="173"/>
      <c r="G241" s="174">
        <f>ROUND(E241*F241,2)</f>
        <v>0</v>
      </c>
      <c r="H241" s="173"/>
      <c r="I241" s="174">
        <f>ROUND(E241*H241,2)</f>
        <v>0</v>
      </c>
      <c r="J241" s="173"/>
      <c r="K241" s="174">
        <f>ROUND(E241*J241,2)</f>
        <v>0</v>
      </c>
      <c r="L241" s="174">
        <v>21</v>
      </c>
      <c r="M241" s="174">
        <f>G241*(1+L241/100)</f>
        <v>0</v>
      </c>
      <c r="N241" s="172">
        <v>0</v>
      </c>
      <c r="O241" s="172">
        <f>ROUND(E241*N241,2)</f>
        <v>0</v>
      </c>
      <c r="P241" s="172">
        <v>0</v>
      </c>
      <c r="Q241" s="172">
        <f>ROUND(E241*P241,2)</f>
        <v>0</v>
      </c>
      <c r="R241" s="174"/>
      <c r="S241" s="174" t="s">
        <v>239</v>
      </c>
      <c r="T241" s="175" t="s">
        <v>206</v>
      </c>
      <c r="U241" s="158">
        <v>0</v>
      </c>
      <c r="V241" s="158">
        <f>ROUND(E241*U241,2)</f>
        <v>0</v>
      </c>
      <c r="W241" s="158"/>
      <c r="X241" s="158" t="s">
        <v>460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1149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52"/>
      <c r="D242" s="253"/>
      <c r="E242" s="253"/>
      <c r="F242" s="253"/>
      <c r="G242" s="253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211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69">
        <v>116</v>
      </c>
      <c r="B243" s="170" t="s">
        <v>1289</v>
      </c>
      <c r="C243" s="180" t="s">
        <v>1290</v>
      </c>
      <c r="D243" s="171" t="s">
        <v>1056</v>
      </c>
      <c r="E243" s="172">
        <v>3</v>
      </c>
      <c r="F243" s="173"/>
      <c r="G243" s="174">
        <f>ROUND(E243*F243,2)</f>
        <v>0</v>
      </c>
      <c r="H243" s="173"/>
      <c r="I243" s="174">
        <f>ROUND(E243*H243,2)</f>
        <v>0</v>
      </c>
      <c r="J243" s="173"/>
      <c r="K243" s="174">
        <f>ROUND(E243*J243,2)</f>
        <v>0</v>
      </c>
      <c r="L243" s="174">
        <v>21</v>
      </c>
      <c r="M243" s="174">
        <f>G243*(1+L243/100)</f>
        <v>0</v>
      </c>
      <c r="N243" s="172">
        <v>0</v>
      </c>
      <c r="O243" s="172">
        <f>ROUND(E243*N243,2)</f>
        <v>0</v>
      </c>
      <c r="P243" s="172">
        <v>0</v>
      </c>
      <c r="Q243" s="172">
        <f>ROUND(E243*P243,2)</f>
        <v>0</v>
      </c>
      <c r="R243" s="174"/>
      <c r="S243" s="174" t="s">
        <v>239</v>
      </c>
      <c r="T243" s="175" t="s">
        <v>206</v>
      </c>
      <c r="U243" s="158">
        <v>0</v>
      </c>
      <c r="V243" s="158">
        <f>ROUND(E243*U243,2)</f>
        <v>0</v>
      </c>
      <c r="W243" s="158"/>
      <c r="X243" s="158" t="s">
        <v>460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1149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52"/>
      <c r="D244" s="253"/>
      <c r="E244" s="253"/>
      <c r="F244" s="253"/>
      <c r="G244" s="253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211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69">
        <v>117</v>
      </c>
      <c r="B245" s="170" t="s">
        <v>767</v>
      </c>
      <c r="C245" s="180" t="s">
        <v>1187</v>
      </c>
      <c r="D245" s="171" t="s">
        <v>1056</v>
      </c>
      <c r="E245" s="172">
        <v>43</v>
      </c>
      <c r="F245" s="173"/>
      <c r="G245" s="174">
        <f>ROUND(E245*F245,2)</f>
        <v>0</v>
      </c>
      <c r="H245" s="173"/>
      <c r="I245" s="174">
        <f>ROUND(E245*H245,2)</f>
        <v>0</v>
      </c>
      <c r="J245" s="173"/>
      <c r="K245" s="174">
        <f>ROUND(E245*J245,2)</f>
        <v>0</v>
      </c>
      <c r="L245" s="174">
        <v>21</v>
      </c>
      <c r="M245" s="174">
        <f>G245*(1+L245/100)</f>
        <v>0</v>
      </c>
      <c r="N245" s="172">
        <v>0</v>
      </c>
      <c r="O245" s="172">
        <f>ROUND(E245*N245,2)</f>
        <v>0</v>
      </c>
      <c r="P245" s="172">
        <v>0</v>
      </c>
      <c r="Q245" s="172">
        <f>ROUND(E245*P245,2)</f>
        <v>0</v>
      </c>
      <c r="R245" s="174"/>
      <c r="S245" s="174" t="s">
        <v>239</v>
      </c>
      <c r="T245" s="175" t="s">
        <v>206</v>
      </c>
      <c r="U245" s="158">
        <v>0</v>
      </c>
      <c r="V245" s="158">
        <f>ROUND(E245*U245,2)</f>
        <v>0</v>
      </c>
      <c r="W245" s="158"/>
      <c r="X245" s="158" t="s">
        <v>460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1149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52"/>
      <c r="D246" s="253"/>
      <c r="E246" s="253"/>
      <c r="F246" s="253"/>
      <c r="G246" s="253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211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33.75" outlineLevel="1" x14ac:dyDescent="0.2">
      <c r="A247" s="169">
        <v>118</v>
      </c>
      <c r="B247" s="170" t="s">
        <v>1291</v>
      </c>
      <c r="C247" s="180" t="s">
        <v>1292</v>
      </c>
      <c r="D247" s="171" t="s">
        <v>1056</v>
      </c>
      <c r="E247" s="172">
        <v>22</v>
      </c>
      <c r="F247" s="173"/>
      <c r="G247" s="174">
        <f>ROUND(E247*F247,2)</f>
        <v>0</v>
      </c>
      <c r="H247" s="173"/>
      <c r="I247" s="174">
        <f>ROUND(E247*H247,2)</f>
        <v>0</v>
      </c>
      <c r="J247" s="173"/>
      <c r="K247" s="174">
        <f>ROUND(E247*J247,2)</f>
        <v>0</v>
      </c>
      <c r="L247" s="174">
        <v>21</v>
      </c>
      <c r="M247" s="174">
        <f>G247*(1+L247/100)</f>
        <v>0</v>
      </c>
      <c r="N247" s="172">
        <v>0</v>
      </c>
      <c r="O247" s="172">
        <f>ROUND(E247*N247,2)</f>
        <v>0</v>
      </c>
      <c r="P247" s="172">
        <v>0</v>
      </c>
      <c r="Q247" s="172">
        <f>ROUND(E247*P247,2)</f>
        <v>0</v>
      </c>
      <c r="R247" s="174"/>
      <c r="S247" s="174" t="s">
        <v>239</v>
      </c>
      <c r="T247" s="175" t="s">
        <v>206</v>
      </c>
      <c r="U247" s="158">
        <v>0</v>
      </c>
      <c r="V247" s="158">
        <f>ROUND(E247*U247,2)</f>
        <v>0</v>
      </c>
      <c r="W247" s="158"/>
      <c r="X247" s="158" t="s">
        <v>460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1149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52"/>
      <c r="D248" s="253"/>
      <c r="E248" s="253"/>
      <c r="F248" s="253"/>
      <c r="G248" s="253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211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69">
        <v>119</v>
      </c>
      <c r="B249" s="170" t="s">
        <v>1293</v>
      </c>
      <c r="C249" s="180" t="s">
        <v>1294</v>
      </c>
      <c r="D249" s="171" t="s">
        <v>283</v>
      </c>
      <c r="E249" s="172">
        <v>55</v>
      </c>
      <c r="F249" s="173"/>
      <c r="G249" s="174">
        <f>ROUND(E249*F249,2)</f>
        <v>0</v>
      </c>
      <c r="H249" s="173"/>
      <c r="I249" s="174">
        <f>ROUND(E249*H249,2)</f>
        <v>0</v>
      </c>
      <c r="J249" s="173"/>
      <c r="K249" s="174">
        <f>ROUND(E249*J249,2)</f>
        <v>0</v>
      </c>
      <c r="L249" s="174">
        <v>21</v>
      </c>
      <c r="M249" s="174">
        <f>G249*(1+L249/100)</f>
        <v>0</v>
      </c>
      <c r="N249" s="172">
        <v>0</v>
      </c>
      <c r="O249" s="172">
        <f>ROUND(E249*N249,2)</f>
        <v>0</v>
      </c>
      <c r="P249" s="172">
        <v>0</v>
      </c>
      <c r="Q249" s="172">
        <f>ROUND(E249*P249,2)</f>
        <v>0</v>
      </c>
      <c r="R249" s="174"/>
      <c r="S249" s="174" t="s">
        <v>239</v>
      </c>
      <c r="T249" s="175" t="s">
        <v>206</v>
      </c>
      <c r="U249" s="158">
        <v>0</v>
      </c>
      <c r="V249" s="158">
        <f>ROUND(E249*U249,2)</f>
        <v>0</v>
      </c>
      <c r="W249" s="158"/>
      <c r="X249" s="158" t="s">
        <v>460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1149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52"/>
      <c r="D250" s="253"/>
      <c r="E250" s="253"/>
      <c r="F250" s="253"/>
      <c r="G250" s="253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211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69">
        <v>120</v>
      </c>
      <c r="B251" s="170" t="s">
        <v>1295</v>
      </c>
      <c r="C251" s="180" t="s">
        <v>1296</v>
      </c>
      <c r="D251" s="171" t="s">
        <v>283</v>
      </c>
      <c r="E251" s="172">
        <v>12</v>
      </c>
      <c r="F251" s="173"/>
      <c r="G251" s="174">
        <f>ROUND(E251*F251,2)</f>
        <v>0</v>
      </c>
      <c r="H251" s="173"/>
      <c r="I251" s="174">
        <f>ROUND(E251*H251,2)</f>
        <v>0</v>
      </c>
      <c r="J251" s="173"/>
      <c r="K251" s="174">
        <f>ROUND(E251*J251,2)</f>
        <v>0</v>
      </c>
      <c r="L251" s="174">
        <v>21</v>
      </c>
      <c r="M251" s="174">
        <f>G251*(1+L251/100)</f>
        <v>0</v>
      </c>
      <c r="N251" s="172">
        <v>0</v>
      </c>
      <c r="O251" s="172">
        <f>ROUND(E251*N251,2)</f>
        <v>0</v>
      </c>
      <c r="P251" s="172">
        <v>0</v>
      </c>
      <c r="Q251" s="172">
        <f>ROUND(E251*P251,2)</f>
        <v>0</v>
      </c>
      <c r="R251" s="174"/>
      <c r="S251" s="174" t="s">
        <v>239</v>
      </c>
      <c r="T251" s="175" t="s">
        <v>206</v>
      </c>
      <c r="U251" s="158">
        <v>0</v>
      </c>
      <c r="V251" s="158">
        <f>ROUND(E251*U251,2)</f>
        <v>0</v>
      </c>
      <c r="W251" s="158"/>
      <c r="X251" s="158" t="s">
        <v>460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1149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52"/>
      <c r="D252" s="253"/>
      <c r="E252" s="253"/>
      <c r="F252" s="253"/>
      <c r="G252" s="253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211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69">
        <v>121</v>
      </c>
      <c r="B253" s="170" t="s">
        <v>1297</v>
      </c>
      <c r="C253" s="180" t="s">
        <v>1298</v>
      </c>
      <c r="D253" s="171" t="s">
        <v>283</v>
      </c>
      <c r="E253" s="172">
        <v>15</v>
      </c>
      <c r="F253" s="173"/>
      <c r="G253" s="174">
        <f>ROUND(E253*F253,2)</f>
        <v>0</v>
      </c>
      <c r="H253" s="173"/>
      <c r="I253" s="174">
        <f>ROUND(E253*H253,2)</f>
        <v>0</v>
      </c>
      <c r="J253" s="173"/>
      <c r="K253" s="174">
        <f>ROUND(E253*J253,2)</f>
        <v>0</v>
      </c>
      <c r="L253" s="174">
        <v>21</v>
      </c>
      <c r="M253" s="174">
        <f>G253*(1+L253/100)</f>
        <v>0</v>
      </c>
      <c r="N253" s="172">
        <v>0</v>
      </c>
      <c r="O253" s="172">
        <f>ROUND(E253*N253,2)</f>
        <v>0</v>
      </c>
      <c r="P253" s="172">
        <v>0</v>
      </c>
      <c r="Q253" s="172">
        <f>ROUND(E253*P253,2)</f>
        <v>0</v>
      </c>
      <c r="R253" s="174"/>
      <c r="S253" s="174" t="s">
        <v>239</v>
      </c>
      <c r="T253" s="175" t="s">
        <v>206</v>
      </c>
      <c r="U253" s="158">
        <v>0</v>
      </c>
      <c r="V253" s="158">
        <f>ROUND(E253*U253,2)</f>
        <v>0</v>
      </c>
      <c r="W253" s="158"/>
      <c r="X253" s="158" t="s">
        <v>460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1149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52"/>
      <c r="D254" s="253"/>
      <c r="E254" s="253"/>
      <c r="F254" s="253"/>
      <c r="G254" s="253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211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69">
        <v>122</v>
      </c>
      <c r="B255" s="170" t="s">
        <v>1299</v>
      </c>
      <c r="C255" s="180" t="s">
        <v>1300</v>
      </c>
      <c r="D255" s="171" t="s">
        <v>283</v>
      </c>
      <c r="E255" s="172">
        <v>1180</v>
      </c>
      <c r="F255" s="173"/>
      <c r="G255" s="174">
        <f>ROUND(E255*F255,2)</f>
        <v>0</v>
      </c>
      <c r="H255" s="173"/>
      <c r="I255" s="174">
        <f>ROUND(E255*H255,2)</f>
        <v>0</v>
      </c>
      <c r="J255" s="173"/>
      <c r="K255" s="174">
        <f>ROUND(E255*J255,2)</f>
        <v>0</v>
      </c>
      <c r="L255" s="174">
        <v>21</v>
      </c>
      <c r="M255" s="174">
        <f>G255*(1+L255/100)</f>
        <v>0</v>
      </c>
      <c r="N255" s="172">
        <v>0</v>
      </c>
      <c r="O255" s="172">
        <f>ROUND(E255*N255,2)</f>
        <v>0</v>
      </c>
      <c r="P255" s="172">
        <v>0</v>
      </c>
      <c r="Q255" s="172">
        <f>ROUND(E255*P255,2)</f>
        <v>0</v>
      </c>
      <c r="R255" s="174"/>
      <c r="S255" s="174" t="s">
        <v>239</v>
      </c>
      <c r="T255" s="175" t="s">
        <v>206</v>
      </c>
      <c r="U255" s="158">
        <v>0</v>
      </c>
      <c r="V255" s="158">
        <f>ROUND(E255*U255,2)</f>
        <v>0</v>
      </c>
      <c r="W255" s="158"/>
      <c r="X255" s="158" t="s">
        <v>460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1149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252"/>
      <c r="D256" s="253"/>
      <c r="E256" s="253"/>
      <c r="F256" s="253"/>
      <c r="G256" s="253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211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69">
        <v>123</v>
      </c>
      <c r="B257" s="170" t="s">
        <v>1301</v>
      </c>
      <c r="C257" s="180" t="s">
        <v>1302</v>
      </c>
      <c r="D257" s="171" t="s">
        <v>283</v>
      </c>
      <c r="E257" s="172">
        <v>830</v>
      </c>
      <c r="F257" s="173"/>
      <c r="G257" s="174">
        <f>ROUND(E257*F257,2)</f>
        <v>0</v>
      </c>
      <c r="H257" s="173"/>
      <c r="I257" s="174">
        <f>ROUND(E257*H257,2)</f>
        <v>0</v>
      </c>
      <c r="J257" s="173"/>
      <c r="K257" s="174">
        <f>ROUND(E257*J257,2)</f>
        <v>0</v>
      </c>
      <c r="L257" s="174">
        <v>21</v>
      </c>
      <c r="M257" s="174">
        <f>G257*(1+L257/100)</f>
        <v>0</v>
      </c>
      <c r="N257" s="172">
        <v>0</v>
      </c>
      <c r="O257" s="172">
        <f>ROUND(E257*N257,2)</f>
        <v>0</v>
      </c>
      <c r="P257" s="172">
        <v>0</v>
      </c>
      <c r="Q257" s="172">
        <f>ROUND(E257*P257,2)</f>
        <v>0</v>
      </c>
      <c r="R257" s="174"/>
      <c r="S257" s="174" t="s">
        <v>239</v>
      </c>
      <c r="T257" s="175" t="s">
        <v>206</v>
      </c>
      <c r="U257" s="158">
        <v>0</v>
      </c>
      <c r="V257" s="158">
        <f>ROUND(E257*U257,2)</f>
        <v>0</v>
      </c>
      <c r="W257" s="158"/>
      <c r="X257" s="158" t="s">
        <v>460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1149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52"/>
      <c r="D258" s="253"/>
      <c r="E258" s="253"/>
      <c r="F258" s="253"/>
      <c r="G258" s="253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211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.5" outlineLevel="1" x14ac:dyDescent="0.2">
      <c r="A259" s="169">
        <v>124</v>
      </c>
      <c r="B259" s="170" t="s">
        <v>1303</v>
      </c>
      <c r="C259" s="180" t="s">
        <v>1304</v>
      </c>
      <c r="D259" s="171" t="s">
        <v>1056</v>
      </c>
      <c r="E259" s="172">
        <v>9</v>
      </c>
      <c r="F259" s="173"/>
      <c r="G259" s="174">
        <f>ROUND(E259*F259,2)</f>
        <v>0</v>
      </c>
      <c r="H259" s="173"/>
      <c r="I259" s="174">
        <f>ROUND(E259*H259,2)</f>
        <v>0</v>
      </c>
      <c r="J259" s="173"/>
      <c r="K259" s="174">
        <f>ROUND(E259*J259,2)</f>
        <v>0</v>
      </c>
      <c r="L259" s="174">
        <v>21</v>
      </c>
      <c r="M259" s="174">
        <f>G259*(1+L259/100)</f>
        <v>0</v>
      </c>
      <c r="N259" s="172">
        <v>0</v>
      </c>
      <c r="O259" s="172">
        <f>ROUND(E259*N259,2)</f>
        <v>0</v>
      </c>
      <c r="P259" s="172">
        <v>0</v>
      </c>
      <c r="Q259" s="172">
        <f>ROUND(E259*P259,2)</f>
        <v>0</v>
      </c>
      <c r="R259" s="174"/>
      <c r="S259" s="174" t="s">
        <v>239</v>
      </c>
      <c r="T259" s="175" t="s">
        <v>206</v>
      </c>
      <c r="U259" s="158">
        <v>0</v>
      </c>
      <c r="V259" s="158">
        <f>ROUND(E259*U259,2)</f>
        <v>0</v>
      </c>
      <c r="W259" s="158"/>
      <c r="X259" s="158" t="s">
        <v>460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1149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52"/>
      <c r="D260" s="253"/>
      <c r="E260" s="253"/>
      <c r="F260" s="253"/>
      <c r="G260" s="253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211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2.5" outlineLevel="1" x14ac:dyDescent="0.2">
      <c r="A261" s="169">
        <v>125</v>
      </c>
      <c r="B261" s="170" t="s">
        <v>1305</v>
      </c>
      <c r="C261" s="180" t="s">
        <v>1306</v>
      </c>
      <c r="D261" s="171" t="s">
        <v>1056</v>
      </c>
      <c r="E261" s="172">
        <v>2</v>
      </c>
      <c r="F261" s="173"/>
      <c r="G261" s="174">
        <f>ROUND(E261*F261,2)</f>
        <v>0</v>
      </c>
      <c r="H261" s="173"/>
      <c r="I261" s="174">
        <f>ROUND(E261*H261,2)</f>
        <v>0</v>
      </c>
      <c r="J261" s="173"/>
      <c r="K261" s="174">
        <f>ROUND(E261*J261,2)</f>
        <v>0</v>
      </c>
      <c r="L261" s="174">
        <v>21</v>
      </c>
      <c r="M261" s="174">
        <f>G261*(1+L261/100)</f>
        <v>0</v>
      </c>
      <c r="N261" s="172">
        <v>0</v>
      </c>
      <c r="O261" s="172">
        <f>ROUND(E261*N261,2)</f>
        <v>0</v>
      </c>
      <c r="P261" s="172">
        <v>0</v>
      </c>
      <c r="Q261" s="172">
        <f>ROUND(E261*P261,2)</f>
        <v>0</v>
      </c>
      <c r="R261" s="174"/>
      <c r="S261" s="174" t="s">
        <v>239</v>
      </c>
      <c r="T261" s="175" t="s">
        <v>206</v>
      </c>
      <c r="U261" s="158">
        <v>0</v>
      </c>
      <c r="V261" s="158">
        <f>ROUND(E261*U261,2)</f>
        <v>0</v>
      </c>
      <c r="W261" s="158"/>
      <c r="X261" s="158" t="s">
        <v>460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1149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52"/>
      <c r="D262" s="253"/>
      <c r="E262" s="253"/>
      <c r="F262" s="253"/>
      <c r="G262" s="253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211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33.75" outlineLevel="1" x14ac:dyDescent="0.2">
      <c r="A263" s="169">
        <v>126</v>
      </c>
      <c r="B263" s="170" t="s">
        <v>1307</v>
      </c>
      <c r="C263" s="180" t="s">
        <v>1308</v>
      </c>
      <c r="D263" s="171" t="s">
        <v>1056</v>
      </c>
      <c r="E263" s="172">
        <v>13</v>
      </c>
      <c r="F263" s="173"/>
      <c r="G263" s="174">
        <f>ROUND(E263*F263,2)</f>
        <v>0</v>
      </c>
      <c r="H263" s="173"/>
      <c r="I263" s="174">
        <f>ROUND(E263*H263,2)</f>
        <v>0</v>
      </c>
      <c r="J263" s="173"/>
      <c r="K263" s="174">
        <f>ROUND(E263*J263,2)</f>
        <v>0</v>
      </c>
      <c r="L263" s="174">
        <v>21</v>
      </c>
      <c r="M263" s="174">
        <f>G263*(1+L263/100)</f>
        <v>0</v>
      </c>
      <c r="N263" s="172">
        <v>0</v>
      </c>
      <c r="O263" s="172">
        <f>ROUND(E263*N263,2)</f>
        <v>0</v>
      </c>
      <c r="P263" s="172">
        <v>0</v>
      </c>
      <c r="Q263" s="172">
        <f>ROUND(E263*P263,2)</f>
        <v>0</v>
      </c>
      <c r="R263" s="174"/>
      <c r="S263" s="174" t="s">
        <v>239</v>
      </c>
      <c r="T263" s="175" t="s">
        <v>206</v>
      </c>
      <c r="U263" s="158">
        <v>0</v>
      </c>
      <c r="V263" s="158">
        <f>ROUND(E263*U263,2)</f>
        <v>0</v>
      </c>
      <c r="W263" s="158"/>
      <c r="X263" s="158" t="s">
        <v>460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1149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52"/>
      <c r="D264" s="253"/>
      <c r="E264" s="253"/>
      <c r="F264" s="253"/>
      <c r="G264" s="253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211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69">
        <v>127</v>
      </c>
      <c r="B265" s="170" t="s">
        <v>1309</v>
      </c>
      <c r="C265" s="180" t="s">
        <v>1155</v>
      </c>
      <c r="D265" s="171" t="s">
        <v>283</v>
      </c>
      <c r="E265" s="172">
        <v>1105</v>
      </c>
      <c r="F265" s="173"/>
      <c r="G265" s="174">
        <f>ROUND(E265*F265,2)</f>
        <v>0</v>
      </c>
      <c r="H265" s="173"/>
      <c r="I265" s="174">
        <f>ROUND(E265*H265,2)</f>
        <v>0</v>
      </c>
      <c r="J265" s="173"/>
      <c r="K265" s="174">
        <f>ROUND(E265*J265,2)</f>
        <v>0</v>
      </c>
      <c r="L265" s="174">
        <v>21</v>
      </c>
      <c r="M265" s="174">
        <f>G265*(1+L265/100)</f>
        <v>0</v>
      </c>
      <c r="N265" s="172">
        <v>0</v>
      </c>
      <c r="O265" s="172">
        <f>ROUND(E265*N265,2)</f>
        <v>0</v>
      </c>
      <c r="P265" s="172">
        <v>0</v>
      </c>
      <c r="Q265" s="172">
        <f>ROUND(E265*P265,2)</f>
        <v>0</v>
      </c>
      <c r="R265" s="174"/>
      <c r="S265" s="174" t="s">
        <v>239</v>
      </c>
      <c r="T265" s="175" t="s">
        <v>206</v>
      </c>
      <c r="U265" s="158">
        <v>0</v>
      </c>
      <c r="V265" s="158">
        <f>ROUND(E265*U265,2)</f>
        <v>0</v>
      </c>
      <c r="W265" s="158"/>
      <c r="X265" s="158" t="s">
        <v>460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1149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52"/>
      <c r="D266" s="253"/>
      <c r="E266" s="253"/>
      <c r="F266" s="253"/>
      <c r="G266" s="253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211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69">
        <v>128</v>
      </c>
      <c r="B267" s="170" t="s">
        <v>1310</v>
      </c>
      <c r="C267" s="180" t="s">
        <v>1153</v>
      </c>
      <c r="D267" s="171" t="s">
        <v>283</v>
      </c>
      <c r="E267" s="172">
        <v>93</v>
      </c>
      <c r="F267" s="173"/>
      <c r="G267" s="174">
        <f>ROUND(E267*F267,2)</f>
        <v>0</v>
      </c>
      <c r="H267" s="173"/>
      <c r="I267" s="174">
        <f>ROUND(E267*H267,2)</f>
        <v>0</v>
      </c>
      <c r="J267" s="173"/>
      <c r="K267" s="174">
        <f>ROUND(E267*J267,2)</f>
        <v>0</v>
      </c>
      <c r="L267" s="174">
        <v>21</v>
      </c>
      <c r="M267" s="174">
        <f>G267*(1+L267/100)</f>
        <v>0</v>
      </c>
      <c r="N267" s="172">
        <v>0</v>
      </c>
      <c r="O267" s="172">
        <f>ROUND(E267*N267,2)</f>
        <v>0</v>
      </c>
      <c r="P267" s="172">
        <v>0</v>
      </c>
      <c r="Q267" s="172">
        <f>ROUND(E267*P267,2)</f>
        <v>0</v>
      </c>
      <c r="R267" s="174"/>
      <c r="S267" s="174" t="s">
        <v>239</v>
      </c>
      <c r="T267" s="175" t="s">
        <v>206</v>
      </c>
      <c r="U267" s="158">
        <v>0</v>
      </c>
      <c r="V267" s="158">
        <f>ROUND(E267*U267,2)</f>
        <v>0</v>
      </c>
      <c r="W267" s="158"/>
      <c r="X267" s="158" t="s">
        <v>460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1149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252"/>
      <c r="D268" s="253"/>
      <c r="E268" s="253"/>
      <c r="F268" s="253"/>
      <c r="G268" s="253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211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x14ac:dyDescent="0.2">
      <c r="A269" s="163" t="s">
        <v>200</v>
      </c>
      <c r="B269" s="164" t="s">
        <v>161</v>
      </c>
      <c r="C269" s="179" t="s">
        <v>162</v>
      </c>
      <c r="D269" s="165"/>
      <c r="E269" s="166"/>
      <c r="F269" s="167"/>
      <c r="G269" s="167">
        <f>SUMIF(AG270:AG293,"&lt;&gt;NOR",G270:G293)</f>
        <v>0</v>
      </c>
      <c r="H269" s="167"/>
      <c r="I269" s="167">
        <f>SUM(I270:I293)</f>
        <v>0</v>
      </c>
      <c r="J269" s="167"/>
      <c r="K269" s="167">
        <f>SUM(K270:K293)</f>
        <v>0</v>
      </c>
      <c r="L269" s="167"/>
      <c r="M269" s="167">
        <f>SUM(M270:M293)</f>
        <v>0</v>
      </c>
      <c r="N269" s="166"/>
      <c r="O269" s="166">
        <f>SUM(O270:O293)</f>
        <v>0</v>
      </c>
      <c r="P269" s="166"/>
      <c r="Q269" s="166">
        <f>SUM(Q270:Q293)</f>
        <v>0</v>
      </c>
      <c r="R269" s="167"/>
      <c r="S269" s="167"/>
      <c r="T269" s="168"/>
      <c r="U269" s="162"/>
      <c r="V269" s="162">
        <f>SUM(V270:V293)</f>
        <v>0</v>
      </c>
      <c r="W269" s="162"/>
      <c r="X269" s="162"/>
      <c r="AG269" t="s">
        <v>201</v>
      </c>
    </row>
    <row r="270" spans="1:60" outlineLevel="1" x14ac:dyDescent="0.2">
      <c r="A270" s="169">
        <v>129</v>
      </c>
      <c r="B270" s="170" t="s">
        <v>1572</v>
      </c>
      <c r="C270" s="180" t="s">
        <v>1189</v>
      </c>
      <c r="D270" s="171" t="s">
        <v>1190</v>
      </c>
      <c r="E270" s="172">
        <v>64</v>
      </c>
      <c r="F270" s="173"/>
      <c r="G270" s="174">
        <f>ROUND(E270*F270,2)</f>
        <v>0</v>
      </c>
      <c r="H270" s="173"/>
      <c r="I270" s="174">
        <f>ROUND(E270*H270,2)</f>
        <v>0</v>
      </c>
      <c r="J270" s="173"/>
      <c r="K270" s="174">
        <f>ROUND(E270*J270,2)</f>
        <v>0</v>
      </c>
      <c r="L270" s="174">
        <v>21</v>
      </c>
      <c r="M270" s="174">
        <f>G270*(1+L270/100)</f>
        <v>0</v>
      </c>
      <c r="N270" s="172">
        <v>0</v>
      </c>
      <c r="O270" s="172">
        <f>ROUND(E270*N270,2)</f>
        <v>0</v>
      </c>
      <c r="P270" s="172">
        <v>0</v>
      </c>
      <c r="Q270" s="172">
        <f>ROUND(E270*P270,2)</f>
        <v>0</v>
      </c>
      <c r="R270" s="174"/>
      <c r="S270" s="174" t="s">
        <v>239</v>
      </c>
      <c r="T270" s="175" t="s">
        <v>206</v>
      </c>
      <c r="U270" s="158">
        <v>0</v>
      </c>
      <c r="V270" s="158">
        <f>ROUND(E270*U270,2)</f>
        <v>0</v>
      </c>
      <c r="W270" s="158"/>
      <c r="X270" s="158" t="s">
        <v>243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378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52"/>
      <c r="D271" s="253"/>
      <c r="E271" s="253"/>
      <c r="F271" s="253"/>
      <c r="G271" s="253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211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9">
        <v>130</v>
      </c>
      <c r="B272" s="170" t="s">
        <v>1573</v>
      </c>
      <c r="C272" s="180" t="s">
        <v>1192</v>
      </c>
      <c r="D272" s="171" t="s">
        <v>1190</v>
      </c>
      <c r="E272" s="172">
        <v>36</v>
      </c>
      <c r="F272" s="173"/>
      <c r="G272" s="174">
        <f>ROUND(E272*F272,2)</f>
        <v>0</v>
      </c>
      <c r="H272" s="173"/>
      <c r="I272" s="174">
        <f>ROUND(E272*H272,2)</f>
        <v>0</v>
      </c>
      <c r="J272" s="173"/>
      <c r="K272" s="174">
        <f>ROUND(E272*J272,2)</f>
        <v>0</v>
      </c>
      <c r="L272" s="174">
        <v>21</v>
      </c>
      <c r="M272" s="174">
        <f>G272*(1+L272/100)</f>
        <v>0</v>
      </c>
      <c r="N272" s="172">
        <v>0</v>
      </c>
      <c r="O272" s="172">
        <f>ROUND(E272*N272,2)</f>
        <v>0</v>
      </c>
      <c r="P272" s="172">
        <v>0</v>
      </c>
      <c r="Q272" s="172">
        <f>ROUND(E272*P272,2)</f>
        <v>0</v>
      </c>
      <c r="R272" s="174"/>
      <c r="S272" s="174" t="s">
        <v>239</v>
      </c>
      <c r="T272" s="175" t="s">
        <v>206</v>
      </c>
      <c r="U272" s="158">
        <v>0</v>
      </c>
      <c r="V272" s="158">
        <f>ROUND(E272*U272,2)</f>
        <v>0</v>
      </c>
      <c r="W272" s="158"/>
      <c r="X272" s="158" t="s">
        <v>243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378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52"/>
      <c r="D273" s="253"/>
      <c r="E273" s="253"/>
      <c r="F273" s="253"/>
      <c r="G273" s="253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211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69">
        <v>131</v>
      </c>
      <c r="B274" s="170" t="s">
        <v>1574</v>
      </c>
      <c r="C274" s="180" t="s">
        <v>1194</v>
      </c>
      <c r="D274" s="171" t="s">
        <v>1190</v>
      </c>
      <c r="E274" s="172">
        <v>8</v>
      </c>
      <c r="F274" s="173"/>
      <c r="G274" s="174">
        <f>ROUND(E274*F274,2)</f>
        <v>0</v>
      </c>
      <c r="H274" s="173"/>
      <c r="I274" s="174">
        <f>ROUND(E274*H274,2)</f>
        <v>0</v>
      </c>
      <c r="J274" s="173"/>
      <c r="K274" s="174">
        <f>ROUND(E274*J274,2)</f>
        <v>0</v>
      </c>
      <c r="L274" s="174">
        <v>21</v>
      </c>
      <c r="M274" s="174">
        <f>G274*(1+L274/100)</f>
        <v>0</v>
      </c>
      <c r="N274" s="172">
        <v>0</v>
      </c>
      <c r="O274" s="172">
        <f>ROUND(E274*N274,2)</f>
        <v>0</v>
      </c>
      <c r="P274" s="172">
        <v>0</v>
      </c>
      <c r="Q274" s="172">
        <f>ROUND(E274*P274,2)</f>
        <v>0</v>
      </c>
      <c r="R274" s="174"/>
      <c r="S274" s="174" t="s">
        <v>239</v>
      </c>
      <c r="T274" s="175" t="s">
        <v>206</v>
      </c>
      <c r="U274" s="158">
        <v>0</v>
      </c>
      <c r="V274" s="158">
        <f>ROUND(E274*U274,2)</f>
        <v>0</v>
      </c>
      <c r="W274" s="158"/>
      <c r="X274" s="158" t="s">
        <v>243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378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52"/>
      <c r="D275" s="253"/>
      <c r="E275" s="253"/>
      <c r="F275" s="253"/>
      <c r="G275" s="253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211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9">
        <v>132</v>
      </c>
      <c r="B276" s="170" t="s">
        <v>1575</v>
      </c>
      <c r="C276" s="180" t="s">
        <v>1196</v>
      </c>
      <c r="D276" s="171" t="s">
        <v>1190</v>
      </c>
      <c r="E276" s="172">
        <v>16</v>
      </c>
      <c r="F276" s="173"/>
      <c r="G276" s="174">
        <f>ROUND(E276*F276,2)</f>
        <v>0</v>
      </c>
      <c r="H276" s="173"/>
      <c r="I276" s="174">
        <f>ROUND(E276*H276,2)</f>
        <v>0</v>
      </c>
      <c r="J276" s="173"/>
      <c r="K276" s="174">
        <f>ROUND(E276*J276,2)</f>
        <v>0</v>
      </c>
      <c r="L276" s="174">
        <v>21</v>
      </c>
      <c r="M276" s="174">
        <f>G276*(1+L276/100)</f>
        <v>0</v>
      </c>
      <c r="N276" s="172">
        <v>0</v>
      </c>
      <c r="O276" s="172">
        <f>ROUND(E276*N276,2)</f>
        <v>0</v>
      </c>
      <c r="P276" s="172">
        <v>0</v>
      </c>
      <c r="Q276" s="172">
        <f>ROUND(E276*P276,2)</f>
        <v>0</v>
      </c>
      <c r="R276" s="174"/>
      <c r="S276" s="174" t="s">
        <v>239</v>
      </c>
      <c r="T276" s="175" t="s">
        <v>206</v>
      </c>
      <c r="U276" s="158">
        <v>0</v>
      </c>
      <c r="V276" s="158">
        <f>ROUND(E276*U276,2)</f>
        <v>0</v>
      </c>
      <c r="W276" s="158"/>
      <c r="X276" s="158" t="s">
        <v>243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378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52"/>
      <c r="D277" s="253"/>
      <c r="E277" s="253"/>
      <c r="F277" s="253"/>
      <c r="G277" s="253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211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9">
        <v>133</v>
      </c>
      <c r="B278" s="170" t="s">
        <v>1576</v>
      </c>
      <c r="C278" s="180" t="s">
        <v>1198</v>
      </c>
      <c r="D278" s="171" t="s">
        <v>1190</v>
      </c>
      <c r="E278" s="172">
        <v>46</v>
      </c>
      <c r="F278" s="173"/>
      <c r="G278" s="174">
        <f>ROUND(E278*F278,2)</f>
        <v>0</v>
      </c>
      <c r="H278" s="173"/>
      <c r="I278" s="174">
        <f>ROUND(E278*H278,2)</f>
        <v>0</v>
      </c>
      <c r="J278" s="173"/>
      <c r="K278" s="174">
        <f>ROUND(E278*J278,2)</f>
        <v>0</v>
      </c>
      <c r="L278" s="174">
        <v>21</v>
      </c>
      <c r="M278" s="174">
        <f>G278*(1+L278/100)</f>
        <v>0</v>
      </c>
      <c r="N278" s="172">
        <v>0</v>
      </c>
      <c r="O278" s="172">
        <f>ROUND(E278*N278,2)</f>
        <v>0</v>
      </c>
      <c r="P278" s="172">
        <v>0</v>
      </c>
      <c r="Q278" s="172">
        <f>ROUND(E278*P278,2)</f>
        <v>0</v>
      </c>
      <c r="R278" s="174"/>
      <c r="S278" s="174" t="s">
        <v>239</v>
      </c>
      <c r="T278" s="175" t="s">
        <v>206</v>
      </c>
      <c r="U278" s="158">
        <v>0</v>
      </c>
      <c r="V278" s="158">
        <f>ROUND(E278*U278,2)</f>
        <v>0</v>
      </c>
      <c r="W278" s="158"/>
      <c r="X278" s="158" t="s">
        <v>243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378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52"/>
      <c r="D279" s="253"/>
      <c r="E279" s="253"/>
      <c r="F279" s="253"/>
      <c r="G279" s="253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211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69">
        <v>134</v>
      </c>
      <c r="B280" s="170" t="s">
        <v>1577</v>
      </c>
      <c r="C280" s="180" t="s">
        <v>1200</v>
      </c>
      <c r="D280" s="171" t="s">
        <v>1190</v>
      </c>
      <c r="E280" s="172">
        <v>16</v>
      </c>
      <c r="F280" s="173"/>
      <c r="G280" s="174">
        <f>ROUND(E280*F280,2)</f>
        <v>0</v>
      </c>
      <c r="H280" s="173"/>
      <c r="I280" s="174">
        <f>ROUND(E280*H280,2)</f>
        <v>0</v>
      </c>
      <c r="J280" s="173"/>
      <c r="K280" s="174">
        <f>ROUND(E280*J280,2)</f>
        <v>0</v>
      </c>
      <c r="L280" s="174">
        <v>21</v>
      </c>
      <c r="M280" s="174">
        <f>G280*(1+L280/100)</f>
        <v>0</v>
      </c>
      <c r="N280" s="172">
        <v>0</v>
      </c>
      <c r="O280" s="172">
        <f>ROUND(E280*N280,2)</f>
        <v>0</v>
      </c>
      <c r="P280" s="172">
        <v>0</v>
      </c>
      <c r="Q280" s="172">
        <f>ROUND(E280*P280,2)</f>
        <v>0</v>
      </c>
      <c r="R280" s="174"/>
      <c r="S280" s="174" t="s">
        <v>239</v>
      </c>
      <c r="T280" s="175" t="s">
        <v>206</v>
      </c>
      <c r="U280" s="158">
        <v>0</v>
      </c>
      <c r="V280" s="158">
        <f>ROUND(E280*U280,2)</f>
        <v>0</v>
      </c>
      <c r="W280" s="158"/>
      <c r="X280" s="158" t="s">
        <v>243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378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52"/>
      <c r="D281" s="253"/>
      <c r="E281" s="253"/>
      <c r="F281" s="253"/>
      <c r="G281" s="253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211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69">
        <v>135</v>
      </c>
      <c r="B282" s="170" t="s">
        <v>1578</v>
      </c>
      <c r="C282" s="180" t="s">
        <v>1202</v>
      </c>
      <c r="D282" s="171" t="s">
        <v>1190</v>
      </c>
      <c r="E282" s="172">
        <v>16</v>
      </c>
      <c r="F282" s="173"/>
      <c r="G282" s="174">
        <f>ROUND(E282*F282,2)</f>
        <v>0</v>
      </c>
      <c r="H282" s="173"/>
      <c r="I282" s="174">
        <f>ROUND(E282*H282,2)</f>
        <v>0</v>
      </c>
      <c r="J282" s="173"/>
      <c r="K282" s="174">
        <f>ROUND(E282*J282,2)</f>
        <v>0</v>
      </c>
      <c r="L282" s="174">
        <v>21</v>
      </c>
      <c r="M282" s="174">
        <f>G282*(1+L282/100)</f>
        <v>0</v>
      </c>
      <c r="N282" s="172">
        <v>0</v>
      </c>
      <c r="O282" s="172">
        <f>ROUND(E282*N282,2)</f>
        <v>0</v>
      </c>
      <c r="P282" s="172">
        <v>0</v>
      </c>
      <c r="Q282" s="172">
        <f>ROUND(E282*P282,2)</f>
        <v>0</v>
      </c>
      <c r="R282" s="174"/>
      <c r="S282" s="174" t="s">
        <v>239</v>
      </c>
      <c r="T282" s="175" t="s">
        <v>206</v>
      </c>
      <c r="U282" s="158">
        <v>0</v>
      </c>
      <c r="V282" s="158">
        <f>ROUND(E282*U282,2)</f>
        <v>0</v>
      </c>
      <c r="W282" s="158"/>
      <c r="X282" s="158" t="s">
        <v>243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378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52"/>
      <c r="D283" s="253"/>
      <c r="E283" s="253"/>
      <c r="F283" s="253"/>
      <c r="G283" s="253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211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69">
        <v>136</v>
      </c>
      <c r="B284" s="170" t="s">
        <v>1579</v>
      </c>
      <c r="C284" s="180" t="s">
        <v>1204</v>
      </c>
      <c r="D284" s="171" t="s">
        <v>1190</v>
      </c>
      <c r="E284" s="172">
        <v>8</v>
      </c>
      <c r="F284" s="173"/>
      <c r="G284" s="174">
        <f>ROUND(E284*F284,2)</f>
        <v>0</v>
      </c>
      <c r="H284" s="173"/>
      <c r="I284" s="174">
        <f>ROUND(E284*H284,2)</f>
        <v>0</v>
      </c>
      <c r="J284" s="173"/>
      <c r="K284" s="174">
        <f>ROUND(E284*J284,2)</f>
        <v>0</v>
      </c>
      <c r="L284" s="174">
        <v>21</v>
      </c>
      <c r="M284" s="174">
        <f>G284*(1+L284/100)</f>
        <v>0</v>
      </c>
      <c r="N284" s="172">
        <v>0</v>
      </c>
      <c r="O284" s="172">
        <f>ROUND(E284*N284,2)</f>
        <v>0</v>
      </c>
      <c r="P284" s="172">
        <v>0</v>
      </c>
      <c r="Q284" s="172">
        <f>ROUND(E284*P284,2)</f>
        <v>0</v>
      </c>
      <c r="R284" s="174"/>
      <c r="S284" s="174" t="s">
        <v>239</v>
      </c>
      <c r="T284" s="175" t="s">
        <v>206</v>
      </c>
      <c r="U284" s="158">
        <v>0</v>
      </c>
      <c r="V284" s="158">
        <f>ROUND(E284*U284,2)</f>
        <v>0</v>
      </c>
      <c r="W284" s="158"/>
      <c r="X284" s="158" t="s">
        <v>243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378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52"/>
      <c r="D285" s="253"/>
      <c r="E285" s="253"/>
      <c r="F285" s="253"/>
      <c r="G285" s="253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211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9">
        <v>137</v>
      </c>
      <c r="B286" s="170" t="s">
        <v>1580</v>
      </c>
      <c r="C286" s="180" t="s">
        <v>1206</v>
      </c>
      <c r="D286" s="171" t="s">
        <v>1190</v>
      </c>
      <c r="E286" s="172">
        <v>16</v>
      </c>
      <c r="F286" s="173"/>
      <c r="G286" s="174">
        <f>ROUND(E286*F286,2)</f>
        <v>0</v>
      </c>
      <c r="H286" s="173"/>
      <c r="I286" s="174">
        <f>ROUND(E286*H286,2)</f>
        <v>0</v>
      </c>
      <c r="J286" s="173"/>
      <c r="K286" s="174">
        <f>ROUND(E286*J286,2)</f>
        <v>0</v>
      </c>
      <c r="L286" s="174">
        <v>21</v>
      </c>
      <c r="M286" s="174">
        <f>G286*(1+L286/100)</f>
        <v>0</v>
      </c>
      <c r="N286" s="172">
        <v>0</v>
      </c>
      <c r="O286" s="172">
        <f>ROUND(E286*N286,2)</f>
        <v>0</v>
      </c>
      <c r="P286" s="172">
        <v>0</v>
      </c>
      <c r="Q286" s="172">
        <f>ROUND(E286*P286,2)</f>
        <v>0</v>
      </c>
      <c r="R286" s="174"/>
      <c r="S286" s="174" t="s">
        <v>239</v>
      </c>
      <c r="T286" s="175" t="s">
        <v>206</v>
      </c>
      <c r="U286" s="158">
        <v>0</v>
      </c>
      <c r="V286" s="158">
        <f>ROUND(E286*U286,2)</f>
        <v>0</v>
      </c>
      <c r="W286" s="158"/>
      <c r="X286" s="158" t="s">
        <v>243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378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52"/>
      <c r="D287" s="253"/>
      <c r="E287" s="253"/>
      <c r="F287" s="253"/>
      <c r="G287" s="253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211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69">
        <v>138</v>
      </c>
      <c r="B288" s="170" t="s">
        <v>1581</v>
      </c>
      <c r="C288" s="180" t="s">
        <v>1208</v>
      </c>
      <c r="D288" s="171" t="s">
        <v>1190</v>
      </c>
      <c r="E288" s="172">
        <v>16</v>
      </c>
      <c r="F288" s="173"/>
      <c r="G288" s="174">
        <f>ROUND(E288*F288,2)</f>
        <v>0</v>
      </c>
      <c r="H288" s="173"/>
      <c r="I288" s="174">
        <f>ROUND(E288*H288,2)</f>
        <v>0</v>
      </c>
      <c r="J288" s="173"/>
      <c r="K288" s="174">
        <f>ROUND(E288*J288,2)</f>
        <v>0</v>
      </c>
      <c r="L288" s="174">
        <v>21</v>
      </c>
      <c r="M288" s="174">
        <f>G288*(1+L288/100)</f>
        <v>0</v>
      </c>
      <c r="N288" s="172">
        <v>0</v>
      </c>
      <c r="O288" s="172">
        <f>ROUND(E288*N288,2)</f>
        <v>0</v>
      </c>
      <c r="P288" s="172">
        <v>0</v>
      </c>
      <c r="Q288" s="172">
        <f>ROUND(E288*P288,2)</f>
        <v>0</v>
      </c>
      <c r="R288" s="174"/>
      <c r="S288" s="174" t="s">
        <v>239</v>
      </c>
      <c r="T288" s="175" t="s">
        <v>206</v>
      </c>
      <c r="U288" s="158">
        <v>0</v>
      </c>
      <c r="V288" s="158">
        <f>ROUND(E288*U288,2)</f>
        <v>0</v>
      </c>
      <c r="W288" s="158"/>
      <c r="X288" s="158" t="s">
        <v>243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378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52"/>
      <c r="D289" s="253"/>
      <c r="E289" s="253"/>
      <c r="F289" s="253"/>
      <c r="G289" s="253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211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9">
        <v>139</v>
      </c>
      <c r="B290" s="170" t="s">
        <v>1582</v>
      </c>
      <c r="C290" s="180" t="s">
        <v>1583</v>
      </c>
      <c r="D290" s="171" t="s">
        <v>1190</v>
      </c>
      <c r="E290" s="172">
        <v>16</v>
      </c>
      <c r="F290" s="173"/>
      <c r="G290" s="174">
        <f>ROUND(E290*F290,2)</f>
        <v>0</v>
      </c>
      <c r="H290" s="173"/>
      <c r="I290" s="174">
        <f>ROUND(E290*H290,2)</f>
        <v>0</v>
      </c>
      <c r="J290" s="173"/>
      <c r="K290" s="174">
        <f>ROUND(E290*J290,2)</f>
        <v>0</v>
      </c>
      <c r="L290" s="174">
        <v>21</v>
      </c>
      <c r="M290" s="174">
        <f>G290*(1+L290/100)</f>
        <v>0</v>
      </c>
      <c r="N290" s="172">
        <v>0</v>
      </c>
      <c r="O290" s="172">
        <f>ROUND(E290*N290,2)</f>
        <v>0</v>
      </c>
      <c r="P290" s="172">
        <v>0</v>
      </c>
      <c r="Q290" s="172">
        <f>ROUND(E290*P290,2)</f>
        <v>0</v>
      </c>
      <c r="R290" s="174"/>
      <c r="S290" s="174" t="s">
        <v>239</v>
      </c>
      <c r="T290" s="175" t="s">
        <v>206</v>
      </c>
      <c r="U290" s="158">
        <v>0</v>
      </c>
      <c r="V290" s="158">
        <f>ROUND(E290*U290,2)</f>
        <v>0</v>
      </c>
      <c r="W290" s="158"/>
      <c r="X290" s="158" t="s">
        <v>243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378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252"/>
      <c r="D291" s="253"/>
      <c r="E291" s="253"/>
      <c r="F291" s="253"/>
      <c r="G291" s="253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211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69">
        <v>140</v>
      </c>
      <c r="B292" s="170" t="s">
        <v>1584</v>
      </c>
      <c r="C292" s="180" t="s">
        <v>1212</v>
      </c>
      <c r="D292" s="171" t="s">
        <v>1190</v>
      </c>
      <c r="E292" s="172">
        <v>16</v>
      </c>
      <c r="F292" s="173"/>
      <c r="G292" s="174">
        <f>ROUND(E292*F292,2)</f>
        <v>0</v>
      </c>
      <c r="H292" s="173"/>
      <c r="I292" s="174">
        <f>ROUND(E292*H292,2)</f>
        <v>0</v>
      </c>
      <c r="J292" s="173"/>
      <c r="K292" s="174">
        <f>ROUND(E292*J292,2)</f>
        <v>0</v>
      </c>
      <c r="L292" s="174">
        <v>21</v>
      </c>
      <c r="M292" s="174">
        <f>G292*(1+L292/100)</f>
        <v>0</v>
      </c>
      <c r="N292" s="172">
        <v>0</v>
      </c>
      <c r="O292" s="172">
        <f>ROUND(E292*N292,2)</f>
        <v>0</v>
      </c>
      <c r="P292" s="172">
        <v>0</v>
      </c>
      <c r="Q292" s="172">
        <f>ROUND(E292*P292,2)</f>
        <v>0</v>
      </c>
      <c r="R292" s="174"/>
      <c r="S292" s="174" t="s">
        <v>239</v>
      </c>
      <c r="T292" s="175" t="s">
        <v>206</v>
      </c>
      <c r="U292" s="158">
        <v>0</v>
      </c>
      <c r="V292" s="158">
        <f>ROUND(E292*U292,2)</f>
        <v>0</v>
      </c>
      <c r="W292" s="158"/>
      <c r="X292" s="158" t="s">
        <v>243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378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52"/>
      <c r="D293" s="253"/>
      <c r="E293" s="253"/>
      <c r="F293" s="253"/>
      <c r="G293" s="253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211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x14ac:dyDescent="0.2">
      <c r="A294" s="163" t="s">
        <v>200</v>
      </c>
      <c r="B294" s="164" t="s">
        <v>167</v>
      </c>
      <c r="C294" s="179" t="s">
        <v>168</v>
      </c>
      <c r="D294" s="165"/>
      <c r="E294" s="166"/>
      <c r="F294" s="167"/>
      <c r="G294" s="167">
        <f>SUMIF(AG295:AG302,"&lt;&gt;NOR",G295:G302)</f>
        <v>0</v>
      </c>
      <c r="H294" s="167"/>
      <c r="I294" s="167">
        <f>SUM(I295:I302)</f>
        <v>0</v>
      </c>
      <c r="J294" s="167"/>
      <c r="K294" s="167">
        <f>SUM(K295:K302)</f>
        <v>0</v>
      </c>
      <c r="L294" s="167"/>
      <c r="M294" s="167">
        <f>SUM(M295:M302)</f>
        <v>0</v>
      </c>
      <c r="N294" s="166"/>
      <c r="O294" s="166">
        <f>SUM(O295:O302)</f>
        <v>0</v>
      </c>
      <c r="P294" s="166"/>
      <c r="Q294" s="166">
        <f>SUM(Q295:Q302)</f>
        <v>0</v>
      </c>
      <c r="R294" s="167"/>
      <c r="S294" s="167"/>
      <c r="T294" s="168"/>
      <c r="U294" s="162"/>
      <c r="V294" s="162">
        <f>SUM(V295:V302)</f>
        <v>0</v>
      </c>
      <c r="W294" s="162"/>
      <c r="X294" s="162"/>
      <c r="AG294" t="s">
        <v>201</v>
      </c>
    </row>
    <row r="295" spans="1:60" outlineLevel="1" x14ac:dyDescent="0.2">
      <c r="A295" s="169">
        <v>141</v>
      </c>
      <c r="B295" s="170" t="s">
        <v>1327</v>
      </c>
      <c r="C295" s="180" t="s">
        <v>1328</v>
      </c>
      <c r="D295" s="171" t="s">
        <v>204</v>
      </c>
      <c r="E295" s="172">
        <v>1</v>
      </c>
      <c r="F295" s="173"/>
      <c r="G295" s="174">
        <f>ROUND(E295*F295,2)</f>
        <v>0</v>
      </c>
      <c r="H295" s="173"/>
      <c r="I295" s="174">
        <f>ROUND(E295*H295,2)</f>
        <v>0</v>
      </c>
      <c r="J295" s="173"/>
      <c r="K295" s="174">
        <f>ROUND(E295*J295,2)</f>
        <v>0</v>
      </c>
      <c r="L295" s="174">
        <v>21</v>
      </c>
      <c r="M295" s="174">
        <f>G295*(1+L295/100)</f>
        <v>0</v>
      </c>
      <c r="N295" s="172">
        <v>0</v>
      </c>
      <c r="O295" s="172">
        <f>ROUND(E295*N295,2)</f>
        <v>0</v>
      </c>
      <c r="P295" s="172">
        <v>0</v>
      </c>
      <c r="Q295" s="172">
        <f>ROUND(E295*P295,2)</f>
        <v>0</v>
      </c>
      <c r="R295" s="174"/>
      <c r="S295" s="174" t="s">
        <v>239</v>
      </c>
      <c r="T295" s="175" t="s">
        <v>206</v>
      </c>
      <c r="U295" s="158">
        <v>0</v>
      </c>
      <c r="V295" s="158">
        <f>ROUND(E295*U295,2)</f>
        <v>0</v>
      </c>
      <c r="W295" s="158"/>
      <c r="X295" s="158" t="s">
        <v>460</v>
      </c>
      <c r="Y295" s="147"/>
      <c r="Z295" s="147"/>
      <c r="AA295" s="147"/>
      <c r="AB295" s="147"/>
      <c r="AC295" s="147"/>
      <c r="AD295" s="147"/>
      <c r="AE295" s="147"/>
      <c r="AF295" s="147"/>
      <c r="AG295" s="147" t="s">
        <v>1149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252"/>
      <c r="D296" s="253"/>
      <c r="E296" s="253"/>
      <c r="F296" s="253"/>
      <c r="G296" s="253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211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9">
        <v>142</v>
      </c>
      <c r="B297" s="170" t="s">
        <v>1329</v>
      </c>
      <c r="C297" s="180" t="s">
        <v>1330</v>
      </c>
      <c r="D297" s="171" t="s">
        <v>204</v>
      </c>
      <c r="E297" s="172">
        <v>1</v>
      </c>
      <c r="F297" s="173"/>
      <c r="G297" s="174">
        <f>ROUND(E297*F297,2)</f>
        <v>0</v>
      </c>
      <c r="H297" s="173"/>
      <c r="I297" s="174">
        <f>ROUND(E297*H297,2)</f>
        <v>0</v>
      </c>
      <c r="J297" s="173"/>
      <c r="K297" s="174">
        <f>ROUND(E297*J297,2)</f>
        <v>0</v>
      </c>
      <c r="L297" s="174">
        <v>21</v>
      </c>
      <c r="M297" s="174">
        <f>G297*(1+L297/100)</f>
        <v>0</v>
      </c>
      <c r="N297" s="172">
        <v>0</v>
      </c>
      <c r="O297" s="172">
        <f>ROUND(E297*N297,2)</f>
        <v>0</v>
      </c>
      <c r="P297" s="172">
        <v>0</v>
      </c>
      <c r="Q297" s="172">
        <f>ROUND(E297*P297,2)</f>
        <v>0</v>
      </c>
      <c r="R297" s="174"/>
      <c r="S297" s="174" t="s">
        <v>239</v>
      </c>
      <c r="T297" s="175" t="s">
        <v>206</v>
      </c>
      <c r="U297" s="158">
        <v>0</v>
      </c>
      <c r="V297" s="158">
        <f>ROUND(E297*U297,2)</f>
        <v>0</v>
      </c>
      <c r="W297" s="158"/>
      <c r="X297" s="158" t="s">
        <v>460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1149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252"/>
      <c r="D298" s="253"/>
      <c r="E298" s="253"/>
      <c r="F298" s="253"/>
      <c r="G298" s="253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211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69">
        <v>143</v>
      </c>
      <c r="B299" s="170" t="s">
        <v>1331</v>
      </c>
      <c r="C299" s="180" t="s">
        <v>1332</v>
      </c>
      <c r="D299" s="171" t="s">
        <v>204</v>
      </c>
      <c r="E299" s="172">
        <v>1</v>
      </c>
      <c r="F299" s="173"/>
      <c r="G299" s="174">
        <f>ROUND(E299*F299,2)</f>
        <v>0</v>
      </c>
      <c r="H299" s="173"/>
      <c r="I299" s="174">
        <f>ROUND(E299*H299,2)</f>
        <v>0</v>
      </c>
      <c r="J299" s="173"/>
      <c r="K299" s="174">
        <f>ROUND(E299*J299,2)</f>
        <v>0</v>
      </c>
      <c r="L299" s="174">
        <v>21</v>
      </c>
      <c r="M299" s="174">
        <f>G299*(1+L299/100)</f>
        <v>0</v>
      </c>
      <c r="N299" s="172">
        <v>0</v>
      </c>
      <c r="O299" s="172">
        <f>ROUND(E299*N299,2)</f>
        <v>0</v>
      </c>
      <c r="P299" s="172">
        <v>0</v>
      </c>
      <c r="Q299" s="172">
        <f>ROUND(E299*P299,2)</f>
        <v>0</v>
      </c>
      <c r="R299" s="174"/>
      <c r="S299" s="174" t="s">
        <v>239</v>
      </c>
      <c r="T299" s="175" t="s">
        <v>206</v>
      </c>
      <c r="U299" s="158">
        <v>0</v>
      </c>
      <c r="V299" s="158">
        <f>ROUND(E299*U299,2)</f>
        <v>0</v>
      </c>
      <c r="W299" s="158"/>
      <c r="X299" s="158" t="s">
        <v>460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1149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252"/>
      <c r="D300" s="253"/>
      <c r="E300" s="253"/>
      <c r="F300" s="253"/>
      <c r="G300" s="253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211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69">
        <v>144</v>
      </c>
      <c r="B301" s="170" t="s">
        <v>1333</v>
      </c>
      <c r="C301" s="180" t="s">
        <v>1334</v>
      </c>
      <c r="D301" s="171" t="s">
        <v>204</v>
      </c>
      <c r="E301" s="172">
        <v>1</v>
      </c>
      <c r="F301" s="173"/>
      <c r="G301" s="174">
        <f>ROUND(E301*F301,2)</f>
        <v>0</v>
      </c>
      <c r="H301" s="173"/>
      <c r="I301" s="174">
        <f>ROUND(E301*H301,2)</f>
        <v>0</v>
      </c>
      <c r="J301" s="173"/>
      <c r="K301" s="174">
        <f>ROUND(E301*J301,2)</f>
        <v>0</v>
      </c>
      <c r="L301" s="174">
        <v>21</v>
      </c>
      <c r="M301" s="174">
        <f>G301*(1+L301/100)</f>
        <v>0</v>
      </c>
      <c r="N301" s="172">
        <v>0</v>
      </c>
      <c r="O301" s="172">
        <f>ROUND(E301*N301,2)</f>
        <v>0</v>
      </c>
      <c r="P301" s="172">
        <v>0</v>
      </c>
      <c r="Q301" s="172">
        <f>ROUND(E301*P301,2)</f>
        <v>0</v>
      </c>
      <c r="R301" s="174"/>
      <c r="S301" s="174" t="s">
        <v>239</v>
      </c>
      <c r="T301" s="175" t="s">
        <v>206</v>
      </c>
      <c r="U301" s="158">
        <v>0</v>
      </c>
      <c r="V301" s="158">
        <f>ROUND(E301*U301,2)</f>
        <v>0</v>
      </c>
      <c r="W301" s="158"/>
      <c r="X301" s="158" t="s">
        <v>460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1149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52"/>
      <c r="D302" s="253"/>
      <c r="E302" s="253"/>
      <c r="F302" s="253"/>
      <c r="G302" s="253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211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x14ac:dyDescent="0.2">
      <c r="A303" s="3"/>
      <c r="B303" s="4"/>
      <c r="C303" s="182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AE303">
        <v>15</v>
      </c>
      <c r="AF303">
        <v>21</v>
      </c>
      <c r="AG303" t="s">
        <v>187</v>
      </c>
    </row>
    <row r="304" spans="1:60" x14ac:dyDescent="0.2">
      <c r="A304" s="150"/>
      <c r="B304" s="151" t="s">
        <v>29</v>
      </c>
      <c r="C304" s="183"/>
      <c r="D304" s="152"/>
      <c r="E304" s="153"/>
      <c r="F304" s="153"/>
      <c r="G304" s="178">
        <f>G8+G23+G152+G269+G294</f>
        <v>0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AE304">
        <f>SUMIF(L7:L302,AE303,G7:G302)</f>
        <v>0</v>
      </c>
      <c r="AF304">
        <f>SUMIF(L7:L302,AF303,G7:G302)</f>
        <v>0</v>
      </c>
      <c r="AG304" t="s">
        <v>240</v>
      </c>
    </row>
    <row r="305" spans="3:33" x14ac:dyDescent="0.2">
      <c r="C305" s="184"/>
      <c r="D305" s="10"/>
      <c r="AG305" t="s">
        <v>241</v>
      </c>
    </row>
    <row r="306" spans="3:33" x14ac:dyDescent="0.2">
      <c r="D306" s="10"/>
    </row>
    <row r="307" spans="3:33" x14ac:dyDescent="0.2">
      <c r="D307" s="10"/>
    </row>
    <row r="308" spans="3:33" x14ac:dyDescent="0.2">
      <c r="D308" s="10"/>
    </row>
    <row r="309" spans="3:33" x14ac:dyDescent="0.2">
      <c r="D309" s="10"/>
    </row>
    <row r="310" spans="3:33" x14ac:dyDescent="0.2">
      <c r="D310" s="10"/>
    </row>
    <row r="311" spans="3:33" x14ac:dyDescent="0.2">
      <c r="D311" s="10"/>
    </row>
    <row r="312" spans="3:33" x14ac:dyDescent="0.2">
      <c r="D312" s="10"/>
    </row>
    <row r="313" spans="3:33" x14ac:dyDescent="0.2">
      <c r="D313" s="10"/>
    </row>
    <row r="314" spans="3:33" x14ac:dyDescent="0.2">
      <c r="D314" s="10"/>
    </row>
    <row r="315" spans="3:33" x14ac:dyDescent="0.2">
      <c r="D315" s="10"/>
    </row>
    <row r="316" spans="3:33" x14ac:dyDescent="0.2">
      <c r="D316" s="10"/>
    </row>
    <row r="317" spans="3:33" x14ac:dyDescent="0.2">
      <c r="D317" s="10"/>
    </row>
    <row r="318" spans="3:33" x14ac:dyDescent="0.2">
      <c r="D318" s="10"/>
    </row>
    <row r="319" spans="3:33" x14ac:dyDescent="0.2">
      <c r="D319" s="10"/>
    </row>
    <row r="320" spans="3:33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FA1" sheet="1"/>
  <mergeCells count="150">
    <mergeCell ref="C291:G291"/>
    <mergeCell ref="C293:G293"/>
    <mergeCell ref="C296:G296"/>
    <mergeCell ref="C298:G298"/>
    <mergeCell ref="C300:G300"/>
    <mergeCell ref="C302:G302"/>
    <mergeCell ref="C279:G279"/>
    <mergeCell ref="C281:G281"/>
    <mergeCell ref="C283:G283"/>
    <mergeCell ref="C285:G285"/>
    <mergeCell ref="C287:G287"/>
    <mergeCell ref="C289:G289"/>
    <mergeCell ref="C266:G266"/>
    <mergeCell ref="C268:G268"/>
    <mergeCell ref="C271:G271"/>
    <mergeCell ref="C273:G273"/>
    <mergeCell ref="C275:G275"/>
    <mergeCell ref="C277:G277"/>
    <mergeCell ref="C254:G254"/>
    <mergeCell ref="C256:G256"/>
    <mergeCell ref="C258:G258"/>
    <mergeCell ref="C260:G260"/>
    <mergeCell ref="C262:G262"/>
    <mergeCell ref="C264:G264"/>
    <mergeCell ref="C242:G242"/>
    <mergeCell ref="C244:G244"/>
    <mergeCell ref="C246:G246"/>
    <mergeCell ref="C248:G248"/>
    <mergeCell ref="C250:G250"/>
    <mergeCell ref="C252:G252"/>
    <mergeCell ref="C230:G230"/>
    <mergeCell ref="C232:G232"/>
    <mergeCell ref="C234:G234"/>
    <mergeCell ref="C236:G236"/>
    <mergeCell ref="C238:G238"/>
    <mergeCell ref="C240:G240"/>
    <mergeCell ref="C218:G218"/>
    <mergeCell ref="C220:G220"/>
    <mergeCell ref="C222:G222"/>
    <mergeCell ref="C224:G224"/>
    <mergeCell ref="C226:G226"/>
    <mergeCell ref="C228:G228"/>
    <mergeCell ref="C206:G206"/>
    <mergeCell ref="C208:G208"/>
    <mergeCell ref="C210:G210"/>
    <mergeCell ref="C212:G212"/>
    <mergeCell ref="C214:G214"/>
    <mergeCell ref="C216:G216"/>
    <mergeCell ref="C195:G195"/>
    <mergeCell ref="C197:G197"/>
    <mergeCell ref="C199:G199"/>
    <mergeCell ref="C201:G201"/>
    <mergeCell ref="C203:G203"/>
    <mergeCell ref="C205:G205"/>
    <mergeCell ref="C183:G183"/>
    <mergeCell ref="C185:G185"/>
    <mergeCell ref="C187:G187"/>
    <mergeCell ref="C189:G189"/>
    <mergeCell ref="C191:G191"/>
    <mergeCell ref="C193:G193"/>
    <mergeCell ref="C172:G172"/>
    <mergeCell ref="C174:G174"/>
    <mergeCell ref="C175:G175"/>
    <mergeCell ref="C177:G177"/>
    <mergeCell ref="C179:G179"/>
    <mergeCell ref="C181:G181"/>
    <mergeCell ref="C160:G160"/>
    <mergeCell ref="C162:G162"/>
    <mergeCell ref="C164:G164"/>
    <mergeCell ref="C166:G166"/>
    <mergeCell ref="C168:G168"/>
    <mergeCell ref="C170:G170"/>
    <mergeCell ref="C147:G147"/>
    <mergeCell ref="C149:G149"/>
    <mergeCell ref="C151:G151"/>
    <mergeCell ref="C154:G154"/>
    <mergeCell ref="C156:G156"/>
    <mergeCell ref="C158:G158"/>
    <mergeCell ref="C135:G135"/>
    <mergeCell ref="C137:G137"/>
    <mergeCell ref="C139:G139"/>
    <mergeCell ref="C141:G141"/>
    <mergeCell ref="C143:G143"/>
    <mergeCell ref="C145:G145"/>
    <mergeCell ref="C123:G123"/>
    <mergeCell ref="C125:G125"/>
    <mergeCell ref="C127:G127"/>
    <mergeCell ref="C129:G129"/>
    <mergeCell ref="C131:G131"/>
    <mergeCell ref="C133:G133"/>
    <mergeCell ref="C111:G111"/>
    <mergeCell ref="C113:G113"/>
    <mergeCell ref="C115:G115"/>
    <mergeCell ref="C117:G117"/>
    <mergeCell ref="C119:G119"/>
    <mergeCell ref="C121:G121"/>
    <mergeCell ref="C99:G99"/>
    <mergeCell ref="C101:G101"/>
    <mergeCell ref="C103:G103"/>
    <mergeCell ref="C105:G105"/>
    <mergeCell ref="C107:G107"/>
    <mergeCell ref="C109:G109"/>
    <mergeCell ref="C87:G87"/>
    <mergeCell ref="C89:G89"/>
    <mergeCell ref="C91:G91"/>
    <mergeCell ref="C93:G93"/>
    <mergeCell ref="C95:G95"/>
    <mergeCell ref="C97:G97"/>
    <mergeCell ref="C75:G75"/>
    <mergeCell ref="C77:G77"/>
    <mergeCell ref="C79:G79"/>
    <mergeCell ref="C81:G81"/>
    <mergeCell ref="C83:G83"/>
    <mergeCell ref="C85:G85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33:G33"/>
    <mergeCell ref="C35:G35"/>
    <mergeCell ref="C37:G37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  <mergeCell ref="C27:G27"/>
    <mergeCell ref="C29:G29"/>
    <mergeCell ref="C31:G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174</v>
      </c>
      <c r="B1" s="243"/>
      <c r="C1" s="243"/>
      <c r="D1" s="243"/>
      <c r="E1" s="243"/>
      <c r="F1" s="243"/>
      <c r="G1" s="243"/>
      <c r="AG1" t="s">
        <v>175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176</v>
      </c>
    </row>
    <row r="3" spans="1:60" ht="24.95" customHeight="1" x14ac:dyDescent="0.2">
      <c r="A3" s="139" t="s">
        <v>8</v>
      </c>
      <c r="B3" s="49" t="s">
        <v>57</v>
      </c>
      <c r="C3" s="244" t="s">
        <v>58</v>
      </c>
      <c r="D3" s="245"/>
      <c r="E3" s="245"/>
      <c r="F3" s="245"/>
      <c r="G3" s="246"/>
      <c r="AC3" s="121" t="s">
        <v>176</v>
      </c>
      <c r="AG3" t="s">
        <v>177</v>
      </c>
    </row>
    <row r="4" spans="1:60" ht="24.95" customHeight="1" x14ac:dyDescent="0.2">
      <c r="A4" s="140" t="s">
        <v>9</v>
      </c>
      <c r="B4" s="141" t="s">
        <v>53</v>
      </c>
      <c r="C4" s="247" t="s">
        <v>54</v>
      </c>
      <c r="D4" s="248"/>
      <c r="E4" s="248"/>
      <c r="F4" s="248"/>
      <c r="G4" s="249"/>
      <c r="AG4" t="s">
        <v>178</v>
      </c>
    </row>
    <row r="5" spans="1:60" x14ac:dyDescent="0.2">
      <c r="D5" s="10"/>
    </row>
    <row r="6" spans="1:60" ht="38.25" x14ac:dyDescent="0.2">
      <c r="A6" s="143" t="s">
        <v>179</v>
      </c>
      <c r="B6" s="145" t="s">
        <v>180</v>
      </c>
      <c r="C6" s="145" t="s">
        <v>181</v>
      </c>
      <c r="D6" s="144" t="s">
        <v>182</v>
      </c>
      <c r="E6" s="143" t="s">
        <v>183</v>
      </c>
      <c r="F6" s="142" t="s">
        <v>184</v>
      </c>
      <c r="G6" s="143" t="s">
        <v>29</v>
      </c>
      <c r="H6" s="146" t="s">
        <v>30</v>
      </c>
      <c r="I6" s="146" t="s">
        <v>185</v>
      </c>
      <c r="J6" s="146" t="s">
        <v>31</v>
      </c>
      <c r="K6" s="146" t="s">
        <v>186</v>
      </c>
      <c r="L6" s="146" t="s">
        <v>187</v>
      </c>
      <c r="M6" s="146" t="s">
        <v>188</v>
      </c>
      <c r="N6" s="146" t="s">
        <v>189</v>
      </c>
      <c r="O6" s="146" t="s">
        <v>190</v>
      </c>
      <c r="P6" s="146" t="s">
        <v>191</v>
      </c>
      <c r="Q6" s="146" t="s">
        <v>192</v>
      </c>
      <c r="R6" s="146" t="s">
        <v>193</v>
      </c>
      <c r="S6" s="146" t="s">
        <v>194</v>
      </c>
      <c r="T6" s="146" t="s">
        <v>195</v>
      </c>
      <c r="U6" s="146" t="s">
        <v>196</v>
      </c>
      <c r="V6" s="146" t="s">
        <v>197</v>
      </c>
      <c r="W6" s="146" t="s">
        <v>198</v>
      </c>
      <c r="X6" s="146" t="s">
        <v>199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200</v>
      </c>
      <c r="B8" s="164" t="s">
        <v>82</v>
      </c>
      <c r="C8" s="179" t="s">
        <v>75</v>
      </c>
      <c r="D8" s="165"/>
      <c r="E8" s="166"/>
      <c r="F8" s="167"/>
      <c r="G8" s="167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6"/>
      <c r="O8" s="166">
        <f>SUM(O9:O24)</f>
        <v>0</v>
      </c>
      <c r="P8" s="166"/>
      <c r="Q8" s="166">
        <f>SUM(Q9:Q24)</f>
        <v>0</v>
      </c>
      <c r="R8" s="167"/>
      <c r="S8" s="167"/>
      <c r="T8" s="168"/>
      <c r="U8" s="162"/>
      <c r="V8" s="162">
        <f>SUM(V9:V24)</f>
        <v>0</v>
      </c>
      <c r="W8" s="162"/>
      <c r="X8" s="162"/>
      <c r="AG8" t="s">
        <v>201</v>
      </c>
    </row>
    <row r="9" spans="1:60" outlineLevel="1" x14ac:dyDescent="0.2">
      <c r="A9" s="169">
        <v>1</v>
      </c>
      <c r="B9" s="170" t="s">
        <v>1585</v>
      </c>
      <c r="C9" s="180" t="s">
        <v>1336</v>
      </c>
      <c r="D9" s="171" t="s">
        <v>300</v>
      </c>
      <c r="E9" s="172">
        <v>3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239</v>
      </c>
      <c r="T9" s="175" t="s">
        <v>206</v>
      </c>
      <c r="U9" s="158">
        <v>0</v>
      </c>
      <c r="V9" s="158">
        <f>ROUND(E9*U9,2)</f>
        <v>0</v>
      </c>
      <c r="W9" s="158"/>
      <c r="X9" s="158" t="s">
        <v>243</v>
      </c>
      <c r="Y9" s="147"/>
      <c r="Z9" s="147"/>
      <c r="AA9" s="147"/>
      <c r="AB9" s="147"/>
      <c r="AC9" s="147"/>
      <c r="AD9" s="147"/>
      <c r="AE9" s="147"/>
      <c r="AF9" s="147"/>
      <c r="AG9" s="147" t="s">
        <v>378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2"/>
      <c r="D10" s="253"/>
      <c r="E10" s="253"/>
      <c r="F10" s="253"/>
      <c r="G10" s="25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1586</v>
      </c>
      <c r="C11" s="180" t="s">
        <v>1338</v>
      </c>
      <c r="D11" s="171" t="s">
        <v>300</v>
      </c>
      <c r="E11" s="172">
        <v>5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239</v>
      </c>
      <c r="T11" s="175" t="s">
        <v>206</v>
      </c>
      <c r="U11" s="158">
        <v>0</v>
      </c>
      <c r="V11" s="158">
        <f>ROUND(E11*U11,2)</f>
        <v>0</v>
      </c>
      <c r="W11" s="158"/>
      <c r="X11" s="158" t="s">
        <v>243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378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2"/>
      <c r="D12" s="253"/>
      <c r="E12" s="253"/>
      <c r="F12" s="253"/>
      <c r="G12" s="253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1587</v>
      </c>
      <c r="C13" s="180" t="s">
        <v>1340</v>
      </c>
      <c r="D13" s="171" t="s">
        <v>300</v>
      </c>
      <c r="E13" s="172">
        <v>4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239</v>
      </c>
      <c r="T13" s="175" t="s">
        <v>206</v>
      </c>
      <c r="U13" s="158">
        <v>0</v>
      </c>
      <c r="V13" s="158">
        <f>ROUND(E13*U13,2)</f>
        <v>0</v>
      </c>
      <c r="W13" s="158"/>
      <c r="X13" s="158" t="s">
        <v>243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378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/>
      <c r="D14" s="253"/>
      <c r="E14" s="253"/>
      <c r="F14" s="253"/>
      <c r="G14" s="253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4</v>
      </c>
      <c r="B15" s="170" t="s">
        <v>1588</v>
      </c>
      <c r="C15" s="180" t="s">
        <v>1342</v>
      </c>
      <c r="D15" s="171" t="s">
        <v>300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239</v>
      </c>
      <c r="T15" s="175" t="s">
        <v>206</v>
      </c>
      <c r="U15" s="158">
        <v>0</v>
      </c>
      <c r="V15" s="158">
        <f>ROUND(E15*U15,2)</f>
        <v>0</v>
      </c>
      <c r="W15" s="158"/>
      <c r="X15" s="158" t="s">
        <v>243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378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2"/>
      <c r="D16" s="253"/>
      <c r="E16" s="253"/>
      <c r="F16" s="253"/>
      <c r="G16" s="253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5</v>
      </c>
      <c r="B17" s="170" t="s">
        <v>1589</v>
      </c>
      <c r="C17" s="180" t="s">
        <v>1346</v>
      </c>
      <c r="D17" s="171" t="s">
        <v>300</v>
      </c>
      <c r="E17" s="172">
        <v>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239</v>
      </c>
      <c r="T17" s="175" t="s">
        <v>206</v>
      </c>
      <c r="U17" s="158">
        <v>0</v>
      </c>
      <c r="V17" s="158">
        <f>ROUND(E17*U17,2)</f>
        <v>0</v>
      </c>
      <c r="W17" s="158"/>
      <c r="X17" s="158" t="s">
        <v>243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378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2"/>
      <c r="D18" s="253"/>
      <c r="E18" s="253"/>
      <c r="F18" s="253"/>
      <c r="G18" s="253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6</v>
      </c>
      <c r="B19" s="170" t="s">
        <v>1590</v>
      </c>
      <c r="C19" s="180" t="s">
        <v>1348</v>
      </c>
      <c r="D19" s="171" t="s">
        <v>300</v>
      </c>
      <c r="E19" s="172">
        <v>1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239</v>
      </c>
      <c r="T19" s="175" t="s">
        <v>206</v>
      </c>
      <c r="U19" s="158">
        <v>0</v>
      </c>
      <c r="V19" s="158">
        <f>ROUND(E19*U19,2)</f>
        <v>0</v>
      </c>
      <c r="W19" s="158"/>
      <c r="X19" s="158" t="s">
        <v>243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378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2"/>
      <c r="D20" s="253"/>
      <c r="E20" s="253"/>
      <c r="F20" s="253"/>
      <c r="G20" s="253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9">
        <v>7</v>
      </c>
      <c r="B21" s="170" t="s">
        <v>1591</v>
      </c>
      <c r="C21" s="180" t="s">
        <v>1350</v>
      </c>
      <c r="D21" s="171" t="s">
        <v>300</v>
      </c>
      <c r="E21" s="172">
        <v>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/>
      <c r="S21" s="174" t="s">
        <v>239</v>
      </c>
      <c r="T21" s="175" t="s">
        <v>206</v>
      </c>
      <c r="U21" s="158">
        <v>0</v>
      </c>
      <c r="V21" s="158">
        <f>ROUND(E21*U21,2)</f>
        <v>0</v>
      </c>
      <c r="W21" s="158"/>
      <c r="X21" s="158" t="s">
        <v>243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378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2"/>
      <c r="D22" s="253"/>
      <c r="E22" s="253"/>
      <c r="F22" s="253"/>
      <c r="G22" s="253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8</v>
      </c>
      <c r="B23" s="170" t="s">
        <v>1592</v>
      </c>
      <c r="C23" s="180" t="s">
        <v>1352</v>
      </c>
      <c r="D23" s="171" t="s">
        <v>300</v>
      </c>
      <c r="E23" s="172">
        <v>16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4"/>
      <c r="S23" s="174" t="s">
        <v>239</v>
      </c>
      <c r="T23" s="175" t="s">
        <v>206</v>
      </c>
      <c r="U23" s="158">
        <v>0</v>
      </c>
      <c r="V23" s="158">
        <f>ROUND(E23*U23,2)</f>
        <v>0</v>
      </c>
      <c r="W23" s="158"/>
      <c r="X23" s="158" t="s">
        <v>243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378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2"/>
      <c r="D24" s="253"/>
      <c r="E24" s="253"/>
      <c r="F24" s="253"/>
      <c r="G24" s="253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3" t="s">
        <v>200</v>
      </c>
      <c r="B25" s="164" t="s">
        <v>83</v>
      </c>
      <c r="C25" s="179" t="s">
        <v>77</v>
      </c>
      <c r="D25" s="165"/>
      <c r="E25" s="166"/>
      <c r="F25" s="167"/>
      <c r="G25" s="167">
        <f>SUMIF(AG26:AG37,"&lt;&gt;NOR",G26:G37)</f>
        <v>0</v>
      </c>
      <c r="H25" s="167"/>
      <c r="I25" s="167">
        <f>SUM(I26:I37)</f>
        <v>0</v>
      </c>
      <c r="J25" s="167"/>
      <c r="K25" s="167">
        <f>SUM(K26:K37)</f>
        <v>0</v>
      </c>
      <c r="L25" s="167"/>
      <c r="M25" s="167">
        <f>SUM(M26:M37)</f>
        <v>0</v>
      </c>
      <c r="N25" s="166"/>
      <c r="O25" s="166">
        <f>SUM(O26:O37)</f>
        <v>0</v>
      </c>
      <c r="P25" s="166"/>
      <c r="Q25" s="166">
        <f>SUM(Q26:Q37)</f>
        <v>0</v>
      </c>
      <c r="R25" s="167"/>
      <c r="S25" s="167"/>
      <c r="T25" s="168"/>
      <c r="U25" s="162"/>
      <c r="V25" s="162">
        <f>SUM(V26:V37)</f>
        <v>0</v>
      </c>
      <c r="W25" s="162"/>
      <c r="X25" s="162"/>
      <c r="AG25" t="s">
        <v>201</v>
      </c>
    </row>
    <row r="26" spans="1:60" outlineLevel="1" x14ac:dyDescent="0.2">
      <c r="A26" s="169">
        <v>9</v>
      </c>
      <c r="B26" s="170" t="s">
        <v>1593</v>
      </c>
      <c r="C26" s="180" t="s">
        <v>1368</v>
      </c>
      <c r="D26" s="171" t="s">
        <v>283</v>
      </c>
      <c r="E26" s="172">
        <v>70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4"/>
      <c r="S26" s="174" t="s">
        <v>239</v>
      </c>
      <c r="T26" s="175" t="s">
        <v>206</v>
      </c>
      <c r="U26" s="158">
        <v>0</v>
      </c>
      <c r="V26" s="158">
        <f>ROUND(E26*U26,2)</f>
        <v>0</v>
      </c>
      <c r="W26" s="158"/>
      <c r="X26" s="158" t="s">
        <v>243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378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2"/>
      <c r="D27" s="253"/>
      <c r="E27" s="253"/>
      <c r="F27" s="253"/>
      <c r="G27" s="253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9">
        <v>10</v>
      </c>
      <c r="B28" s="170" t="s">
        <v>1594</v>
      </c>
      <c r="C28" s="180" t="s">
        <v>1370</v>
      </c>
      <c r="D28" s="171" t="s">
        <v>283</v>
      </c>
      <c r="E28" s="172">
        <v>130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4"/>
      <c r="S28" s="174" t="s">
        <v>239</v>
      </c>
      <c r="T28" s="175" t="s">
        <v>206</v>
      </c>
      <c r="U28" s="158">
        <v>0</v>
      </c>
      <c r="V28" s="158">
        <f>ROUND(E28*U28,2)</f>
        <v>0</v>
      </c>
      <c r="W28" s="158"/>
      <c r="X28" s="158" t="s">
        <v>243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378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2"/>
      <c r="D29" s="253"/>
      <c r="E29" s="253"/>
      <c r="F29" s="253"/>
      <c r="G29" s="253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11</v>
      </c>
      <c r="B30" s="170" t="s">
        <v>1595</v>
      </c>
      <c r="C30" s="180" t="s">
        <v>1372</v>
      </c>
      <c r="D30" s="171" t="s">
        <v>283</v>
      </c>
      <c r="E30" s="172">
        <v>20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/>
      <c r="S30" s="174" t="s">
        <v>239</v>
      </c>
      <c r="T30" s="175" t="s">
        <v>206</v>
      </c>
      <c r="U30" s="158">
        <v>0</v>
      </c>
      <c r="V30" s="158">
        <f>ROUND(E30*U30,2)</f>
        <v>0</v>
      </c>
      <c r="W30" s="158"/>
      <c r="X30" s="158" t="s">
        <v>243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378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2"/>
      <c r="D31" s="253"/>
      <c r="E31" s="253"/>
      <c r="F31" s="253"/>
      <c r="G31" s="253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9">
        <v>12</v>
      </c>
      <c r="B32" s="170" t="s">
        <v>1596</v>
      </c>
      <c r="C32" s="180" t="s">
        <v>1374</v>
      </c>
      <c r="D32" s="171" t="s">
        <v>283</v>
      </c>
      <c r="E32" s="172">
        <v>20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4"/>
      <c r="S32" s="174" t="s">
        <v>239</v>
      </c>
      <c r="T32" s="175" t="s">
        <v>206</v>
      </c>
      <c r="U32" s="158">
        <v>0</v>
      </c>
      <c r="V32" s="158">
        <f>ROUND(E32*U32,2)</f>
        <v>0</v>
      </c>
      <c r="W32" s="158"/>
      <c r="X32" s="158" t="s">
        <v>243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378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2"/>
      <c r="D33" s="253"/>
      <c r="E33" s="253"/>
      <c r="F33" s="253"/>
      <c r="G33" s="253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9">
        <v>13</v>
      </c>
      <c r="B34" s="170" t="s">
        <v>1597</v>
      </c>
      <c r="C34" s="180" t="s">
        <v>1376</v>
      </c>
      <c r="D34" s="171" t="s">
        <v>1056</v>
      </c>
      <c r="E34" s="172">
        <v>16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4"/>
      <c r="S34" s="174" t="s">
        <v>239</v>
      </c>
      <c r="T34" s="175" t="s">
        <v>206</v>
      </c>
      <c r="U34" s="158">
        <v>0</v>
      </c>
      <c r="V34" s="158">
        <f>ROUND(E34*U34,2)</f>
        <v>0</v>
      </c>
      <c r="W34" s="158"/>
      <c r="X34" s="158" t="s">
        <v>243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378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2"/>
      <c r="D35" s="253"/>
      <c r="E35" s="253"/>
      <c r="F35" s="253"/>
      <c r="G35" s="253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9">
        <v>14</v>
      </c>
      <c r="B36" s="170" t="s">
        <v>1598</v>
      </c>
      <c r="C36" s="180" t="s">
        <v>1378</v>
      </c>
      <c r="D36" s="171" t="s">
        <v>1366</v>
      </c>
      <c r="E36" s="172">
        <v>1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4"/>
      <c r="S36" s="174" t="s">
        <v>239</v>
      </c>
      <c r="T36" s="175" t="s">
        <v>206</v>
      </c>
      <c r="U36" s="158">
        <v>0</v>
      </c>
      <c r="V36" s="158">
        <f>ROUND(E36*U36,2)</f>
        <v>0</v>
      </c>
      <c r="W36" s="158"/>
      <c r="X36" s="158" t="s">
        <v>243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378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2"/>
      <c r="D37" s="253"/>
      <c r="E37" s="253"/>
      <c r="F37" s="253"/>
      <c r="G37" s="253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3" t="s">
        <v>200</v>
      </c>
      <c r="B38" s="164" t="s">
        <v>84</v>
      </c>
      <c r="C38" s="179" t="s">
        <v>79</v>
      </c>
      <c r="D38" s="165"/>
      <c r="E38" s="166"/>
      <c r="F38" s="167"/>
      <c r="G38" s="167">
        <f>SUMIF(AG39:AG46,"&lt;&gt;NOR",G39:G46)</f>
        <v>0</v>
      </c>
      <c r="H38" s="167"/>
      <c r="I38" s="167">
        <f>SUM(I39:I46)</f>
        <v>0</v>
      </c>
      <c r="J38" s="167"/>
      <c r="K38" s="167">
        <f>SUM(K39:K46)</f>
        <v>0</v>
      </c>
      <c r="L38" s="167"/>
      <c r="M38" s="167">
        <f>SUM(M39:M46)</f>
        <v>0</v>
      </c>
      <c r="N38" s="166"/>
      <c r="O38" s="166">
        <f>SUM(O39:O46)</f>
        <v>0</v>
      </c>
      <c r="P38" s="166"/>
      <c r="Q38" s="166">
        <f>SUM(Q39:Q46)</f>
        <v>0</v>
      </c>
      <c r="R38" s="167"/>
      <c r="S38" s="167"/>
      <c r="T38" s="168"/>
      <c r="U38" s="162"/>
      <c r="V38" s="162">
        <f>SUM(V39:V46)</f>
        <v>0</v>
      </c>
      <c r="W38" s="162"/>
      <c r="X38" s="162"/>
      <c r="AG38" t="s">
        <v>201</v>
      </c>
    </row>
    <row r="39" spans="1:60" outlineLevel="1" x14ac:dyDescent="0.2">
      <c r="A39" s="169">
        <v>15</v>
      </c>
      <c r="B39" s="170" t="s">
        <v>1599</v>
      </c>
      <c r="C39" s="180" t="s">
        <v>1380</v>
      </c>
      <c r="D39" s="171" t="s">
        <v>283</v>
      </c>
      <c r="E39" s="172">
        <v>70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4"/>
      <c r="S39" s="174" t="s">
        <v>239</v>
      </c>
      <c r="T39" s="175" t="s">
        <v>206</v>
      </c>
      <c r="U39" s="158">
        <v>0</v>
      </c>
      <c r="V39" s="158">
        <f>ROUND(E39*U39,2)</f>
        <v>0</v>
      </c>
      <c r="W39" s="158"/>
      <c r="X39" s="158" t="s">
        <v>243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378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2"/>
      <c r="D40" s="253"/>
      <c r="E40" s="253"/>
      <c r="F40" s="253"/>
      <c r="G40" s="253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9">
        <v>16</v>
      </c>
      <c r="B41" s="170" t="s">
        <v>1600</v>
      </c>
      <c r="C41" s="180" t="s">
        <v>1382</v>
      </c>
      <c r="D41" s="171" t="s">
        <v>283</v>
      </c>
      <c r="E41" s="172">
        <v>130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/>
      <c r="S41" s="174" t="s">
        <v>239</v>
      </c>
      <c r="T41" s="175" t="s">
        <v>206</v>
      </c>
      <c r="U41" s="158">
        <v>0</v>
      </c>
      <c r="V41" s="158">
        <f>ROUND(E41*U41,2)</f>
        <v>0</v>
      </c>
      <c r="W41" s="158"/>
      <c r="X41" s="158" t="s">
        <v>243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378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2"/>
      <c r="D42" s="253"/>
      <c r="E42" s="253"/>
      <c r="F42" s="253"/>
      <c r="G42" s="253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9">
        <v>17</v>
      </c>
      <c r="B43" s="170" t="s">
        <v>1601</v>
      </c>
      <c r="C43" s="180" t="s">
        <v>1384</v>
      </c>
      <c r="D43" s="171" t="s">
        <v>283</v>
      </c>
      <c r="E43" s="172">
        <v>20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4"/>
      <c r="S43" s="174" t="s">
        <v>239</v>
      </c>
      <c r="T43" s="175" t="s">
        <v>206</v>
      </c>
      <c r="U43" s="158">
        <v>0</v>
      </c>
      <c r="V43" s="158">
        <f>ROUND(E43*U43,2)</f>
        <v>0</v>
      </c>
      <c r="W43" s="158"/>
      <c r="X43" s="158" t="s">
        <v>243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378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2"/>
      <c r="D44" s="253"/>
      <c r="E44" s="253"/>
      <c r="F44" s="253"/>
      <c r="G44" s="253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9">
        <v>18</v>
      </c>
      <c r="B45" s="170" t="s">
        <v>1602</v>
      </c>
      <c r="C45" s="180" t="s">
        <v>1386</v>
      </c>
      <c r="D45" s="171" t="s">
        <v>283</v>
      </c>
      <c r="E45" s="172">
        <v>20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/>
      <c r="S45" s="174" t="s">
        <v>239</v>
      </c>
      <c r="T45" s="175" t="s">
        <v>206</v>
      </c>
      <c r="U45" s="158">
        <v>0</v>
      </c>
      <c r="V45" s="158">
        <f>ROUND(E45*U45,2)</f>
        <v>0</v>
      </c>
      <c r="W45" s="158"/>
      <c r="X45" s="158" t="s">
        <v>243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378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2"/>
      <c r="D46" s="253"/>
      <c r="E46" s="253"/>
      <c r="F46" s="253"/>
      <c r="G46" s="25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3" t="s">
        <v>200</v>
      </c>
      <c r="B47" s="164" t="s">
        <v>85</v>
      </c>
      <c r="C47" s="179" t="s">
        <v>81</v>
      </c>
      <c r="D47" s="165"/>
      <c r="E47" s="166"/>
      <c r="F47" s="167"/>
      <c r="G47" s="167">
        <f>SUMIF(AG48:AG51,"&lt;&gt;NOR",G48:G51)</f>
        <v>0</v>
      </c>
      <c r="H47" s="167"/>
      <c r="I47" s="167">
        <f>SUM(I48:I51)</f>
        <v>0</v>
      </c>
      <c r="J47" s="167"/>
      <c r="K47" s="167">
        <f>SUM(K48:K51)</f>
        <v>0</v>
      </c>
      <c r="L47" s="167"/>
      <c r="M47" s="167">
        <f>SUM(M48:M51)</f>
        <v>0</v>
      </c>
      <c r="N47" s="166"/>
      <c r="O47" s="166">
        <f>SUM(O48:O51)</f>
        <v>0</v>
      </c>
      <c r="P47" s="166"/>
      <c r="Q47" s="166">
        <f>SUM(Q48:Q51)</f>
        <v>0</v>
      </c>
      <c r="R47" s="167"/>
      <c r="S47" s="167"/>
      <c r="T47" s="168"/>
      <c r="U47" s="162"/>
      <c r="V47" s="162">
        <f>SUM(V48:V51)</f>
        <v>0</v>
      </c>
      <c r="W47" s="162"/>
      <c r="X47" s="162"/>
      <c r="AG47" t="s">
        <v>201</v>
      </c>
    </row>
    <row r="48" spans="1:60" outlineLevel="1" x14ac:dyDescent="0.2">
      <c r="A48" s="169">
        <v>19</v>
      </c>
      <c r="B48" s="170" t="s">
        <v>1603</v>
      </c>
      <c r="C48" s="180" t="s">
        <v>1388</v>
      </c>
      <c r="D48" s="171" t="s">
        <v>1056</v>
      </c>
      <c r="E48" s="172">
        <v>16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4"/>
      <c r="S48" s="174" t="s">
        <v>239</v>
      </c>
      <c r="T48" s="175" t="s">
        <v>206</v>
      </c>
      <c r="U48" s="158">
        <v>0</v>
      </c>
      <c r="V48" s="158">
        <f>ROUND(E48*U48,2)</f>
        <v>0</v>
      </c>
      <c r="W48" s="158"/>
      <c r="X48" s="158" t="s">
        <v>243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378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2"/>
      <c r="D49" s="253"/>
      <c r="E49" s="253"/>
      <c r="F49" s="253"/>
      <c r="G49" s="253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9">
        <v>20</v>
      </c>
      <c r="B50" s="170" t="s">
        <v>1604</v>
      </c>
      <c r="C50" s="180" t="s">
        <v>1390</v>
      </c>
      <c r="D50" s="171" t="s">
        <v>472</v>
      </c>
      <c r="E50" s="172">
        <v>250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4"/>
      <c r="S50" s="174" t="s">
        <v>239</v>
      </c>
      <c r="T50" s="175" t="s">
        <v>206</v>
      </c>
      <c r="U50" s="158">
        <v>0</v>
      </c>
      <c r="V50" s="158">
        <f>ROUND(E50*U50,2)</f>
        <v>0</v>
      </c>
      <c r="W50" s="158"/>
      <c r="X50" s="158" t="s">
        <v>243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378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2"/>
      <c r="D51" s="253"/>
      <c r="E51" s="253"/>
      <c r="F51" s="253"/>
      <c r="G51" s="253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3" t="s">
        <v>200</v>
      </c>
      <c r="B52" s="164" t="s">
        <v>133</v>
      </c>
      <c r="C52" s="179" t="s">
        <v>134</v>
      </c>
      <c r="D52" s="165"/>
      <c r="E52" s="166"/>
      <c r="F52" s="167"/>
      <c r="G52" s="167">
        <f>SUMIF(AG53:AG64,"&lt;&gt;NOR",G53:G64)</f>
        <v>0</v>
      </c>
      <c r="H52" s="167"/>
      <c r="I52" s="167">
        <f>SUM(I53:I64)</f>
        <v>0</v>
      </c>
      <c r="J52" s="167"/>
      <c r="K52" s="167">
        <f>SUM(K53:K64)</f>
        <v>0</v>
      </c>
      <c r="L52" s="167"/>
      <c r="M52" s="167">
        <f>SUM(M53:M64)</f>
        <v>0</v>
      </c>
      <c r="N52" s="166"/>
      <c r="O52" s="166">
        <f>SUM(O53:O64)</f>
        <v>0</v>
      </c>
      <c r="P52" s="166"/>
      <c r="Q52" s="166">
        <f>SUM(Q53:Q64)</f>
        <v>0</v>
      </c>
      <c r="R52" s="167"/>
      <c r="S52" s="167"/>
      <c r="T52" s="168"/>
      <c r="U52" s="162"/>
      <c r="V52" s="162">
        <f>SUM(V53:V64)</f>
        <v>0</v>
      </c>
      <c r="W52" s="162"/>
      <c r="X52" s="162"/>
      <c r="AG52" t="s">
        <v>201</v>
      </c>
    </row>
    <row r="53" spans="1:60" ht="22.5" outlineLevel="1" x14ac:dyDescent="0.2">
      <c r="A53" s="169">
        <v>21</v>
      </c>
      <c r="B53" s="170" t="s">
        <v>1605</v>
      </c>
      <c r="C53" s="180" t="s">
        <v>1357</v>
      </c>
      <c r="D53" s="171" t="s">
        <v>1056</v>
      </c>
      <c r="E53" s="172">
        <v>2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4"/>
      <c r="S53" s="174" t="s">
        <v>239</v>
      </c>
      <c r="T53" s="175" t="s">
        <v>206</v>
      </c>
      <c r="U53" s="158">
        <v>0</v>
      </c>
      <c r="V53" s="158">
        <f>ROUND(E53*U53,2)</f>
        <v>0</v>
      </c>
      <c r="W53" s="158"/>
      <c r="X53" s="158" t="s">
        <v>243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400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2"/>
      <c r="D54" s="253"/>
      <c r="E54" s="253"/>
      <c r="F54" s="253"/>
      <c r="G54" s="253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9">
        <v>22</v>
      </c>
      <c r="B55" s="170" t="s">
        <v>1606</v>
      </c>
      <c r="C55" s="180" t="s">
        <v>1359</v>
      </c>
      <c r="D55" s="171" t="s">
        <v>1056</v>
      </c>
      <c r="E55" s="172">
        <v>32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4"/>
      <c r="S55" s="174" t="s">
        <v>239</v>
      </c>
      <c r="T55" s="175" t="s">
        <v>206</v>
      </c>
      <c r="U55" s="158">
        <v>0</v>
      </c>
      <c r="V55" s="158">
        <f>ROUND(E55*U55,2)</f>
        <v>0</v>
      </c>
      <c r="W55" s="158"/>
      <c r="X55" s="158" t="s">
        <v>243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400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2"/>
      <c r="D56" s="253"/>
      <c r="E56" s="253"/>
      <c r="F56" s="253"/>
      <c r="G56" s="253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9">
        <v>23</v>
      </c>
      <c r="B57" s="170" t="s">
        <v>1607</v>
      </c>
      <c r="C57" s="180" t="s">
        <v>1361</v>
      </c>
      <c r="D57" s="171" t="s">
        <v>1056</v>
      </c>
      <c r="E57" s="172">
        <v>16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4"/>
      <c r="S57" s="174" t="s">
        <v>239</v>
      </c>
      <c r="T57" s="175" t="s">
        <v>206</v>
      </c>
      <c r="U57" s="158">
        <v>0</v>
      </c>
      <c r="V57" s="158">
        <f>ROUND(E57*U57,2)</f>
        <v>0</v>
      </c>
      <c r="W57" s="158"/>
      <c r="X57" s="158" t="s">
        <v>243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400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2"/>
      <c r="D58" s="253"/>
      <c r="E58" s="253"/>
      <c r="F58" s="253"/>
      <c r="G58" s="253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9">
        <v>24</v>
      </c>
      <c r="B59" s="170" t="s">
        <v>1608</v>
      </c>
      <c r="C59" s="180" t="s">
        <v>1363</v>
      </c>
      <c r="D59" s="171" t="s">
        <v>1056</v>
      </c>
      <c r="E59" s="172">
        <v>32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4"/>
      <c r="S59" s="174" t="s">
        <v>239</v>
      </c>
      <c r="T59" s="175" t="s">
        <v>206</v>
      </c>
      <c r="U59" s="158">
        <v>0</v>
      </c>
      <c r="V59" s="158">
        <f>ROUND(E59*U59,2)</f>
        <v>0</v>
      </c>
      <c r="W59" s="158"/>
      <c r="X59" s="158" t="s">
        <v>243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400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2"/>
      <c r="D60" s="253"/>
      <c r="E60" s="253"/>
      <c r="F60" s="253"/>
      <c r="G60" s="253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9">
        <v>25</v>
      </c>
      <c r="B61" s="170" t="s">
        <v>1609</v>
      </c>
      <c r="C61" s="180" t="s">
        <v>1365</v>
      </c>
      <c r="D61" s="171" t="s">
        <v>1366</v>
      </c>
      <c r="E61" s="172">
        <v>23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4"/>
      <c r="S61" s="174" t="s">
        <v>239</v>
      </c>
      <c r="T61" s="175" t="s">
        <v>206</v>
      </c>
      <c r="U61" s="158">
        <v>0</v>
      </c>
      <c r="V61" s="158">
        <f>ROUND(E61*U61,2)</f>
        <v>0</v>
      </c>
      <c r="W61" s="158"/>
      <c r="X61" s="158" t="s">
        <v>243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400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2"/>
      <c r="D62" s="253"/>
      <c r="E62" s="253"/>
      <c r="F62" s="253"/>
      <c r="G62" s="253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9">
        <v>26</v>
      </c>
      <c r="B63" s="170" t="s">
        <v>1610</v>
      </c>
      <c r="C63" s="180" t="s">
        <v>1355</v>
      </c>
      <c r="D63" s="171" t="s">
        <v>1056</v>
      </c>
      <c r="E63" s="172">
        <v>14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4"/>
      <c r="S63" s="174" t="s">
        <v>239</v>
      </c>
      <c r="T63" s="175" t="s">
        <v>206</v>
      </c>
      <c r="U63" s="158">
        <v>0</v>
      </c>
      <c r="V63" s="158">
        <f>ROUND(E63*U63,2)</f>
        <v>0</v>
      </c>
      <c r="W63" s="158"/>
      <c r="X63" s="158" t="s">
        <v>460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1149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2"/>
      <c r="D64" s="253"/>
      <c r="E64" s="253"/>
      <c r="F64" s="253"/>
      <c r="G64" s="253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3" t="s">
        <v>200</v>
      </c>
      <c r="B65" s="164" t="s">
        <v>173</v>
      </c>
      <c r="C65" s="179" t="s">
        <v>28</v>
      </c>
      <c r="D65" s="165"/>
      <c r="E65" s="166"/>
      <c r="F65" s="167"/>
      <c r="G65" s="167">
        <f>SUMIF(AG66:AG79,"&lt;&gt;NOR",G66:G79)</f>
        <v>0</v>
      </c>
      <c r="H65" s="167"/>
      <c r="I65" s="167">
        <f>SUM(I66:I79)</f>
        <v>0</v>
      </c>
      <c r="J65" s="167"/>
      <c r="K65" s="167">
        <f>SUM(K66:K79)</f>
        <v>0</v>
      </c>
      <c r="L65" s="167"/>
      <c r="M65" s="167">
        <f>SUM(M66:M79)</f>
        <v>0</v>
      </c>
      <c r="N65" s="166"/>
      <c r="O65" s="166">
        <f>SUM(O66:O79)</f>
        <v>0</v>
      </c>
      <c r="P65" s="166"/>
      <c r="Q65" s="166">
        <f>SUM(Q66:Q79)</f>
        <v>0</v>
      </c>
      <c r="R65" s="167"/>
      <c r="S65" s="167"/>
      <c r="T65" s="168"/>
      <c r="U65" s="162"/>
      <c r="V65" s="162">
        <f>SUM(V66:V79)</f>
        <v>0</v>
      </c>
      <c r="W65" s="162"/>
      <c r="X65" s="162"/>
      <c r="AG65" t="s">
        <v>201</v>
      </c>
    </row>
    <row r="66" spans="1:60" outlineLevel="1" x14ac:dyDescent="0.2">
      <c r="A66" s="169">
        <v>27</v>
      </c>
      <c r="B66" s="170" t="s">
        <v>1611</v>
      </c>
      <c r="C66" s="180" t="s">
        <v>1392</v>
      </c>
      <c r="D66" s="171" t="s">
        <v>1366</v>
      </c>
      <c r="E66" s="172">
        <v>1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4"/>
      <c r="S66" s="174" t="s">
        <v>239</v>
      </c>
      <c r="T66" s="175" t="s">
        <v>206</v>
      </c>
      <c r="U66" s="158">
        <v>0</v>
      </c>
      <c r="V66" s="158">
        <f>ROUND(E66*U66,2)</f>
        <v>0</v>
      </c>
      <c r="W66" s="158"/>
      <c r="X66" s="158" t="s">
        <v>243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1393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2"/>
      <c r="D67" s="253"/>
      <c r="E67" s="253"/>
      <c r="F67" s="253"/>
      <c r="G67" s="253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9">
        <v>28</v>
      </c>
      <c r="B68" s="170" t="s">
        <v>1612</v>
      </c>
      <c r="C68" s="180" t="s">
        <v>1395</v>
      </c>
      <c r="D68" s="171" t="s">
        <v>1366</v>
      </c>
      <c r="E68" s="172">
        <v>1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4"/>
      <c r="S68" s="174" t="s">
        <v>239</v>
      </c>
      <c r="T68" s="175" t="s">
        <v>206</v>
      </c>
      <c r="U68" s="158">
        <v>0</v>
      </c>
      <c r="V68" s="158">
        <f>ROUND(E68*U68,2)</f>
        <v>0</v>
      </c>
      <c r="W68" s="158"/>
      <c r="X68" s="158" t="s">
        <v>243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1393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2"/>
      <c r="D69" s="253"/>
      <c r="E69" s="253"/>
      <c r="F69" s="253"/>
      <c r="G69" s="253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9">
        <v>29</v>
      </c>
      <c r="B70" s="170" t="s">
        <v>1613</v>
      </c>
      <c r="C70" s="180" t="s">
        <v>1399</v>
      </c>
      <c r="D70" s="171" t="s">
        <v>1400</v>
      </c>
      <c r="E70" s="172">
        <v>36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4"/>
      <c r="S70" s="174" t="s">
        <v>239</v>
      </c>
      <c r="T70" s="175" t="s">
        <v>206</v>
      </c>
      <c r="U70" s="158">
        <v>0</v>
      </c>
      <c r="V70" s="158">
        <f>ROUND(E70*U70,2)</f>
        <v>0</v>
      </c>
      <c r="W70" s="158"/>
      <c r="X70" s="158" t="s">
        <v>243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1393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2"/>
      <c r="D71" s="253"/>
      <c r="E71" s="253"/>
      <c r="F71" s="253"/>
      <c r="G71" s="253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9">
        <v>30</v>
      </c>
      <c r="B72" s="170" t="s">
        <v>1614</v>
      </c>
      <c r="C72" s="180" t="s">
        <v>1402</v>
      </c>
      <c r="D72" s="171" t="s">
        <v>1366</v>
      </c>
      <c r="E72" s="172">
        <v>1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4"/>
      <c r="S72" s="174" t="s">
        <v>239</v>
      </c>
      <c r="T72" s="175" t="s">
        <v>206</v>
      </c>
      <c r="U72" s="158">
        <v>0</v>
      </c>
      <c r="V72" s="158">
        <f>ROUND(E72*U72,2)</f>
        <v>0</v>
      </c>
      <c r="W72" s="158"/>
      <c r="X72" s="158" t="s">
        <v>243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1393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2"/>
      <c r="D73" s="253"/>
      <c r="E73" s="253"/>
      <c r="F73" s="253"/>
      <c r="G73" s="253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9">
        <v>31</v>
      </c>
      <c r="B74" s="170" t="s">
        <v>1615</v>
      </c>
      <c r="C74" s="180" t="s">
        <v>1404</v>
      </c>
      <c r="D74" s="171" t="s">
        <v>1366</v>
      </c>
      <c r="E74" s="172">
        <v>16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4"/>
      <c r="S74" s="174" t="s">
        <v>239</v>
      </c>
      <c r="T74" s="175" t="s">
        <v>206</v>
      </c>
      <c r="U74" s="158">
        <v>0</v>
      </c>
      <c r="V74" s="158">
        <f>ROUND(E74*U74,2)</f>
        <v>0</v>
      </c>
      <c r="W74" s="158"/>
      <c r="X74" s="158" t="s">
        <v>243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1393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2"/>
      <c r="D75" s="253"/>
      <c r="E75" s="253"/>
      <c r="F75" s="253"/>
      <c r="G75" s="253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9">
        <v>32</v>
      </c>
      <c r="B76" s="170" t="s">
        <v>1616</v>
      </c>
      <c r="C76" s="180" t="s">
        <v>1406</v>
      </c>
      <c r="D76" s="171" t="s">
        <v>1366</v>
      </c>
      <c r="E76" s="172">
        <v>1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4"/>
      <c r="S76" s="174" t="s">
        <v>239</v>
      </c>
      <c r="T76" s="175" t="s">
        <v>206</v>
      </c>
      <c r="U76" s="158">
        <v>0</v>
      </c>
      <c r="V76" s="158">
        <f>ROUND(E76*U76,2)</f>
        <v>0</v>
      </c>
      <c r="W76" s="158"/>
      <c r="X76" s="158" t="s">
        <v>243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1393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2"/>
      <c r="D77" s="253"/>
      <c r="E77" s="253"/>
      <c r="F77" s="253"/>
      <c r="G77" s="253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9">
        <v>33</v>
      </c>
      <c r="B78" s="170" t="s">
        <v>1617</v>
      </c>
      <c r="C78" s="180" t="s">
        <v>1397</v>
      </c>
      <c r="D78" s="171" t="s">
        <v>1366</v>
      </c>
      <c r="E78" s="172">
        <v>1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4"/>
      <c r="S78" s="174" t="s">
        <v>239</v>
      </c>
      <c r="T78" s="175" t="s">
        <v>206</v>
      </c>
      <c r="U78" s="158">
        <v>0</v>
      </c>
      <c r="V78" s="158">
        <f>ROUND(E78*U78,2)</f>
        <v>0</v>
      </c>
      <c r="W78" s="158"/>
      <c r="X78" s="158" t="s">
        <v>460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1149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2"/>
      <c r="D79" s="253"/>
      <c r="E79" s="253"/>
      <c r="F79" s="253"/>
      <c r="G79" s="253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211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3"/>
      <c r="B80" s="4"/>
      <c r="C80" s="18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187</v>
      </c>
    </row>
    <row r="81" spans="1:33" x14ac:dyDescent="0.2">
      <c r="A81" s="150"/>
      <c r="B81" s="151" t="s">
        <v>29</v>
      </c>
      <c r="C81" s="183"/>
      <c r="D81" s="152"/>
      <c r="E81" s="153"/>
      <c r="F81" s="153"/>
      <c r="G81" s="178">
        <f>G8+G25+G38+G47+G52+G65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240</v>
      </c>
    </row>
    <row r="82" spans="1:33" x14ac:dyDescent="0.2">
      <c r="C82" s="184"/>
      <c r="D82" s="10"/>
      <c r="AG82" t="s">
        <v>241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FA1" sheet="1"/>
  <mergeCells count="37">
    <mergeCell ref="C79:G79"/>
    <mergeCell ref="C67:G67"/>
    <mergeCell ref="C69:G69"/>
    <mergeCell ref="C71:G71"/>
    <mergeCell ref="C73:G73"/>
    <mergeCell ref="C75:G75"/>
    <mergeCell ref="C77:G77"/>
    <mergeCell ref="C64:G64"/>
    <mergeCell ref="C40:G40"/>
    <mergeCell ref="C42:G42"/>
    <mergeCell ref="C44:G44"/>
    <mergeCell ref="C46:G46"/>
    <mergeCell ref="C49:G49"/>
    <mergeCell ref="C51:G51"/>
    <mergeCell ref="C54:G54"/>
    <mergeCell ref="C56:G56"/>
    <mergeCell ref="C58:G58"/>
    <mergeCell ref="C60:G60"/>
    <mergeCell ref="C62:G62"/>
    <mergeCell ref="C37:G37"/>
    <mergeCell ref="C14:G14"/>
    <mergeCell ref="C16:G16"/>
    <mergeCell ref="C18:G18"/>
    <mergeCell ref="C20:G20"/>
    <mergeCell ref="C22:G22"/>
    <mergeCell ref="C24:G24"/>
    <mergeCell ref="C27:G27"/>
    <mergeCell ref="C29:G29"/>
    <mergeCell ref="C31:G31"/>
    <mergeCell ref="C33:G33"/>
    <mergeCell ref="C35:G3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174</v>
      </c>
      <c r="B1" s="243"/>
      <c r="C1" s="243"/>
      <c r="D1" s="243"/>
      <c r="E1" s="243"/>
      <c r="F1" s="243"/>
      <c r="G1" s="243"/>
      <c r="AG1" t="s">
        <v>175</v>
      </c>
    </row>
    <row r="2" spans="1:60" ht="24.95" customHeight="1" x14ac:dyDescent="0.2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176</v>
      </c>
    </row>
    <row r="3" spans="1:60" ht="24.95" customHeight="1" x14ac:dyDescent="0.2">
      <c r="A3" s="139" t="s">
        <v>8</v>
      </c>
      <c r="B3" s="49" t="s">
        <v>57</v>
      </c>
      <c r="C3" s="244" t="s">
        <v>58</v>
      </c>
      <c r="D3" s="245"/>
      <c r="E3" s="245"/>
      <c r="F3" s="245"/>
      <c r="G3" s="246"/>
      <c r="AC3" s="121" t="s">
        <v>176</v>
      </c>
      <c r="AG3" t="s">
        <v>177</v>
      </c>
    </row>
    <row r="4" spans="1:60" ht="24.95" customHeight="1" x14ac:dyDescent="0.2">
      <c r="A4" s="140" t="s">
        <v>9</v>
      </c>
      <c r="B4" s="141" t="s">
        <v>55</v>
      </c>
      <c r="C4" s="247" t="s">
        <v>56</v>
      </c>
      <c r="D4" s="248"/>
      <c r="E4" s="248"/>
      <c r="F4" s="248"/>
      <c r="G4" s="249"/>
      <c r="AG4" t="s">
        <v>178</v>
      </c>
    </row>
    <row r="5" spans="1:60" x14ac:dyDescent="0.2">
      <c r="D5" s="10"/>
    </row>
    <row r="6" spans="1:60" ht="38.25" x14ac:dyDescent="0.2">
      <c r="A6" s="143" t="s">
        <v>179</v>
      </c>
      <c r="B6" s="145" t="s">
        <v>180</v>
      </c>
      <c r="C6" s="145" t="s">
        <v>181</v>
      </c>
      <c r="D6" s="144" t="s">
        <v>182</v>
      </c>
      <c r="E6" s="143" t="s">
        <v>183</v>
      </c>
      <c r="F6" s="142" t="s">
        <v>184</v>
      </c>
      <c r="G6" s="143" t="s">
        <v>29</v>
      </c>
      <c r="H6" s="146" t="s">
        <v>30</v>
      </c>
      <c r="I6" s="146" t="s">
        <v>185</v>
      </c>
      <c r="J6" s="146" t="s">
        <v>31</v>
      </c>
      <c r="K6" s="146" t="s">
        <v>186</v>
      </c>
      <c r="L6" s="146" t="s">
        <v>187</v>
      </c>
      <c r="M6" s="146" t="s">
        <v>188</v>
      </c>
      <c r="N6" s="146" t="s">
        <v>189</v>
      </c>
      <c r="O6" s="146" t="s">
        <v>190</v>
      </c>
      <c r="P6" s="146" t="s">
        <v>191</v>
      </c>
      <c r="Q6" s="146" t="s">
        <v>192</v>
      </c>
      <c r="R6" s="146" t="s">
        <v>193</v>
      </c>
      <c r="S6" s="146" t="s">
        <v>194</v>
      </c>
      <c r="T6" s="146" t="s">
        <v>195</v>
      </c>
      <c r="U6" s="146" t="s">
        <v>196</v>
      </c>
      <c r="V6" s="146" t="s">
        <v>197</v>
      </c>
      <c r="W6" s="146" t="s">
        <v>198</v>
      </c>
      <c r="X6" s="146" t="s">
        <v>199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200</v>
      </c>
      <c r="B8" s="164" t="s">
        <v>115</v>
      </c>
      <c r="C8" s="179" t="s">
        <v>116</v>
      </c>
      <c r="D8" s="165"/>
      <c r="E8" s="166"/>
      <c r="F8" s="167"/>
      <c r="G8" s="167">
        <f>SUMIF(AG9:AG48,"&lt;&gt;NOR",G9:G48)</f>
        <v>0</v>
      </c>
      <c r="H8" s="167"/>
      <c r="I8" s="167">
        <f>SUM(I9:I48)</f>
        <v>0</v>
      </c>
      <c r="J8" s="167"/>
      <c r="K8" s="167">
        <f>SUM(K9:K48)</f>
        <v>0</v>
      </c>
      <c r="L8" s="167"/>
      <c r="M8" s="167">
        <f>SUM(M9:M48)</f>
        <v>0</v>
      </c>
      <c r="N8" s="166"/>
      <c r="O8" s="166">
        <f>SUM(O9:O48)</f>
        <v>0</v>
      </c>
      <c r="P8" s="166"/>
      <c r="Q8" s="166">
        <f>SUM(Q9:Q48)</f>
        <v>0</v>
      </c>
      <c r="R8" s="167"/>
      <c r="S8" s="167"/>
      <c r="T8" s="168"/>
      <c r="U8" s="162"/>
      <c r="V8" s="162">
        <f>SUM(V9:V48)</f>
        <v>0</v>
      </c>
      <c r="W8" s="162"/>
      <c r="X8" s="162"/>
      <c r="AG8" t="s">
        <v>201</v>
      </c>
    </row>
    <row r="9" spans="1:60" outlineLevel="1" x14ac:dyDescent="0.2">
      <c r="A9" s="169">
        <v>1</v>
      </c>
      <c r="B9" s="170" t="s">
        <v>1618</v>
      </c>
      <c r="C9" s="180" t="s">
        <v>1408</v>
      </c>
      <c r="D9" s="171" t="s">
        <v>1409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239</v>
      </c>
      <c r="T9" s="175" t="s">
        <v>206</v>
      </c>
      <c r="U9" s="158">
        <v>0</v>
      </c>
      <c r="V9" s="158">
        <f>ROUND(E9*U9,2)</f>
        <v>0</v>
      </c>
      <c r="W9" s="158"/>
      <c r="X9" s="158" t="s">
        <v>460</v>
      </c>
      <c r="Y9" s="147"/>
      <c r="Z9" s="147"/>
      <c r="AA9" s="147"/>
      <c r="AB9" s="147"/>
      <c r="AC9" s="147"/>
      <c r="AD9" s="147"/>
      <c r="AE9" s="147"/>
      <c r="AF9" s="147"/>
      <c r="AG9" s="147" t="s">
        <v>1149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2"/>
      <c r="D10" s="253"/>
      <c r="E10" s="253"/>
      <c r="F10" s="253"/>
      <c r="G10" s="25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1619</v>
      </c>
      <c r="C11" s="180" t="s">
        <v>31</v>
      </c>
      <c r="D11" s="171" t="s">
        <v>1409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239</v>
      </c>
      <c r="T11" s="175" t="s">
        <v>206</v>
      </c>
      <c r="U11" s="158">
        <v>0</v>
      </c>
      <c r="V11" s="158">
        <f>ROUND(E11*U11,2)</f>
        <v>0</v>
      </c>
      <c r="W11" s="158"/>
      <c r="X11" s="158" t="s">
        <v>243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378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2"/>
      <c r="D12" s="253"/>
      <c r="E12" s="253"/>
      <c r="F12" s="253"/>
      <c r="G12" s="253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1620</v>
      </c>
      <c r="C13" s="180" t="s">
        <v>1408</v>
      </c>
      <c r="D13" s="171" t="s">
        <v>1409</v>
      </c>
      <c r="E13" s="172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239</v>
      </c>
      <c r="T13" s="175" t="s">
        <v>206</v>
      </c>
      <c r="U13" s="158">
        <v>0</v>
      </c>
      <c r="V13" s="158">
        <f>ROUND(E13*U13,2)</f>
        <v>0</v>
      </c>
      <c r="W13" s="158"/>
      <c r="X13" s="158" t="s">
        <v>460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/>
      <c r="D14" s="253"/>
      <c r="E14" s="253"/>
      <c r="F14" s="253"/>
      <c r="G14" s="253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4</v>
      </c>
      <c r="B15" s="170" t="s">
        <v>1621</v>
      </c>
      <c r="C15" s="180" t="s">
        <v>31</v>
      </c>
      <c r="D15" s="171" t="s">
        <v>1409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239</v>
      </c>
      <c r="T15" s="175" t="s">
        <v>206</v>
      </c>
      <c r="U15" s="158">
        <v>0</v>
      </c>
      <c r="V15" s="158">
        <f>ROUND(E15*U15,2)</f>
        <v>0</v>
      </c>
      <c r="W15" s="158"/>
      <c r="X15" s="158" t="s">
        <v>243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378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2"/>
      <c r="D16" s="253"/>
      <c r="E16" s="253"/>
      <c r="F16" s="253"/>
      <c r="G16" s="253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5</v>
      </c>
      <c r="B17" s="170" t="s">
        <v>1622</v>
      </c>
      <c r="C17" s="180" t="s">
        <v>1414</v>
      </c>
      <c r="D17" s="171" t="s">
        <v>1056</v>
      </c>
      <c r="E17" s="172">
        <v>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239</v>
      </c>
      <c r="T17" s="175" t="s">
        <v>206</v>
      </c>
      <c r="U17" s="158">
        <v>0</v>
      </c>
      <c r="V17" s="158">
        <f>ROUND(E17*U17,2)</f>
        <v>0</v>
      </c>
      <c r="W17" s="158"/>
      <c r="X17" s="158" t="s">
        <v>460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1149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2"/>
      <c r="D18" s="253"/>
      <c r="E18" s="253"/>
      <c r="F18" s="253"/>
      <c r="G18" s="253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6</v>
      </c>
      <c r="B19" s="170" t="s">
        <v>1623</v>
      </c>
      <c r="C19" s="180" t="s">
        <v>31</v>
      </c>
      <c r="D19" s="171" t="s">
        <v>1056</v>
      </c>
      <c r="E19" s="172">
        <v>1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239</v>
      </c>
      <c r="T19" s="175" t="s">
        <v>206</v>
      </c>
      <c r="U19" s="158">
        <v>0</v>
      </c>
      <c r="V19" s="158">
        <f>ROUND(E19*U19,2)</f>
        <v>0</v>
      </c>
      <c r="W19" s="158"/>
      <c r="X19" s="158" t="s">
        <v>243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378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2"/>
      <c r="D20" s="253"/>
      <c r="E20" s="253"/>
      <c r="F20" s="253"/>
      <c r="G20" s="253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9">
        <v>7</v>
      </c>
      <c r="B21" s="170" t="s">
        <v>1624</v>
      </c>
      <c r="C21" s="180" t="s">
        <v>1417</v>
      </c>
      <c r="D21" s="171" t="s">
        <v>1056</v>
      </c>
      <c r="E21" s="172">
        <v>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/>
      <c r="S21" s="174" t="s">
        <v>239</v>
      </c>
      <c r="T21" s="175" t="s">
        <v>206</v>
      </c>
      <c r="U21" s="158">
        <v>0</v>
      </c>
      <c r="V21" s="158">
        <f>ROUND(E21*U21,2)</f>
        <v>0</v>
      </c>
      <c r="W21" s="158"/>
      <c r="X21" s="158" t="s">
        <v>460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1149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2"/>
      <c r="D22" s="253"/>
      <c r="E22" s="253"/>
      <c r="F22" s="253"/>
      <c r="G22" s="253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8</v>
      </c>
      <c r="B23" s="170" t="s">
        <v>1625</v>
      </c>
      <c r="C23" s="180" t="s">
        <v>31</v>
      </c>
      <c r="D23" s="171" t="s">
        <v>1056</v>
      </c>
      <c r="E23" s="172">
        <v>1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4"/>
      <c r="S23" s="174" t="s">
        <v>239</v>
      </c>
      <c r="T23" s="175" t="s">
        <v>206</v>
      </c>
      <c r="U23" s="158">
        <v>0</v>
      </c>
      <c r="V23" s="158">
        <f>ROUND(E23*U23,2)</f>
        <v>0</v>
      </c>
      <c r="W23" s="158"/>
      <c r="X23" s="158" t="s">
        <v>243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378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2"/>
      <c r="D24" s="253"/>
      <c r="E24" s="253"/>
      <c r="F24" s="253"/>
      <c r="G24" s="253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9">
        <v>9</v>
      </c>
      <c r="B25" s="170" t="s">
        <v>1626</v>
      </c>
      <c r="C25" s="180" t="s">
        <v>1420</v>
      </c>
      <c r="D25" s="171" t="s">
        <v>1056</v>
      </c>
      <c r="E25" s="172">
        <v>2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4"/>
      <c r="S25" s="174" t="s">
        <v>239</v>
      </c>
      <c r="T25" s="175" t="s">
        <v>206</v>
      </c>
      <c r="U25" s="158">
        <v>0</v>
      </c>
      <c r="V25" s="158">
        <f>ROUND(E25*U25,2)</f>
        <v>0</v>
      </c>
      <c r="W25" s="158"/>
      <c r="X25" s="158" t="s">
        <v>460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2"/>
      <c r="D26" s="253"/>
      <c r="E26" s="253"/>
      <c r="F26" s="253"/>
      <c r="G26" s="253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9">
        <v>10</v>
      </c>
      <c r="B27" s="170" t="s">
        <v>1627</v>
      </c>
      <c r="C27" s="180" t="s">
        <v>31</v>
      </c>
      <c r="D27" s="171" t="s">
        <v>1056</v>
      </c>
      <c r="E27" s="172">
        <v>2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4"/>
      <c r="S27" s="174" t="s">
        <v>239</v>
      </c>
      <c r="T27" s="175" t="s">
        <v>206</v>
      </c>
      <c r="U27" s="158">
        <v>0</v>
      </c>
      <c r="V27" s="158">
        <f>ROUND(E27*U27,2)</f>
        <v>0</v>
      </c>
      <c r="W27" s="158"/>
      <c r="X27" s="158" t="s">
        <v>243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378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2"/>
      <c r="D28" s="253"/>
      <c r="E28" s="253"/>
      <c r="F28" s="253"/>
      <c r="G28" s="253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9">
        <v>11</v>
      </c>
      <c r="B29" s="170" t="s">
        <v>1628</v>
      </c>
      <c r="C29" s="180" t="s">
        <v>1423</v>
      </c>
      <c r="D29" s="171" t="s">
        <v>1056</v>
      </c>
      <c r="E29" s="172">
        <v>4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4"/>
      <c r="S29" s="174" t="s">
        <v>239</v>
      </c>
      <c r="T29" s="175" t="s">
        <v>206</v>
      </c>
      <c r="U29" s="158">
        <v>0</v>
      </c>
      <c r="V29" s="158">
        <f>ROUND(E29*U29,2)</f>
        <v>0</v>
      </c>
      <c r="W29" s="158"/>
      <c r="X29" s="158" t="s">
        <v>460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1149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2"/>
      <c r="D30" s="253"/>
      <c r="E30" s="253"/>
      <c r="F30" s="253"/>
      <c r="G30" s="253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9">
        <v>12</v>
      </c>
      <c r="B31" s="170" t="s">
        <v>1629</v>
      </c>
      <c r="C31" s="180" t="s">
        <v>31</v>
      </c>
      <c r="D31" s="171" t="s">
        <v>1056</v>
      </c>
      <c r="E31" s="172">
        <v>4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4"/>
      <c r="S31" s="174" t="s">
        <v>239</v>
      </c>
      <c r="T31" s="175" t="s">
        <v>206</v>
      </c>
      <c r="U31" s="158">
        <v>0</v>
      </c>
      <c r="V31" s="158">
        <f>ROUND(E31*U31,2)</f>
        <v>0</v>
      </c>
      <c r="W31" s="158"/>
      <c r="X31" s="158" t="s">
        <v>243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378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2"/>
      <c r="D32" s="253"/>
      <c r="E32" s="253"/>
      <c r="F32" s="253"/>
      <c r="G32" s="253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13</v>
      </c>
      <c r="B33" s="170" t="s">
        <v>1630</v>
      </c>
      <c r="C33" s="180" t="s">
        <v>1426</v>
      </c>
      <c r="D33" s="171" t="s">
        <v>1056</v>
      </c>
      <c r="E33" s="172">
        <v>2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4"/>
      <c r="S33" s="174" t="s">
        <v>239</v>
      </c>
      <c r="T33" s="175" t="s">
        <v>206</v>
      </c>
      <c r="U33" s="158">
        <v>0</v>
      </c>
      <c r="V33" s="158">
        <f>ROUND(E33*U33,2)</f>
        <v>0</v>
      </c>
      <c r="W33" s="158"/>
      <c r="X33" s="158" t="s">
        <v>460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1149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2"/>
      <c r="D34" s="253"/>
      <c r="E34" s="253"/>
      <c r="F34" s="253"/>
      <c r="G34" s="253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>
        <v>14</v>
      </c>
      <c r="B35" s="170" t="s">
        <v>1631</v>
      </c>
      <c r="C35" s="180" t="s">
        <v>31</v>
      </c>
      <c r="D35" s="171" t="s">
        <v>1056</v>
      </c>
      <c r="E35" s="172">
        <v>2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4"/>
      <c r="S35" s="174" t="s">
        <v>239</v>
      </c>
      <c r="T35" s="175" t="s">
        <v>206</v>
      </c>
      <c r="U35" s="158">
        <v>0</v>
      </c>
      <c r="V35" s="158">
        <f>ROUND(E35*U35,2)</f>
        <v>0</v>
      </c>
      <c r="W35" s="158"/>
      <c r="X35" s="158" t="s">
        <v>243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378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2"/>
      <c r="D36" s="253"/>
      <c r="E36" s="253"/>
      <c r="F36" s="253"/>
      <c r="G36" s="253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9">
        <v>15</v>
      </c>
      <c r="B37" s="170" t="s">
        <v>1632</v>
      </c>
      <c r="C37" s="180" t="s">
        <v>1429</v>
      </c>
      <c r="D37" s="171" t="s">
        <v>1056</v>
      </c>
      <c r="E37" s="172">
        <v>1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4"/>
      <c r="S37" s="174" t="s">
        <v>239</v>
      </c>
      <c r="T37" s="175" t="s">
        <v>206</v>
      </c>
      <c r="U37" s="158">
        <v>0</v>
      </c>
      <c r="V37" s="158">
        <f>ROUND(E37*U37,2)</f>
        <v>0</v>
      </c>
      <c r="W37" s="158"/>
      <c r="X37" s="158" t="s">
        <v>460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1149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2"/>
      <c r="D38" s="253"/>
      <c r="E38" s="253"/>
      <c r="F38" s="253"/>
      <c r="G38" s="253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16</v>
      </c>
      <c r="B39" s="170" t="s">
        <v>1633</v>
      </c>
      <c r="C39" s="180" t="s">
        <v>31</v>
      </c>
      <c r="D39" s="171" t="s">
        <v>1056</v>
      </c>
      <c r="E39" s="172">
        <v>1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4"/>
      <c r="S39" s="174" t="s">
        <v>239</v>
      </c>
      <c r="T39" s="175" t="s">
        <v>206</v>
      </c>
      <c r="U39" s="158">
        <v>0</v>
      </c>
      <c r="V39" s="158">
        <f>ROUND(E39*U39,2)</f>
        <v>0</v>
      </c>
      <c r="W39" s="158"/>
      <c r="X39" s="158" t="s">
        <v>243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378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2"/>
      <c r="D40" s="253"/>
      <c r="E40" s="253"/>
      <c r="F40" s="253"/>
      <c r="G40" s="253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9">
        <v>17</v>
      </c>
      <c r="B41" s="170" t="s">
        <v>1634</v>
      </c>
      <c r="C41" s="180" t="s">
        <v>1635</v>
      </c>
      <c r="D41" s="171" t="s">
        <v>472</v>
      </c>
      <c r="E41" s="172">
        <v>4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/>
      <c r="S41" s="174" t="s">
        <v>239</v>
      </c>
      <c r="T41" s="175" t="s">
        <v>206</v>
      </c>
      <c r="U41" s="158">
        <v>0</v>
      </c>
      <c r="V41" s="158">
        <f>ROUND(E41*U41,2)</f>
        <v>0</v>
      </c>
      <c r="W41" s="158"/>
      <c r="X41" s="158" t="s">
        <v>460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1149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2"/>
      <c r="D42" s="253"/>
      <c r="E42" s="253"/>
      <c r="F42" s="253"/>
      <c r="G42" s="253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9">
        <v>18</v>
      </c>
      <c r="B43" s="170" t="s">
        <v>1636</v>
      </c>
      <c r="C43" s="180" t="s">
        <v>1434</v>
      </c>
      <c r="D43" s="171" t="s">
        <v>472</v>
      </c>
      <c r="E43" s="172">
        <v>7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4"/>
      <c r="S43" s="174" t="s">
        <v>239</v>
      </c>
      <c r="T43" s="175" t="s">
        <v>206</v>
      </c>
      <c r="U43" s="158">
        <v>0</v>
      </c>
      <c r="V43" s="158">
        <f>ROUND(E43*U43,2)</f>
        <v>0</v>
      </c>
      <c r="W43" s="158"/>
      <c r="X43" s="158" t="s">
        <v>460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1149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2"/>
      <c r="D44" s="253"/>
      <c r="E44" s="253"/>
      <c r="F44" s="253"/>
      <c r="G44" s="253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9">
        <v>19</v>
      </c>
      <c r="B45" s="170" t="s">
        <v>1637</v>
      </c>
      <c r="C45" s="180" t="s">
        <v>1436</v>
      </c>
      <c r="D45" s="171" t="s">
        <v>472</v>
      </c>
      <c r="E45" s="172">
        <v>2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/>
      <c r="S45" s="174" t="s">
        <v>239</v>
      </c>
      <c r="T45" s="175" t="s">
        <v>206</v>
      </c>
      <c r="U45" s="158">
        <v>0</v>
      </c>
      <c r="V45" s="158">
        <f>ROUND(E45*U45,2)</f>
        <v>0</v>
      </c>
      <c r="W45" s="158"/>
      <c r="X45" s="158" t="s">
        <v>460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1149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2"/>
      <c r="D46" s="253"/>
      <c r="E46" s="253"/>
      <c r="F46" s="253"/>
      <c r="G46" s="25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9">
        <v>20</v>
      </c>
      <c r="B47" s="170" t="s">
        <v>1638</v>
      </c>
      <c r="C47" s="180" t="s">
        <v>31</v>
      </c>
      <c r="D47" s="171" t="s">
        <v>1409</v>
      </c>
      <c r="E47" s="172">
        <v>1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4"/>
      <c r="S47" s="174" t="s">
        <v>239</v>
      </c>
      <c r="T47" s="175" t="s">
        <v>206</v>
      </c>
      <c r="U47" s="158">
        <v>0</v>
      </c>
      <c r="V47" s="158">
        <f>ROUND(E47*U47,2)</f>
        <v>0</v>
      </c>
      <c r="W47" s="158"/>
      <c r="X47" s="158" t="s">
        <v>243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378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2"/>
      <c r="D48" s="253"/>
      <c r="E48" s="253"/>
      <c r="F48" s="253"/>
      <c r="G48" s="25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3" t="s">
        <v>200</v>
      </c>
      <c r="B49" s="164" t="s">
        <v>117</v>
      </c>
      <c r="C49" s="179" t="s">
        <v>118</v>
      </c>
      <c r="D49" s="165"/>
      <c r="E49" s="166"/>
      <c r="F49" s="167"/>
      <c r="G49" s="167">
        <f>SUMIF(AG50:AG59,"&lt;&gt;NOR",G50:G59)</f>
        <v>0</v>
      </c>
      <c r="H49" s="167"/>
      <c r="I49" s="167">
        <f>SUM(I50:I59)</f>
        <v>0</v>
      </c>
      <c r="J49" s="167"/>
      <c r="K49" s="167">
        <f>SUM(K50:K59)</f>
        <v>0</v>
      </c>
      <c r="L49" s="167"/>
      <c r="M49" s="167">
        <f>SUM(M50:M59)</f>
        <v>0</v>
      </c>
      <c r="N49" s="166"/>
      <c r="O49" s="166">
        <f>SUM(O50:O59)</f>
        <v>0</v>
      </c>
      <c r="P49" s="166"/>
      <c r="Q49" s="166">
        <f>SUM(Q50:Q59)</f>
        <v>0</v>
      </c>
      <c r="R49" s="167"/>
      <c r="S49" s="167"/>
      <c r="T49" s="168"/>
      <c r="U49" s="162"/>
      <c r="V49" s="162">
        <f>SUM(V50:V59)</f>
        <v>0</v>
      </c>
      <c r="W49" s="162"/>
      <c r="X49" s="162"/>
      <c r="AG49" t="s">
        <v>201</v>
      </c>
    </row>
    <row r="50" spans="1:60" outlineLevel="1" x14ac:dyDescent="0.2">
      <c r="A50" s="169">
        <v>21</v>
      </c>
      <c r="B50" s="170" t="s">
        <v>1639</v>
      </c>
      <c r="C50" s="180" t="s">
        <v>1439</v>
      </c>
      <c r="D50" s="171" t="s">
        <v>1440</v>
      </c>
      <c r="E50" s="172">
        <v>5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4"/>
      <c r="S50" s="174" t="s">
        <v>239</v>
      </c>
      <c r="T50" s="175" t="s">
        <v>206</v>
      </c>
      <c r="U50" s="158">
        <v>0</v>
      </c>
      <c r="V50" s="158">
        <f>ROUND(E50*U50,2)</f>
        <v>0</v>
      </c>
      <c r="W50" s="158"/>
      <c r="X50" s="158" t="s">
        <v>460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1149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2"/>
      <c r="D51" s="253"/>
      <c r="E51" s="253"/>
      <c r="F51" s="253"/>
      <c r="G51" s="253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9">
        <v>22</v>
      </c>
      <c r="B52" s="170" t="s">
        <v>1640</v>
      </c>
      <c r="C52" s="180" t="s">
        <v>1442</v>
      </c>
      <c r="D52" s="171" t="s">
        <v>1440</v>
      </c>
      <c r="E52" s="172">
        <v>5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4"/>
      <c r="S52" s="174" t="s">
        <v>239</v>
      </c>
      <c r="T52" s="175" t="s">
        <v>206</v>
      </c>
      <c r="U52" s="158">
        <v>0</v>
      </c>
      <c r="V52" s="158">
        <f>ROUND(E52*U52,2)</f>
        <v>0</v>
      </c>
      <c r="W52" s="158"/>
      <c r="X52" s="158" t="s">
        <v>243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378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2"/>
      <c r="D53" s="253"/>
      <c r="E53" s="253"/>
      <c r="F53" s="253"/>
      <c r="G53" s="253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23</v>
      </c>
      <c r="B54" s="170" t="s">
        <v>1641</v>
      </c>
      <c r="C54" s="180" t="s">
        <v>1444</v>
      </c>
      <c r="D54" s="171" t="s">
        <v>1440</v>
      </c>
      <c r="E54" s="172">
        <v>5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4"/>
      <c r="S54" s="174" t="s">
        <v>239</v>
      </c>
      <c r="T54" s="175" t="s">
        <v>206</v>
      </c>
      <c r="U54" s="158">
        <v>0</v>
      </c>
      <c r="V54" s="158">
        <f>ROUND(E54*U54,2)</f>
        <v>0</v>
      </c>
      <c r="W54" s="158"/>
      <c r="X54" s="158" t="s">
        <v>243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378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2"/>
      <c r="D55" s="253"/>
      <c r="E55" s="253"/>
      <c r="F55" s="253"/>
      <c r="G55" s="253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9">
        <v>24</v>
      </c>
      <c r="B56" s="170" t="s">
        <v>1642</v>
      </c>
      <c r="C56" s="180" t="s">
        <v>1446</v>
      </c>
      <c r="D56" s="171" t="s">
        <v>1440</v>
      </c>
      <c r="E56" s="172">
        <v>3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4"/>
      <c r="S56" s="174" t="s">
        <v>239</v>
      </c>
      <c r="T56" s="175" t="s">
        <v>206</v>
      </c>
      <c r="U56" s="158">
        <v>0</v>
      </c>
      <c r="V56" s="158">
        <f>ROUND(E56*U56,2)</f>
        <v>0</v>
      </c>
      <c r="W56" s="158"/>
      <c r="X56" s="158" t="s">
        <v>460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1149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2"/>
      <c r="D57" s="253"/>
      <c r="E57" s="253"/>
      <c r="F57" s="253"/>
      <c r="G57" s="253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9">
        <v>25</v>
      </c>
      <c r="B58" s="170" t="s">
        <v>1643</v>
      </c>
      <c r="C58" s="180" t="s">
        <v>1448</v>
      </c>
      <c r="D58" s="171" t="s">
        <v>1440</v>
      </c>
      <c r="E58" s="172">
        <v>2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4"/>
      <c r="S58" s="174" t="s">
        <v>239</v>
      </c>
      <c r="T58" s="175" t="s">
        <v>206</v>
      </c>
      <c r="U58" s="158">
        <v>0</v>
      </c>
      <c r="V58" s="158">
        <f>ROUND(E58*U58,2)</f>
        <v>0</v>
      </c>
      <c r="W58" s="158"/>
      <c r="X58" s="158" t="s">
        <v>460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1149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2"/>
      <c r="D59" s="253"/>
      <c r="E59" s="253"/>
      <c r="F59" s="253"/>
      <c r="G59" s="253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3" t="s">
        <v>200</v>
      </c>
      <c r="B60" s="164" t="s">
        <v>120</v>
      </c>
      <c r="C60" s="179" t="s">
        <v>121</v>
      </c>
      <c r="D60" s="165"/>
      <c r="E60" s="166"/>
      <c r="F60" s="167"/>
      <c r="G60" s="167">
        <f>SUMIF(AG61:AG68,"&lt;&gt;NOR",G61:G68)</f>
        <v>0</v>
      </c>
      <c r="H60" s="167"/>
      <c r="I60" s="167">
        <f>SUM(I61:I68)</f>
        <v>0</v>
      </c>
      <c r="J60" s="167"/>
      <c r="K60" s="167">
        <f>SUM(K61:K68)</f>
        <v>0</v>
      </c>
      <c r="L60" s="167"/>
      <c r="M60" s="167">
        <f>SUM(M61:M68)</f>
        <v>0</v>
      </c>
      <c r="N60" s="166"/>
      <c r="O60" s="166">
        <f>SUM(O61:O68)</f>
        <v>0</v>
      </c>
      <c r="P60" s="166"/>
      <c r="Q60" s="166">
        <f>SUM(Q61:Q68)</f>
        <v>0</v>
      </c>
      <c r="R60" s="167"/>
      <c r="S60" s="167"/>
      <c r="T60" s="168"/>
      <c r="U60" s="162"/>
      <c r="V60" s="162">
        <f>SUM(V61:V68)</f>
        <v>0</v>
      </c>
      <c r="W60" s="162"/>
      <c r="X60" s="162"/>
      <c r="AG60" t="s">
        <v>201</v>
      </c>
    </row>
    <row r="61" spans="1:60" outlineLevel="1" x14ac:dyDescent="0.2">
      <c r="A61" s="169">
        <v>26</v>
      </c>
      <c r="B61" s="170" t="s">
        <v>1438</v>
      </c>
      <c r="C61" s="180" t="s">
        <v>1450</v>
      </c>
      <c r="D61" s="171" t="s">
        <v>1400</v>
      </c>
      <c r="E61" s="172">
        <v>4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4"/>
      <c r="S61" s="174" t="s">
        <v>239</v>
      </c>
      <c r="T61" s="175" t="s">
        <v>206</v>
      </c>
      <c r="U61" s="158">
        <v>0</v>
      </c>
      <c r="V61" s="158">
        <f>ROUND(E61*U61,2)</f>
        <v>0</v>
      </c>
      <c r="W61" s="158"/>
      <c r="X61" s="158" t="s">
        <v>243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378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2"/>
      <c r="D62" s="253"/>
      <c r="E62" s="253"/>
      <c r="F62" s="253"/>
      <c r="G62" s="253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9">
        <v>27</v>
      </c>
      <c r="B63" s="170" t="s">
        <v>1441</v>
      </c>
      <c r="C63" s="180" t="s">
        <v>1452</v>
      </c>
      <c r="D63" s="171" t="s">
        <v>1409</v>
      </c>
      <c r="E63" s="172">
        <v>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4"/>
      <c r="S63" s="174" t="s">
        <v>239</v>
      </c>
      <c r="T63" s="175" t="s">
        <v>206</v>
      </c>
      <c r="U63" s="158">
        <v>0</v>
      </c>
      <c r="V63" s="158">
        <f>ROUND(E63*U63,2)</f>
        <v>0</v>
      </c>
      <c r="W63" s="158"/>
      <c r="X63" s="158" t="s">
        <v>460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1149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2"/>
      <c r="D64" s="253"/>
      <c r="E64" s="253"/>
      <c r="F64" s="253"/>
      <c r="G64" s="253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9">
        <v>28</v>
      </c>
      <c r="B65" s="170" t="s">
        <v>1443</v>
      </c>
      <c r="C65" s="180" t="s">
        <v>1454</v>
      </c>
      <c r="D65" s="171" t="s">
        <v>1409</v>
      </c>
      <c r="E65" s="172">
        <v>1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4"/>
      <c r="S65" s="174" t="s">
        <v>239</v>
      </c>
      <c r="T65" s="175" t="s">
        <v>206</v>
      </c>
      <c r="U65" s="158">
        <v>0</v>
      </c>
      <c r="V65" s="158">
        <f>ROUND(E65*U65,2)</f>
        <v>0</v>
      </c>
      <c r="W65" s="158"/>
      <c r="X65" s="158" t="s">
        <v>243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378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2"/>
      <c r="D66" s="253"/>
      <c r="E66" s="253"/>
      <c r="F66" s="253"/>
      <c r="G66" s="253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9">
        <v>29</v>
      </c>
      <c r="B67" s="170" t="s">
        <v>1445</v>
      </c>
      <c r="C67" s="180" t="s">
        <v>1456</v>
      </c>
      <c r="D67" s="171" t="s">
        <v>1409</v>
      </c>
      <c r="E67" s="172">
        <v>1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4"/>
      <c r="S67" s="174" t="s">
        <v>239</v>
      </c>
      <c r="T67" s="175" t="s">
        <v>206</v>
      </c>
      <c r="U67" s="158">
        <v>0</v>
      </c>
      <c r="V67" s="158">
        <f>ROUND(E67*U67,2)</f>
        <v>0</v>
      </c>
      <c r="W67" s="158"/>
      <c r="X67" s="158" t="s">
        <v>243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378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2"/>
      <c r="D68" s="253"/>
      <c r="E68" s="253"/>
      <c r="F68" s="253"/>
      <c r="G68" s="253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8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187</v>
      </c>
    </row>
    <row r="70" spans="1:60" x14ac:dyDescent="0.2">
      <c r="A70" s="150"/>
      <c r="B70" s="151" t="s">
        <v>29</v>
      </c>
      <c r="C70" s="183"/>
      <c r="D70" s="152"/>
      <c r="E70" s="153"/>
      <c r="F70" s="153"/>
      <c r="G70" s="178">
        <f>G8+G49+G60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240</v>
      </c>
    </row>
    <row r="71" spans="1:60" x14ac:dyDescent="0.2">
      <c r="C71" s="184"/>
      <c r="D71" s="10"/>
      <c r="AG71" t="s">
        <v>241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FA1" sheet="1"/>
  <mergeCells count="33">
    <mergeCell ref="C64:G64"/>
    <mergeCell ref="C66:G66"/>
    <mergeCell ref="C68:G68"/>
    <mergeCell ref="C51:G51"/>
    <mergeCell ref="C53:G53"/>
    <mergeCell ref="C55:G55"/>
    <mergeCell ref="C57:G57"/>
    <mergeCell ref="C59:G59"/>
    <mergeCell ref="C62:G62"/>
    <mergeCell ref="C48:G48"/>
    <mergeCell ref="C26:G26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66</vt:i4>
      </vt:variant>
    </vt:vector>
  </HeadingPairs>
  <TitlesOfParts>
    <vt:vector size="78" baseType="lpstr">
      <vt:lpstr>Stavba</vt:lpstr>
      <vt:lpstr>VzorPolozky</vt:lpstr>
      <vt:lpstr>SO 01 00 Pol</vt:lpstr>
      <vt:lpstr>SO 01 D.1.1 Pol</vt:lpstr>
      <vt:lpstr>SO 01 D.1.4.2 Pol</vt:lpstr>
      <vt:lpstr>SO 01 D.1.4.3 Pol</vt:lpstr>
      <vt:lpstr>SO 01 D.1.4.4 Pol</vt:lpstr>
      <vt:lpstr>SO 02 00 Pol</vt:lpstr>
      <vt:lpstr>SO 02 D.1.1 Pol</vt:lpstr>
      <vt:lpstr>SO 02 D.1.4.2 Pol</vt:lpstr>
      <vt:lpstr>SO 02 D.1.4.3 Pol</vt:lpstr>
      <vt:lpstr>SO 02 D.1.4.4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00 Pol'!Názvy_tisku</vt:lpstr>
      <vt:lpstr>'SO 01 D.1.1 Pol'!Názvy_tisku</vt:lpstr>
      <vt:lpstr>'SO 01 D.1.4.2 Pol'!Názvy_tisku</vt:lpstr>
      <vt:lpstr>'SO 01 D.1.4.3 Pol'!Názvy_tisku</vt:lpstr>
      <vt:lpstr>'SO 01 D.1.4.4 Pol'!Názvy_tisku</vt:lpstr>
      <vt:lpstr>'SO 02 00 Pol'!Názvy_tisku</vt:lpstr>
      <vt:lpstr>'SO 02 D.1.1 Pol'!Názvy_tisku</vt:lpstr>
      <vt:lpstr>'SO 02 D.1.4.2 Pol'!Názvy_tisku</vt:lpstr>
      <vt:lpstr>'SO 02 D.1.4.3 Pol'!Názvy_tisku</vt:lpstr>
      <vt:lpstr>'SO 02 D.1.4.4 Pol'!Názvy_tisku</vt:lpstr>
      <vt:lpstr>oadresa</vt:lpstr>
      <vt:lpstr>Stavba!Objednatel</vt:lpstr>
      <vt:lpstr>Stavba!Objekt</vt:lpstr>
      <vt:lpstr>'SO 01 00 Pol'!Oblast_tisku</vt:lpstr>
      <vt:lpstr>'SO 01 D.1.1 Pol'!Oblast_tisku</vt:lpstr>
      <vt:lpstr>'SO 01 D.1.4.2 Pol'!Oblast_tisku</vt:lpstr>
      <vt:lpstr>'SO 01 D.1.4.3 Pol'!Oblast_tisku</vt:lpstr>
      <vt:lpstr>'SO 01 D.1.4.4 Pol'!Oblast_tisku</vt:lpstr>
      <vt:lpstr>'SO 02 00 Pol'!Oblast_tisku</vt:lpstr>
      <vt:lpstr>'SO 02 D.1.1 Pol'!Oblast_tisku</vt:lpstr>
      <vt:lpstr>'SO 02 D.1.4.2 Pol'!Oblast_tisku</vt:lpstr>
      <vt:lpstr>'SO 02 D.1.4.3 Pol'!Oblast_tisku</vt:lpstr>
      <vt:lpstr>'SO 02 D.1.4.4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znojmoinvesta</cp:lastModifiedBy>
  <cp:lastPrinted>2019-03-19T12:27:02Z</cp:lastPrinted>
  <dcterms:created xsi:type="dcterms:W3CDTF">2009-04-08T07:15:50Z</dcterms:created>
  <dcterms:modified xsi:type="dcterms:W3CDTF">2022-06-30T19:25:17Z</dcterms:modified>
</cp:coreProperties>
</file>