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VZ stavební\2022\1 ZMR\ředitelství\29 Letonice\01 KE ZVEŘEJNĚNÍ\"/>
    </mc:Choice>
  </mc:AlternateContent>
  <bookViews>
    <workbookView xWindow="240" yWindow="120" windowWidth="14940" windowHeight="9225" activeTab="1"/>
  </bookViews>
  <sheets>
    <sheet name="Rekapitulace" sheetId="1" r:id="rId1"/>
    <sheet name="SO 101" sheetId="2" r:id="rId2"/>
  </sheets>
  <calcPr calcId="162913"/>
  <webPublishing codePage="0"/>
</workbook>
</file>

<file path=xl/calcChain.xml><?xml version="1.0" encoding="utf-8"?>
<calcChain xmlns="http://schemas.openxmlformats.org/spreadsheetml/2006/main">
  <c r="I57" i="2" l="1"/>
  <c r="O57" i="2" s="1"/>
  <c r="I53" i="2"/>
  <c r="O53" i="2" s="1"/>
  <c r="I49" i="2"/>
  <c r="O49" i="2" s="1"/>
  <c r="I45" i="2"/>
  <c r="Q44" i="2" s="1"/>
  <c r="I44" i="2" s="1"/>
  <c r="I40" i="2"/>
  <c r="O40" i="2" s="1"/>
  <c r="I36" i="2"/>
  <c r="Q35" i="2" s="1"/>
  <c r="I35" i="2" s="1"/>
  <c r="I31" i="2"/>
  <c r="O31" i="2" s="1"/>
  <c r="I27" i="2"/>
  <c r="O27" i="2" s="1"/>
  <c r="I23" i="2"/>
  <c r="O23" i="2" s="1"/>
  <c r="I19" i="2"/>
  <c r="Q18" i="2" s="1"/>
  <c r="I18" i="2" s="1"/>
  <c r="I14" i="2"/>
  <c r="O14" i="2" s="1"/>
  <c r="R13" i="2" s="1"/>
  <c r="O13" i="2" s="1"/>
  <c r="Q13" i="2"/>
  <c r="I13" i="2" s="1"/>
  <c r="I9" i="2"/>
  <c r="Q8" i="2" s="1"/>
  <c r="I8" i="2" s="1"/>
  <c r="I3" i="2" l="1"/>
  <c r="C10" i="1" s="1"/>
  <c r="O9" i="2"/>
  <c r="R8" i="2" s="1"/>
  <c r="O8" i="2" s="1"/>
  <c r="O19" i="2"/>
  <c r="R18" i="2" s="1"/>
  <c r="O18" i="2" s="1"/>
  <c r="O36" i="2"/>
  <c r="R35" i="2" s="1"/>
  <c r="O35" i="2" s="1"/>
  <c r="O45" i="2"/>
  <c r="R44" i="2" s="1"/>
  <c r="O44" i="2" s="1"/>
  <c r="O2" i="2" l="1"/>
  <c r="D10" i="1" s="1"/>
  <c r="E10" i="1" s="1"/>
  <c r="C7" i="1" s="1"/>
  <c r="C6" i="1"/>
</calcChain>
</file>

<file path=xl/sharedStrings.xml><?xml version="1.0" encoding="utf-8"?>
<sst xmlns="http://schemas.openxmlformats.org/spreadsheetml/2006/main" count="221" uniqueCount="101">
  <si>
    <t>Rekapitulace ceny</t>
  </si>
  <si>
    <t>Stavba: II/0478 - Letonice, průtah (ul. 9. května, Pod Kaplí, Bučovická), úpr. po DI č. 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</si>
  <si>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</si>
  <si>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</si>
  <si>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</si>
  <si>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</si>
  <si>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</si>
  <si>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</si>
  <si>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</si>
  <si>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</si>
  <si>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</si>
  <si>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</si>
  <si>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</si>
  <si>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</si>
  <si>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II/0478</t>
  </si>
  <si>
    <t>Letonice, průtah (ul. 9. května, Pod Kaplí, Bučovická), úpr. po DI č. I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</si>
  <si>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</si>
  <si>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</si>
  <si>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</si>
  <si>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</si>
  <si>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</si>
  <si>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</si>
  <si>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</si>
  <si>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</si>
  <si>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</si>
  <si>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</si>
  <si>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</si>
  <si>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</si>
  <si>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</si>
  <si>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</si>
  <si>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</si>
  <si>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</si>
  <si>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</si>
  <si>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</si>
  <si>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</si>
  <si>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</si>
  <si>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</si>
  <si>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</si>
  <si>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</si>
  <si>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</si>
  <si>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</si>
  <si>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</si>
  <si>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</si>
  <si>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</si>
  <si>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</si>
  <si>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</si>
  <si>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</si>
  <si>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</si>
  <si>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</si>
  <si>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</si>
  <si>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 
Vše v režii zhotovitele.</t>
  </si>
  <si>
    <t>VV</t>
  </si>
  <si>
    <t>1=1,000 [A]</t>
  </si>
  <si>
    <t>TS</t>
  </si>
  <si>
    <t>zahrnuje veškeré náklady spojené s objednatelem požadovanými zařízeními</t>
  </si>
  <si>
    <t>Zemní práce</t>
  </si>
  <si>
    <t>113743</t>
  </si>
  <si>
    <t>FRÉZOVÁNÍ ZPEVNĚNÝCH PLOCH ASFALTOVÝCH TL. DO 50MM</t>
  </si>
  <si>
    <t>M2</t>
  </si>
  <si>
    <t>odvoz a likvidace v režii zhotovitele</t>
  </si>
  <si>
    <t>6000+1700=7 700,000 [A]</t>
  </si>
  <si>
    <t>Položka zahrnuje veškerou manipulaci s vybouranou sutí a s vybouranými hmotami vč. uložení na skládku. Nezahrnuje poplatek za skládku.</t>
  </si>
  <si>
    <t>58920</t>
  </si>
  <si>
    <t>VÝPLŇ SPAR MODIFIKOVANÝM ASFALTEM</t>
  </si>
  <si>
    <t>M</t>
  </si>
  <si>
    <t>položka zahrnuje: 
- dodávku předepsaného materiálu 
- vyčištění a výplň spar tímto materiálem</t>
  </si>
  <si>
    <t>574A43</t>
  </si>
  <si>
    <t>ASFALTOVÝ BETON PRO OBRUSNÉ VRSTVY ACO 11 TL. 50MM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</si>
  <si>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</si>
  <si>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574C45</t>
  </si>
  <si>
    <t>ASFALTOVÝ BETON PRO LOŽNÍ VRSTVY ACL 16 TL. 50MM</t>
  </si>
  <si>
    <t>572213</t>
  </si>
  <si>
    <t>SPOJOVACÍ POSTŘIK Z EMULZE DO 0,5KG/M2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</si>
  <si>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</si>
  <si>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8</t>
  </si>
  <si>
    <t>Potrubí</t>
  </si>
  <si>
    <t>7</t>
  </si>
  <si>
    <t>89923</t>
  </si>
  <si>
    <t>VÝŠKOVÁ ÚPRAVA KRYCÍCH HRNCŮ</t>
  </si>
  <si>
    <t>KUS</t>
  </si>
  <si>
    <t>- položka výškové úpravy zahrnuje všechny nutné práce a materiály pro zvýšení nebo snížení zařízení (včetně nutné úpravy stávajícího povrchu vozovky nebo chodníku).</t>
  </si>
  <si>
    <t>11</t>
  </si>
  <si>
    <t>89922</t>
  </si>
  <si>
    <t>VÝŠKOVÁ ÚPRAVA MŘÍŽÍ</t>
  </si>
  <si>
    <t>Ostatní konstrukce a práce</t>
  </si>
  <si>
    <t>919111</t>
  </si>
  <si>
    <t>ŘEZÁNÍ ASFALTOVÉHO KRYTU VOZOVEK TL DO 50MM</t>
  </si>
  <si>
    <t>položka zahrnuje řezání vozovkové vrstvy v předepsané tloušťce, včetně spotřeby vody</t>
  </si>
  <si>
    <t>915211</t>
  </si>
  <si>
    <t>VODOROVNÉ DOPRAVNÍ ZNAČENÍ PLASTEM HLADKÉ - DODÁVKA A POKLÁDKA</t>
  </si>
  <si>
    <t>čára bílá 0,125 zastávky BUS - 92 m /11,5 m2 
přechod pro chodce 25,5 m2</t>
  </si>
  <si>
    <t>11,5+25,5=37,000 [A]</t>
  </si>
  <si>
    <t>položka zahrnuje: 
- dodání a pokládku nátěrového materiálu (měří se pouze natíraná plocha) 
- předznačení a reflexní úpravu</t>
  </si>
  <si>
    <t>91551</t>
  </si>
  <si>
    <t>VODOROVNÉ DOPRAVNÍ ZNAČENÍ - PŘEDEM PŘIPRAVENÉ SYMBOLY</t>
  </si>
  <si>
    <t>položka zahrnuje: 
- dodání a pokládku předepsaného symbolu 
- zahrnuje předznačení a reflexní úpravu</t>
  </si>
  <si>
    <t>12</t>
  </si>
  <si>
    <t>915221</t>
  </si>
  <si>
    <t>VODOR DOPRAV ZNAČ PLASTEM STRUKTURÁLNÍ NEHLUČNÉ - DOD A POKLÁDKA</t>
  </si>
  <si>
    <t>V2a 560 m 
V2b 2*100 m 
V1a 60 m</t>
  </si>
  <si>
    <t>(560*1/3)*0,125=23,333 [A] 
60*0,125=7,500 [B] 
(2*100*2/3)*0,125=16,667 [C] 
A+B+C=47,500 [D]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</si>
</sst>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/>
      <c r="C1" s="8"/>
      <c r="D1" s="8"/>
      <c r="E1" s="8"/>
    </row>
    <row r="2" spans="1:5" ht="12.75" customHeight="1" x14ac:dyDescent="0.2">
      <c r="A2" s="7"/>
      <c r="B2" s="6" t="s">
        <v>0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23</v>
      </c>
      <c r="B10" s="22" t="s">
        <v>24</v>
      </c>
      <c r="C10" s="23">
        <f>'SO 101'!I3</f>
        <v>0</v>
      </c>
      <c r="D10" s="23">
        <f>'SO 101'!O2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0+O8+O13+O18+O35+O44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9">
        <f>0+I8+I13+I18+I35+I44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44</v>
      </c>
      <c r="B9" s="28" t="s">
        <v>28</v>
      </c>
      <c r="C9" s="28" t="s">
        <v>45</v>
      </c>
      <c r="D9" s="24" t="s">
        <v>46</v>
      </c>
      <c r="E9" s="29" t="s">
        <v>47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127.5" x14ac:dyDescent="0.2">
      <c r="A10" s="33" t="s">
        <v>49</v>
      </c>
      <c r="E10" s="34" t="s">
        <v>50</v>
      </c>
    </row>
    <row r="11" spans="1:18" x14ac:dyDescent="0.2">
      <c r="A11" s="35" t="s">
        <v>51</v>
      </c>
      <c r="E11" s="36" t="s">
        <v>52</v>
      </c>
    </row>
    <row r="12" spans="1:18" x14ac:dyDescent="0.2">
      <c r="A12" t="s">
        <v>53</v>
      </c>
      <c r="E12" s="34" t="s">
        <v>54</v>
      </c>
    </row>
    <row r="13" spans="1:18" ht="12.75" customHeight="1" x14ac:dyDescent="0.2">
      <c r="A13" s="12" t="s">
        <v>42</v>
      </c>
      <c r="B13" s="12"/>
      <c r="C13" s="37" t="s">
        <v>28</v>
      </c>
      <c r="D13" s="12"/>
      <c r="E13" s="26" t="s">
        <v>55</v>
      </c>
      <c r="F13" s="12"/>
      <c r="G13" s="12"/>
      <c r="H13" s="12"/>
      <c r="I13" s="38">
        <f>0+Q13</f>
        <v>0</v>
      </c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24" t="s">
        <v>44</v>
      </c>
      <c r="B14" s="28" t="s">
        <v>36</v>
      </c>
      <c r="C14" s="28" t="s">
        <v>56</v>
      </c>
      <c r="D14" s="24" t="s">
        <v>46</v>
      </c>
      <c r="E14" s="29" t="s">
        <v>57</v>
      </c>
      <c r="F14" s="30" t="s">
        <v>58</v>
      </c>
      <c r="G14" s="31">
        <v>7700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33" t="s">
        <v>49</v>
      </c>
      <c r="E15" s="34" t="s">
        <v>59</v>
      </c>
    </row>
    <row r="16" spans="1:18" x14ac:dyDescent="0.2">
      <c r="A16" s="35" t="s">
        <v>51</v>
      </c>
      <c r="E16" s="36" t="s">
        <v>60</v>
      </c>
    </row>
    <row r="17" spans="1:18" ht="25.5" x14ac:dyDescent="0.2">
      <c r="A17" t="s">
        <v>53</v>
      </c>
      <c r="E17" s="34" t="s">
        <v>61</v>
      </c>
    </row>
    <row r="18" spans="1:18" ht="12.75" customHeight="1" x14ac:dyDescent="0.2">
      <c r="A18" s="12" t="s">
        <v>42</v>
      </c>
      <c r="B18" s="12"/>
      <c r="C18" s="37" t="s">
        <v>34</v>
      </c>
      <c r="D18" s="12"/>
      <c r="E18" s="26" t="s">
        <v>24</v>
      </c>
      <c r="F18" s="12"/>
      <c r="G18" s="12"/>
      <c r="H18" s="12"/>
      <c r="I18" s="38">
        <f>0+Q18</f>
        <v>0</v>
      </c>
      <c r="O18">
        <f>0+R18</f>
        <v>0</v>
      </c>
      <c r="Q18">
        <f>0+I19+I23+I27+I31</f>
        <v>0</v>
      </c>
      <c r="R18">
        <f>0+O19+O23+O27+O31</f>
        <v>0</v>
      </c>
    </row>
    <row r="19" spans="1:18" x14ac:dyDescent="0.2">
      <c r="A19" s="24" t="s">
        <v>44</v>
      </c>
      <c r="B19" s="28" t="s">
        <v>28</v>
      </c>
      <c r="C19" s="28" t="s">
        <v>62</v>
      </c>
      <c r="D19" s="24" t="s">
        <v>46</v>
      </c>
      <c r="E19" s="29" t="s">
        <v>63</v>
      </c>
      <c r="F19" s="30" t="s">
        <v>64</v>
      </c>
      <c r="G19" s="31">
        <v>1020</v>
      </c>
      <c r="H19" s="32">
        <v>0</v>
      </c>
      <c r="I19" s="32">
        <f>ROUND(ROUND(H19,2)*ROUND(G19,3),2)</f>
        <v>0</v>
      </c>
      <c r="O19">
        <f>(I19*21)/100</f>
        <v>0</v>
      </c>
      <c r="P19" t="s">
        <v>22</v>
      </c>
    </row>
    <row r="20" spans="1:18" x14ac:dyDescent="0.2">
      <c r="A20" s="33" t="s">
        <v>49</v>
      </c>
      <c r="E20" s="34" t="s">
        <v>46</v>
      </c>
    </row>
    <row r="21" spans="1:18" x14ac:dyDescent="0.2">
      <c r="A21" s="35" t="s">
        <v>51</v>
      </c>
      <c r="E21" s="36" t="s">
        <v>46</v>
      </c>
    </row>
    <row r="22" spans="1:18" ht="38.25" x14ac:dyDescent="0.2">
      <c r="A22" t="s">
        <v>53</v>
      </c>
      <c r="E22" s="34" t="s">
        <v>65</v>
      </c>
    </row>
    <row r="23" spans="1:18" x14ac:dyDescent="0.2">
      <c r="A23" s="24" t="s">
        <v>44</v>
      </c>
      <c r="B23" s="28" t="s">
        <v>22</v>
      </c>
      <c r="C23" s="28" t="s">
        <v>66</v>
      </c>
      <c r="D23" s="24" t="s">
        <v>46</v>
      </c>
      <c r="E23" s="29" t="s">
        <v>67</v>
      </c>
      <c r="F23" s="30" t="s">
        <v>58</v>
      </c>
      <c r="G23" s="31">
        <v>6000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22</v>
      </c>
    </row>
    <row r="24" spans="1:18" x14ac:dyDescent="0.2">
      <c r="A24" s="33" t="s">
        <v>49</v>
      </c>
      <c r="E24" s="34" t="s">
        <v>46</v>
      </c>
    </row>
    <row r="25" spans="1:18" x14ac:dyDescent="0.2">
      <c r="A25" s="35" t="s">
        <v>51</v>
      </c>
      <c r="E25" s="36" t="s">
        <v>46</v>
      </c>
    </row>
    <row r="26" spans="1:18" ht="140.25" x14ac:dyDescent="0.2">
      <c r="A26" t="s">
        <v>53</v>
      </c>
      <c r="E26" s="34" t="s">
        <v>68</v>
      </c>
    </row>
    <row r="27" spans="1:18" x14ac:dyDescent="0.2">
      <c r="A27" s="24" t="s">
        <v>44</v>
      </c>
      <c r="B27" s="28" t="s">
        <v>21</v>
      </c>
      <c r="C27" s="28" t="s">
        <v>69</v>
      </c>
      <c r="D27" s="24" t="s">
        <v>46</v>
      </c>
      <c r="E27" s="29" t="s">
        <v>70</v>
      </c>
      <c r="F27" s="30" t="s">
        <v>58</v>
      </c>
      <c r="G27" s="31">
        <v>1700</v>
      </c>
      <c r="H27" s="32">
        <v>0</v>
      </c>
      <c r="I27" s="32">
        <f>ROUND(ROUND(H27,2)*ROUND(G27,3),2)</f>
        <v>0</v>
      </c>
      <c r="O27">
        <f>(I27*21)/100</f>
        <v>0</v>
      </c>
      <c r="P27" t="s">
        <v>22</v>
      </c>
    </row>
    <row r="28" spans="1:18" x14ac:dyDescent="0.2">
      <c r="A28" s="33" t="s">
        <v>49</v>
      </c>
      <c r="E28" s="34" t="s">
        <v>46</v>
      </c>
    </row>
    <row r="29" spans="1:18" x14ac:dyDescent="0.2">
      <c r="A29" s="35" t="s">
        <v>51</v>
      </c>
      <c r="E29" s="36" t="s">
        <v>46</v>
      </c>
    </row>
    <row r="30" spans="1:18" ht="140.25" x14ac:dyDescent="0.2">
      <c r="A30" t="s">
        <v>53</v>
      </c>
      <c r="E30" s="34" t="s">
        <v>68</v>
      </c>
    </row>
    <row r="31" spans="1:18" x14ac:dyDescent="0.2">
      <c r="A31" s="24" t="s">
        <v>44</v>
      </c>
      <c r="B31" s="28" t="s">
        <v>32</v>
      </c>
      <c r="C31" s="28" t="s">
        <v>71</v>
      </c>
      <c r="D31" s="24" t="s">
        <v>46</v>
      </c>
      <c r="E31" s="29" t="s">
        <v>72</v>
      </c>
      <c r="F31" s="30" t="s">
        <v>58</v>
      </c>
      <c r="G31" s="31">
        <v>7700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22</v>
      </c>
    </row>
    <row r="32" spans="1:18" x14ac:dyDescent="0.2">
      <c r="A32" s="33" t="s">
        <v>49</v>
      </c>
      <c r="E32" s="34" t="s">
        <v>46</v>
      </c>
    </row>
    <row r="33" spans="1:18" x14ac:dyDescent="0.2">
      <c r="A33" s="35" t="s">
        <v>51</v>
      </c>
      <c r="E33" s="36" t="s">
        <v>60</v>
      </c>
    </row>
    <row r="34" spans="1:18" ht="51" x14ac:dyDescent="0.2">
      <c r="A34" t="s">
        <v>53</v>
      </c>
      <c r="E34" s="34" t="s">
        <v>73</v>
      </c>
    </row>
    <row r="35" spans="1:18" ht="12.75" customHeight="1" x14ac:dyDescent="0.2">
      <c r="A35" s="12" t="s">
        <v>42</v>
      </c>
      <c r="B35" s="12"/>
      <c r="C35" s="37" t="s">
        <v>74</v>
      </c>
      <c r="D35" s="12"/>
      <c r="E35" s="26" t="s">
        <v>75</v>
      </c>
      <c r="F35" s="12"/>
      <c r="G35" s="12"/>
      <c r="H35" s="12"/>
      <c r="I35" s="38">
        <f>0+Q35</f>
        <v>0</v>
      </c>
      <c r="O35">
        <f>0+R35</f>
        <v>0</v>
      </c>
      <c r="Q35">
        <f>0+I36+I40</f>
        <v>0</v>
      </c>
      <c r="R35">
        <f>0+O36+O40</f>
        <v>0</v>
      </c>
    </row>
    <row r="36" spans="1:18" x14ac:dyDescent="0.2">
      <c r="A36" s="24" t="s">
        <v>44</v>
      </c>
      <c r="B36" s="28" t="s">
        <v>76</v>
      </c>
      <c r="C36" s="28" t="s">
        <v>77</v>
      </c>
      <c r="D36" s="24" t="s">
        <v>46</v>
      </c>
      <c r="E36" s="29" t="s">
        <v>78</v>
      </c>
      <c r="F36" s="30" t="s">
        <v>79</v>
      </c>
      <c r="G36" s="31">
        <v>5</v>
      </c>
      <c r="H36" s="32">
        <v>0</v>
      </c>
      <c r="I36" s="32">
        <f>ROUND(ROUND(H36,2)*ROUND(G36,3),2)</f>
        <v>0</v>
      </c>
      <c r="O36">
        <f>(I36*21)/100</f>
        <v>0</v>
      </c>
      <c r="P36" t="s">
        <v>22</v>
      </c>
    </row>
    <row r="37" spans="1:18" x14ac:dyDescent="0.2">
      <c r="A37" s="33" t="s">
        <v>49</v>
      </c>
      <c r="E37" s="34" t="s">
        <v>46</v>
      </c>
    </row>
    <row r="38" spans="1:18" x14ac:dyDescent="0.2">
      <c r="A38" s="35" t="s">
        <v>51</v>
      </c>
      <c r="E38" s="36" t="s">
        <v>46</v>
      </c>
    </row>
    <row r="39" spans="1:18" ht="38.25" x14ac:dyDescent="0.2">
      <c r="A39" t="s">
        <v>53</v>
      </c>
      <c r="E39" s="34" t="s">
        <v>80</v>
      </c>
    </row>
    <row r="40" spans="1:18" x14ac:dyDescent="0.2">
      <c r="A40" s="24" t="s">
        <v>44</v>
      </c>
      <c r="B40" s="28" t="s">
        <v>81</v>
      </c>
      <c r="C40" s="28" t="s">
        <v>82</v>
      </c>
      <c r="D40" s="24" t="s">
        <v>46</v>
      </c>
      <c r="E40" s="29" t="s">
        <v>83</v>
      </c>
      <c r="F40" s="30" t="s">
        <v>79</v>
      </c>
      <c r="G40" s="31">
        <v>22</v>
      </c>
      <c r="H40" s="32">
        <v>0</v>
      </c>
      <c r="I40" s="32">
        <f>ROUND(ROUND(H40,2)*ROUND(G40,3),2)</f>
        <v>0</v>
      </c>
      <c r="O40">
        <f>(I40*21)/100</f>
        <v>0</v>
      </c>
      <c r="P40" t="s">
        <v>22</v>
      </c>
    </row>
    <row r="41" spans="1:18" x14ac:dyDescent="0.2">
      <c r="A41" s="33" t="s">
        <v>49</v>
      </c>
      <c r="E41" s="34" t="s">
        <v>46</v>
      </c>
    </row>
    <row r="42" spans="1:18" x14ac:dyDescent="0.2">
      <c r="A42" s="35" t="s">
        <v>51</v>
      </c>
      <c r="E42" s="36" t="s">
        <v>46</v>
      </c>
    </row>
    <row r="43" spans="1:18" ht="38.25" x14ac:dyDescent="0.2">
      <c r="A43" t="s">
        <v>53</v>
      </c>
      <c r="E43" s="34" t="s">
        <v>80</v>
      </c>
    </row>
    <row r="44" spans="1:18" ht="12.75" customHeight="1" x14ac:dyDescent="0.2">
      <c r="A44" s="12" t="s">
        <v>42</v>
      </c>
      <c r="B44" s="12"/>
      <c r="C44" s="37" t="s">
        <v>39</v>
      </c>
      <c r="D44" s="12"/>
      <c r="E44" s="26" t="s">
        <v>84</v>
      </c>
      <c r="F44" s="12"/>
      <c r="G44" s="12"/>
      <c r="H44" s="12"/>
      <c r="I44" s="38">
        <f>0+Q44</f>
        <v>0</v>
      </c>
      <c r="O44">
        <f>0+R44</f>
        <v>0</v>
      </c>
      <c r="Q44">
        <f>0+I45+I49+I53+I57</f>
        <v>0</v>
      </c>
      <c r="R44">
        <f>0+O45+O49+O53+O57</f>
        <v>0</v>
      </c>
    </row>
    <row r="45" spans="1:18" x14ac:dyDescent="0.2">
      <c r="A45" s="24" t="s">
        <v>44</v>
      </c>
      <c r="B45" s="28" t="s">
        <v>34</v>
      </c>
      <c r="C45" s="28" t="s">
        <v>85</v>
      </c>
      <c r="D45" s="24" t="s">
        <v>46</v>
      </c>
      <c r="E45" s="29" t="s">
        <v>86</v>
      </c>
      <c r="F45" s="30" t="s">
        <v>64</v>
      </c>
      <c r="G45" s="31">
        <v>1020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22</v>
      </c>
    </row>
    <row r="46" spans="1:18" x14ac:dyDescent="0.2">
      <c r="A46" s="33" t="s">
        <v>49</v>
      </c>
      <c r="E46" s="34" t="s">
        <v>46</v>
      </c>
    </row>
    <row r="47" spans="1:18" x14ac:dyDescent="0.2">
      <c r="A47" s="35" t="s">
        <v>51</v>
      </c>
      <c r="E47" s="36" t="s">
        <v>46</v>
      </c>
    </row>
    <row r="48" spans="1:18" ht="25.5" x14ac:dyDescent="0.2">
      <c r="A48" t="s">
        <v>53</v>
      </c>
      <c r="E48" s="34" t="s">
        <v>87</v>
      </c>
    </row>
    <row r="49" spans="1:16" ht="25.5" x14ac:dyDescent="0.2">
      <c r="A49" s="24" t="s">
        <v>44</v>
      </c>
      <c r="B49" s="28" t="s">
        <v>39</v>
      </c>
      <c r="C49" s="28" t="s">
        <v>88</v>
      </c>
      <c r="D49" s="24" t="s">
        <v>46</v>
      </c>
      <c r="E49" s="29" t="s">
        <v>89</v>
      </c>
      <c r="F49" s="30" t="s">
        <v>58</v>
      </c>
      <c r="G49" s="31">
        <v>37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22</v>
      </c>
    </row>
    <row r="50" spans="1:16" ht="25.5" x14ac:dyDescent="0.2">
      <c r="A50" s="33" t="s">
        <v>49</v>
      </c>
      <c r="E50" s="34" t="s">
        <v>90</v>
      </c>
    </row>
    <row r="51" spans="1:16" x14ac:dyDescent="0.2">
      <c r="A51" s="35" t="s">
        <v>51</v>
      </c>
      <c r="E51" s="36" t="s">
        <v>91</v>
      </c>
    </row>
    <row r="52" spans="1:16" ht="38.25" x14ac:dyDescent="0.2">
      <c r="A52" t="s">
        <v>53</v>
      </c>
      <c r="E52" s="34" t="s">
        <v>92</v>
      </c>
    </row>
    <row r="53" spans="1:16" x14ac:dyDescent="0.2">
      <c r="A53" s="24" t="s">
        <v>44</v>
      </c>
      <c r="B53" s="28" t="s">
        <v>41</v>
      </c>
      <c r="C53" s="28" t="s">
        <v>93</v>
      </c>
      <c r="D53" s="24" t="s">
        <v>46</v>
      </c>
      <c r="E53" s="29" t="s">
        <v>94</v>
      </c>
      <c r="F53" s="30" t="s">
        <v>79</v>
      </c>
      <c r="G53" s="31">
        <v>4</v>
      </c>
      <c r="H53" s="32">
        <v>0</v>
      </c>
      <c r="I53" s="32">
        <f>ROUND(ROUND(H53,2)*ROUND(G53,3),2)</f>
        <v>0</v>
      </c>
      <c r="O53">
        <f>(I53*21)/100</f>
        <v>0</v>
      </c>
      <c r="P53" t="s">
        <v>22</v>
      </c>
    </row>
    <row r="54" spans="1:16" x14ac:dyDescent="0.2">
      <c r="A54" s="33" t="s">
        <v>49</v>
      </c>
      <c r="E54" s="34" t="s">
        <v>46</v>
      </c>
    </row>
    <row r="55" spans="1:16" x14ac:dyDescent="0.2">
      <c r="A55" s="35" t="s">
        <v>51</v>
      </c>
      <c r="E55" s="36" t="s">
        <v>46</v>
      </c>
    </row>
    <row r="56" spans="1:16" ht="38.25" x14ac:dyDescent="0.2">
      <c r="A56" t="s">
        <v>53</v>
      </c>
      <c r="E56" s="34" t="s">
        <v>95</v>
      </c>
    </row>
    <row r="57" spans="1:16" ht="25.5" x14ac:dyDescent="0.2">
      <c r="A57" s="24" t="s">
        <v>44</v>
      </c>
      <c r="B57" s="28" t="s">
        <v>96</v>
      </c>
      <c r="C57" s="28" t="s">
        <v>97</v>
      </c>
      <c r="D57" s="24" t="s">
        <v>46</v>
      </c>
      <c r="E57" s="29" t="s">
        <v>98</v>
      </c>
      <c r="F57" s="30" t="s">
        <v>58</v>
      </c>
      <c r="G57" s="31">
        <v>47.5</v>
      </c>
      <c r="H57" s="32">
        <v>0</v>
      </c>
      <c r="I57" s="32">
        <f>ROUND(ROUND(H57,2)*ROUND(G57,3),2)</f>
        <v>0</v>
      </c>
      <c r="O57">
        <f>(I57*21)/100</f>
        <v>0</v>
      </c>
      <c r="P57" t="s">
        <v>22</v>
      </c>
    </row>
    <row r="58" spans="1:16" ht="38.25" x14ac:dyDescent="0.2">
      <c r="A58" s="33" t="s">
        <v>49</v>
      </c>
      <c r="E58" s="34" t="s">
        <v>99</v>
      </c>
    </row>
    <row r="59" spans="1:16" ht="51" x14ac:dyDescent="0.2">
      <c r="A59" s="35" t="s">
        <v>51</v>
      </c>
      <c r="E59" s="36" t="s">
        <v>100</v>
      </c>
    </row>
    <row r="60" spans="1:16" ht="38.25" x14ac:dyDescent="0.2">
      <c r="A60" t="s">
        <v>53</v>
      </c>
      <c r="E60" s="34" t="s">
        <v>92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Tomková Alena</dc:creator>
  <cp:keywords/>
  <dc:description/>
  <cp:lastModifiedBy>Tomková Alena</cp:lastModifiedBy>
  <dcterms:created xsi:type="dcterms:W3CDTF">2022-07-14T12:21:45Z</dcterms:created>
  <dcterms:modified xsi:type="dcterms:W3CDTF">2022-07-14T12:21:45Z</dcterms:modified>
  <cp:category/>
  <cp:contentStatus/>
</cp:coreProperties>
</file>