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3590" activeTab="0"/>
  </bookViews>
  <sheets>
    <sheet name="SO101" sheetId="1" r:id="rId1"/>
  </sheets>
  <definedNames/>
  <calcPr calcId="162913"/>
</workbook>
</file>

<file path=xl/sharedStrings.xml><?xml version="1.0" encoding="utf-8"?>
<sst xmlns="http://schemas.openxmlformats.org/spreadsheetml/2006/main" count="169" uniqueCount="91">
  <si>
    <t>ASPE10</t>
  </si>
  <si>
    <t>S</t>
  </si>
  <si>
    <t xml:space="preserve">Stavba: </t>
  </si>
  <si>
    <t>O</t>
  </si>
  <si>
    <t>Rozpočet:</t>
  </si>
  <si>
    <t>0,00</t>
  </si>
  <si>
    <t>15,00</t>
  </si>
  <si>
    <t>21,00</t>
  </si>
  <si>
    <t>2</t>
  </si>
  <si>
    <t>SO101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</si>
  <si>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</si>
  <si>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</si>
  <si>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</si>
  <si>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</si>
  <si>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</si>
  <si>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</si>
  <si>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</si>
  <si>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</si>
  <si>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</si>
  <si>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</si>
  <si>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</si>
  <si>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</si>
  <si>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</si>
  <si>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</si>
  <si>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</si>
  <si>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</si>
  <si>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</si>
  <si>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</si>
  <si>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</si>
  <si>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</si>
  <si>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</si>
  <si>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</si>
  <si>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KPL</t>
  </si>
  <si>
    <t>PP</t>
  </si>
  <si>
    <t>VV</t>
  </si>
  <si>
    <t>TS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</si>
  <si>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</si>
  <si>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</si>
  <si>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Stávající svislé dopravní značky se pro potřeby PDZ zachovají a dle potřeby zakryjí, upraví nebo doplní. Přechodné SDZ (značky, směrovací desky, závory, semafor. souprava, světla) se umístí na nosičích a podkladních deskách včetně nutných přesunů dle jednotlivých fází (etap) výstavby, dodávka, montáž, demontáž. Délka trvání a způsob řešení každé etapy závisí na prováděcí firmě.  
Vše v režii zhotovitele.</t>
  </si>
  <si>
    <t>zahrnuje veškeré náklady spojené s objednatelem požadovanými zařízeními</t>
  </si>
  <si>
    <t>Zemní práce</t>
  </si>
  <si>
    <t>11372A</t>
  </si>
  <si>
    <t>FRÉZOVÁNÍ ZPEVNĚNÝCH PLOCH ASFALTOVÝCH - BEZ DOPRAVY</t>
  </si>
  <si>
    <t>M3</t>
  </si>
  <si>
    <t>Položka zahrnuje veškerou manipulaci s vybouranou sutí a s vybouranými hmotami, kromě vodorovné dopravy.</t>
  </si>
  <si>
    <t>11372B</t>
  </si>
  <si>
    <t>FRÉZOVÁNÍ ZPEVNĚNÝCH PLOCH ASFALTOVÝCH - DOPRAVA</t>
  </si>
  <si>
    <t>tkm</t>
  </si>
  <si>
    <t>Položka zahrnuje samostatnou dopravu suti a vybouraných hmot. Množství se určí jako součin hmotnosti [t] a požadované vzdálenosti [km].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</si>
  <si>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</si>
  <si>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</si>
  <si>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</si>
  <si>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</si>
  <si>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</si>
  <si>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</si>
  <si>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Oměřeno digitálně v ZWCADu 
obrusná vrstva v tl. 50 mm - 5150=5 150,00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</si>
  <si>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</si>
  <si>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574C46</t>
  </si>
  <si>
    <t>ASFALTOVÝ BETON PRO LOŽNÍ VRSTVY ACL 16+, 16S TL. 50MM</t>
  </si>
  <si>
    <t>Jedná se o předpokládanou plochu. KOnkrétní plocha bude stanovena na místě na prohlídce se zástupcem investora.</t>
  </si>
  <si>
    <t>8</t>
  </si>
  <si>
    <t>Potrubí</t>
  </si>
  <si>
    <t>89921</t>
  </si>
  <si>
    <t>VÝŠKOVÁ ÚPRAVA POKLOPŮ</t>
  </si>
  <si>
    <t>KUS</t>
  </si>
  <si>
    <t>Jedná se o případnou výškovou úpravu stávajících šachet a kanalizačních vpustí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</si>
  <si>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</si>
  <si>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</si>
  <si>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915221</t>
  </si>
  <si>
    <t>VODOR DOPRAV ZNAČ PLASTEM STRUKTURÁLNÍ NEHLUČNÉ - DOD A POKLÁDKA</t>
  </si>
  <si>
    <t>položka zahrnuje:  
- dodání a pokládku nátěrového materiálu (měří se pouze natíraná plocha)  
- předznačení a reflexní úpravu</t>
  </si>
  <si>
    <t>919112</t>
  </si>
  <si>
    <t>ŘEZÁNÍ ASFALTOVÉHO KRYTU VOZOVEK TL DO 100MM</t>
  </si>
  <si>
    <t>M</t>
  </si>
  <si>
    <t>zařezání spáry v asfaltové vozovce</t>
  </si>
  <si>
    <t>položka zahrnuje řezání vozovkové vrstvy v předepsané tloušťce, včetně spotřeby vody</t>
  </si>
  <si>
    <t>931312</t>
  </si>
  <si>
    <t>TĚSNĚNÍ DILATAČ SPAR ASF ZÁLIVKOU PRŮŘ DO 200MM2</t>
  </si>
  <si>
    <t>zalití spáry asfaltovou zálivkou</t>
  </si>
  <si>
    <t>položka zahrnuje dodávku a osazení předepsaného materiálu, očištění ploch spáry před úpravou, očištění okolí spáry po úpravě  
nezahrnuje těsnící profil</t>
  </si>
  <si>
    <t>Oměřeno digitálně v ZWCADu 
ložní vrstva v tl. 50 mm, předpokládaná plocha 20 %  - 2230*0,2=446,00 [B]</t>
  </si>
  <si>
    <t>podélná: 350=635000 [A] 
příčné spáry: 16=16,00 [B] 
A+B=366,00 [C]</t>
  </si>
  <si>
    <t>ASFALTOVÝ BETON PRO OBRUSNÉ VRSTVY ACO 11+,  TL. 50MM</t>
  </si>
  <si>
    <t>Oměřeno digitálně v ZWCADu 
frézování obrusné vrstvy v tl. 50 mm - 5481,00*0,05=274,05 [A] 
frézování ložní vrstvy v tl. 50 mm, předpokládaná plocha 20 %  - 5481*0,05*0,2=21,93 [B] 
A+B=296,00 [C]</t>
  </si>
  <si>
    <t>296*2.3*4=1 846,44 [A]</t>
  </si>
  <si>
    <t>spojovací postřik 0,4 kg/m2 zbytkového pojiva (pod obrus): 5481=5 481,00 [A] 
spojovací postřik 0,4 kg/m2 zbytkového pojiva (pod ložní - předpokládaná plocha 20 %): 5481*0,2=1 096,20 [B] 
A+B=6 180,00 [C]</t>
  </si>
  <si>
    <t>podélná: 870,00=870,00 [A] 
příčné spáry: 16=16,00 [B] 
A+B=886,00 [C]</t>
  </si>
  <si>
    <t>II/395 Pohořelice - Cvrčovice</t>
  </si>
  <si>
    <t xml:space="preserve">VDZ - 
V 2a (0,125) - 870 m   
V 7a (0,5) - 0
</t>
  </si>
  <si>
    <t>Položka zahrnuje odvoz vč. uložení na skládku SÚS v Pohořelicích. Vzdálenost 4 km.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</si>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</sst>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workbookViewId="0" topLeftCell="A1">
      <pane ySplit="7" topLeftCell="A8" activePane="bottomLeft" state="frozen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8" width="16.7109375" style="0" customWidth="1"/>
    <col min="9" max="9" width="27.0039062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8</v>
      </c>
    </row>
    <row r="2" spans="2:16" ht="24.95" customHeight="1">
      <c r="B2" s="1"/>
      <c r="C2" s="1"/>
      <c r="D2" s="1"/>
      <c r="E2" s="2" t="s">
        <v>90</v>
      </c>
      <c r="F2" s="1"/>
      <c r="G2" s="1"/>
      <c r="H2" s="5"/>
      <c r="I2" s="5"/>
      <c r="O2" t="e">
        <f>0+O8+O13+O21+O34+O39</f>
        <v>#REF!</v>
      </c>
      <c r="P2" t="s">
        <v>8</v>
      </c>
    </row>
    <row r="3" spans="1:16" ht="15" customHeight="1">
      <c r="A3" t="s">
        <v>1</v>
      </c>
      <c r="B3" s="6" t="s">
        <v>2</v>
      </c>
      <c r="C3" s="28"/>
      <c r="D3" s="29"/>
      <c r="E3" s="7" t="s">
        <v>87</v>
      </c>
      <c r="F3" s="1"/>
      <c r="G3" s="4"/>
      <c r="H3" s="3" t="s">
        <v>9</v>
      </c>
      <c r="I3" s="26">
        <f>0+I8+I13+I21+I34+I39</f>
        <v>0</v>
      </c>
      <c r="O3" t="s">
        <v>5</v>
      </c>
      <c r="P3" t="s">
        <v>8</v>
      </c>
    </row>
    <row r="4" spans="1:16" ht="15" customHeight="1">
      <c r="A4" t="s">
        <v>3</v>
      </c>
      <c r="B4" s="9" t="s">
        <v>4</v>
      </c>
      <c r="C4" s="30" t="s">
        <v>9</v>
      </c>
      <c r="D4" s="31"/>
      <c r="E4" s="10" t="s">
        <v>87</v>
      </c>
      <c r="F4" s="5"/>
      <c r="G4" s="5"/>
      <c r="H4" s="11"/>
      <c r="I4" s="11"/>
      <c r="O4" t="s">
        <v>6</v>
      </c>
      <c r="P4" t="s">
        <v>8</v>
      </c>
    </row>
    <row r="5" spans="1:16" ht="12.75" customHeight="1">
      <c r="A5" s="27" t="s">
        <v>10</v>
      </c>
      <c r="B5" s="27" t="s">
        <v>12</v>
      </c>
      <c r="C5" s="27" t="s">
        <v>14</v>
      </c>
      <c r="D5" s="27" t="s">
        <v>15</v>
      </c>
      <c r="E5" s="27" t="s">
        <v>17</v>
      </c>
      <c r="F5" s="27" t="s">
        <v>19</v>
      </c>
      <c r="G5" s="27" t="s">
        <v>21</v>
      </c>
      <c r="H5" s="27" t="s">
        <v>23</v>
      </c>
      <c r="I5" s="27"/>
      <c r="O5" t="s">
        <v>7</v>
      </c>
      <c r="P5" t="s">
        <v>8</v>
      </c>
    </row>
    <row r="6" spans="1:9" ht="12.75" customHeight="1">
      <c r="A6" s="27"/>
      <c r="B6" s="27"/>
      <c r="C6" s="27"/>
      <c r="D6" s="27"/>
      <c r="E6" s="27"/>
      <c r="F6" s="27"/>
      <c r="G6" s="27"/>
      <c r="H6" s="8" t="s">
        <v>24</v>
      </c>
      <c r="I6" s="8" t="s">
        <v>26</v>
      </c>
    </row>
    <row r="7" spans="1:9" ht="12.75" customHeight="1">
      <c r="A7" s="8" t="s">
        <v>11</v>
      </c>
      <c r="B7" s="8" t="s">
        <v>13</v>
      </c>
      <c r="C7" s="8" t="s">
        <v>8</v>
      </c>
      <c r="D7" s="8" t="s">
        <v>16</v>
      </c>
      <c r="E7" s="8" t="s">
        <v>18</v>
      </c>
      <c r="F7" s="8" t="s">
        <v>20</v>
      </c>
      <c r="G7" s="8" t="s">
        <v>22</v>
      </c>
      <c r="H7" s="8" t="s">
        <v>25</v>
      </c>
      <c r="I7" s="8" t="s">
        <v>27</v>
      </c>
    </row>
    <row r="8" spans="1:18" ht="12.75" customHeight="1">
      <c r="A8" s="11" t="s">
        <v>28</v>
      </c>
      <c r="B8" s="11"/>
      <c r="C8" s="13" t="s">
        <v>11</v>
      </c>
      <c r="D8" s="11"/>
      <c r="E8" s="14" t="s">
        <v>29</v>
      </c>
      <c r="F8" s="11"/>
      <c r="G8" s="11"/>
      <c r="H8" s="11"/>
      <c r="I8" s="15">
        <f>0+I9</f>
        <v>0</v>
      </c>
      <c r="O8" t="e">
        <f>0+R8</f>
        <v>#REF!</v>
      </c>
      <c r="Q8" t="e">
        <f>0+#REF!+I9</f>
        <v>#REF!</v>
      </c>
      <c r="R8" t="e">
        <f>0+#REF!+O9</f>
        <v>#REF!</v>
      </c>
    </row>
    <row r="9" spans="1:16" ht="12.75">
      <c r="A9" s="12" t="s">
        <v>30</v>
      </c>
      <c r="B9" s="16">
        <v>1</v>
      </c>
      <c r="C9" s="16" t="s">
        <v>36</v>
      </c>
      <c r="D9" s="12" t="s">
        <v>31</v>
      </c>
      <c r="E9" s="17" t="s">
        <v>37</v>
      </c>
      <c r="F9" s="18" t="s">
        <v>32</v>
      </c>
      <c r="G9" s="19">
        <v>1</v>
      </c>
      <c r="H9" s="19"/>
      <c r="I9" s="19">
        <f>ROUND(ROUND(H9,2)*ROUND(G9,2),2)</f>
        <v>0</v>
      </c>
      <c r="O9">
        <f>(I9*21)/100</f>
        <v>0</v>
      </c>
      <c r="P9" t="s">
        <v>8</v>
      </c>
    </row>
    <row r="10" spans="1:5" ht="127.5">
      <c r="A10" s="20" t="s">
        <v>33</v>
      </c>
      <c r="E10" s="21" t="s">
        <v>38</v>
      </c>
    </row>
    <row r="11" spans="1:5" ht="12.75">
      <c r="A11" s="22" t="s">
        <v>34</v>
      </c>
      <c r="E11" s="23" t="s">
        <v>31</v>
      </c>
    </row>
    <row r="12" spans="1:5" ht="12.75">
      <c r="A12" t="s">
        <v>35</v>
      </c>
      <c r="E12" s="21" t="s">
        <v>39</v>
      </c>
    </row>
    <row r="13" spans="1:18" ht="12.75" customHeight="1">
      <c r="A13" s="5" t="s">
        <v>28</v>
      </c>
      <c r="B13" s="5"/>
      <c r="C13" s="24" t="s">
        <v>13</v>
      </c>
      <c r="D13" s="5"/>
      <c r="E13" s="14" t="s">
        <v>40</v>
      </c>
      <c r="F13" s="5"/>
      <c r="G13" s="5"/>
      <c r="H13" s="5"/>
      <c r="I13" s="25">
        <f>0+Q13</f>
        <v>0</v>
      </c>
      <c r="O13">
        <f>0+R13</f>
        <v>0</v>
      </c>
      <c r="Q13">
        <f>0+I14+I17</f>
        <v>0</v>
      </c>
      <c r="R13">
        <f>0+O14+O17</f>
        <v>0</v>
      </c>
    </row>
    <row r="14" spans="1:16" ht="12.75">
      <c r="A14" s="12" t="s">
        <v>30</v>
      </c>
      <c r="B14" s="16">
        <v>2</v>
      </c>
      <c r="C14" s="16" t="s">
        <v>41</v>
      </c>
      <c r="D14" s="12" t="s">
        <v>31</v>
      </c>
      <c r="E14" s="17" t="s">
        <v>42</v>
      </c>
      <c r="F14" s="18" t="s">
        <v>43</v>
      </c>
      <c r="G14" s="19">
        <v>296</v>
      </c>
      <c r="H14" s="19"/>
      <c r="I14" s="19">
        <f>ROUND(ROUND(H14,2)*ROUND(G14,2),2)</f>
        <v>0</v>
      </c>
      <c r="O14">
        <f>(I14*21)/100</f>
        <v>0</v>
      </c>
      <c r="P14" t="s">
        <v>8</v>
      </c>
    </row>
    <row r="15" spans="1:5" ht="63.75">
      <c r="A15" s="22" t="s">
        <v>34</v>
      </c>
      <c r="E15" s="23" t="s">
        <v>83</v>
      </c>
    </row>
    <row r="16" spans="1:5" ht="25.5">
      <c r="A16" t="s">
        <v>35</v>
      </c>
      <c r="E16" s="21" t="s">
        <v>44</v>
      </c>
    </row>
    <row r="17" spans="1:16" ht="12.75">
      <c r="A17" s="12" t="s">
        <v>30</v>
      </c>
      <c r="B17" s="16">
        <v>3</v>
      </c>
      <c r="C17" s="16" t="s">
        <v>45</v>
      </c>
      <c r="D17" s="12" t="s">
        <v>31</v>
      </c>
      <c r="E17" s="17" t="s">
        <v>46</v>
      </c>
      <c r="F17" s="18" t="s">
        <v>47</v>
      </c>
      <c r="G17" s="19">
        <v>2723.2</v>
      </c>
      <c r="H17" s="19"/>
      <c r="I17" s="19">
        <f>ROUND(ROUND(H17,2)*ROUND(G17,2),2)</f>
        <v>0</v>
      </c>
      <c r="O17">
        <f>(I17*21)/100</f>
        <v>0</v>
      </c>
      <c r="P17" t="s">
        <v>8</v>
      </c>
    </row>
    <row r="18" spans="1:5" ht="25.5">
      <c r="A18" s="20" t="s">
        <v>33</v>
      </c>
      <c r="E18" s="21" t="s">
        <v>89</v>
      </c>
    </row>
    <row r="19" spans="1:5" ht="12.75">
      <c r="A19" s="22" t="s">
        <v>34</v>
      </c>
      <c r="E19" s="23" t="s">
        <v>84</v>
      </c>
    </row>
    <row r="20" spans="1:5" ht="25.5">
      <c r="A20" t="s">
        <v>35</v>
      </c>
      <c r="E20" s="21" t="s">
        <v>48</v>
      </c>
    </row>
    <row r="21" spans="1:18" ht="12.75" customHeight="1">
      <c r="A21" s="5" t="s">
        <v>28</v>
      </c>
      <c r="B21" s="5"/>
      <c r="C21" s="24" t="s">
        <v>20</v>
      </c>
      <c r="D21" s="5"/>
      <c r="E21" s="14" t="s">
        <v>49</v>
      </c>
      <c r="F21" s="5"/>
      <c r="G21" s="5"/>
      <c r="H21" s="5"/>
      <c r="I21" s="25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12.75">
      <c r="A22" s="12" t="s">
        <v>30</v>
      </c>
      <c r="B22" s="16">
        <v>4</v>
      </c>
      <c r="C22" s="16" t="s">
        <v>50</v>
      </c>
      <c r="D22" s="12" t="s">
        <v>31</v>
      </c>
      <c r="E22" s="17" t="s">
        <v>51</v>
      </c>
      <c r="F22" s="18" t="s">
        <v>52</v>
      </c>
      <c r="G22" s="19">
        <v>6577.2</v>
      </c>
      <c r="H22" s="19"/>
      <c r="I22" s="19">
        <f>ROUND(ROUND(H22,2)*ROUND(G22,2),2)</f>
        <v>0</v>
      </c>
      <c r="O22">
        <f>(I22*21)/100</f>
        <v>0</v>
      </c>
      <c r="P22" t="s">
        <v>8</v>
      </c>
    </row>
    <row r="23" spans="1:5" ht="12.75">
      <c r="A23" s="20" t="s">
        <v>33</v>
      </c>
      <c r="E23" s="21" t="s">
        <v>31</v>
      </c>
    </row>
    <row r="24" spans="1:5" ht="51">
      <c r="A24" s="22" t="s">
        <v>34</v>
      </c>
      <c r="E24" s="23" t="s">
        <v>85</v>
      </c>
    </row>
    <row r="25" spans="1:5" ht="51">
      <c r="A25" t="s">
        <v>35</v>
      </c>
      <c r="E25" s="21" t="s">
        <v>53</v>
      </c>
    </row>
    <row r="26" spans="1:16" ht="12.75">
      <c r="A26" s="12" t="s">
        <v>30</v>
      </c>
      <c r="B26" s="16">
        <v>5</v>
      </c>
      <c r="C26" s="16" t="s">
        <v>54</v>
      </c>
      <c r="D26" s="12" t="s">
        <v>31</v>
      </c>
      <c r="E26" s="17" t="s">
        <v>82</v>
      </c>
      <c r="F26" s="18" t="s">
        <v>52</v>
      </c>
      <c r="G26" s="19">
        <v>5481</v>
      </c>
      <c r="H26" s="19"/>
      <c r="I26" s="19">
        <f>ROUND(ROUND(H26,2)*ROUND(G26,2),2)</f>
        <v>0</v>
      </c>
      <c r="O26">
        <f>(I26*21)/100</f>
        <v>0</v>
      </c>
      <c r="P26" t="s">
        <v>8</v>
      </c>
    </row>
    <row r="27" spans="1:5" ht="12.75">
      <c r="A27" s="20" t="s">
        <v>33</v>
      </c>
      <c r="E27" s="21" t="s">
        <v>31</v>
      </c>
    </row>
    <row r="28" spans="1:5" ht="25.5">
      <c r="A28" s="22" t="s">
        <v>34</v>
      </c>
      <c r="E28" s="23" t="s">
        <v>55</v>
      </c>
    </row>
    <row r="29" spans="1:5" ht="140.25">
      <c r="A29" t="s">
        <v>35</v>
      </c>
      <c r="E29" s="21" t="s">
        <v>56</v>
      </c>
    </row>
    <row r="30" spans="1:16" ht="12.75">
      <c r="A30" s="12" t="s">
        <v>30</v>
      </c>
      <c r="B30" s="16">
        <v>6</v>
      </c>
      <c r="C30" s="16" t="s">
        <v>57</v>
      </c>
      <c r="D30" s="12" t="s">
        <v>31</v>
      </c>
      <c r="E30" s="17" t="s">
        <v>58</v>
      </c>
      <c r="F30" s="18" t="s">
        <v>52</v>
      </c>
      <c r="G30" s="19">
        <v>1096.2</v>
      </c>
      <c r="H30" s="19"/>
      <c r="I30" s="19">
        <f>ROUND(ROUND(H30,2)*ROUND(G30,2),2)</f>
        <v>0</v>
      </c>
      <c r="O30">
        <f>(I30*21)/100</f>
        <v>0</v>
      </c>
      <c r="P30" t="s">
        <v>8</v>
      </c>
    </row>
    <row r="31" spans="1:5" ht="25.5">
      <c r="A31" s="20" t="s">
        <v>33</v>
      </c>
      <c r="E31" s="21" t="s">
        <v>59</v>
      </c>
    </row>
    <row r="32" spans="1:5" ht="25.5">
      <c r="A32" s="22" t="s">
        <v>34</v>
      </c>
      <c r="E32" s="23" t="s">
        <v>80</v>
      </c>
    </row>
    <row r="33" spans="1:5" ht="140.25">
      <c r="A33" t="s">
        <v>35</v>
      </c>
      <c r="E33" s="21" t="s">
        <v>56</v>
      </c>
    </row>
    <row r="34" spans="1:18" ht="12.75" customHeight="1">
      <c r="A34" s="5" t="s">
        <v>28</v>
      </c>
      <c r="B34" s="5"/>
      <c r="C34" s="24" t="s">
        <v>60</v>
      </c>
      <c r="D34" s="5"/>
      <c r="E34" s="14" t="s">
        <v>61</v>
      </c>
      <c r="F34" s="5"/>
      <c r="G34" s="5"/>
      <c r="H34" s="5"/>
      <c r="I34" s="25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12" t="s">
        <v>30</v>
      </c>
      <c r="B35" s="16">
        <v>7</v>
      </c>
      <c r="C35" s="16" t="s">
        <v>62</v>
      </c>
      <c r="D35" s="12" t="s">
        <v>31</v>
      </c>
      <c r="E35" s="17" t="s">
        <v>63</v>
      </c>
      <c r="F35" s="18" t="s">
        <v>64</v>
      </c>
      <c r="G35" s="19">
        <v>15</v>
      </c>
      <c r="H35" s="19"/>
      <c r="I35" s="19">
        <f>ROUND(ROUND(H35,2)*ROUND(G35,2),2)</f>
        <v>0</v>
      </c>
      <c r="O35">
        <f>(I35*0)/100</f>
        <v>0</v>
      </c>
      <c r="P35" t="s">
        <v>11</v>
      </c>
    </row>
    <row r="36" spans="1:5" ht="12.75">
      <c r="A36" s="20" t="s">
        <v>33</v>
      </c>
      <c r="E36" s="21" t="s">
        <v>65</v>
      </c>
    </row>
    <row r="37" spans="1:5" ht="12.75">
      <c r="A37" s="22" t="s">
        <v>34</v>
      </c>
      <c r="E37" s="23" t="s">
        <v>31</v>
      </c>
    </row>
    <row r="38" spans="1:5" ht="38.25">
      <c r="A38" t="s">
        <v>35</v>
      </c>
      <c r="E38" s="21" t="s">
        <v>66</v>
      </c>
    </row>
    <row r="39" spans="1:18" ht="12.75" customHeight="1">
      <c r="A39" s="5" t="s">
        <v>28</v>
      </c>
      <c r="B39" s="5"/>
      <c r="C39" s="24" t="s">
        <v>25</v>
      </c>
      <c r="D39" s="5"/>
      <c r="E39" s="14" t="s">
        <v>67</v>
      </c>
      <c r="F39" s="5"/>
      <c r="G39" s="5"/>
      <c r="H39" s="5"/>
      <c r="I39" s="25">
        <f>SUM(I40+I44+I48)</f>
        <v>0</v>
      </c>
      <c r="O39" t="e">
        <f>0+R39</f>
        <v>#REF!</v>
      </c>
      <c r="Q39" t="e">
        <f>0+I40+#REF!+I44+I48</f>
        <v>#REF!</v>
      </c>
      <c r="R39" t="e">
        <f>0+O40+#REF!+O44+O48</f>
        <v>#REF!</v>
      </c>
    </row>
    <row r="40" spans="1:16" ht="25.5">
      <c r="A40" s="12" t="s">
        <v>30</v>
      </c>
      <c r="B40" s="16">
        <v>8</v>
      </c>
      <c r="C40" s="16" t="s">
        <v>68</v>
      </c>
      <c r="D40" s="12" t="s">
        <v>31</v>
      </c>
      <c r="E40" s="17" t="s">
        <v>69</v>
      </c>
      <c r="F40" s="18" t="s">
        <v>52</v>
      </c>
      <c r="G40" s="19">
        <v>55</v>
      </c>
      <c r="H40" s="19"/>
      <c r="I40" s="19">
        <f>ROUND(ROUND(H40,2)*ROUND(G40,2),2)</f>
        <v>0</v>
      </c>
      <c r="O40">
        <f>(I40*21)/100</f>
        <v>0</v>
      </c>
      <c r="P40" t="s">
        <v>8</v>
      </c>
    </row>
    <row r="41" spans="1:5" ht="51">
      <c r="A41" s="20" t="s">
        <v>33</v>
      </c>
      <c r="E41" s="21" t="s">
        <v>88</v>
      </c>
    </row>
    <row r="42" spans="1:5" ht="12.75">
      <c r="A42" s="22" t="s">
        <v>34</v>
      </c>
      <c r="E42" s="23"/>
    </row>
    <row r="43" spans="1:5" ht="38.25">
      <c r="A43" t="s">
        <v>35</v>
      </c>
      <c r="E43" s="21" t="s">
        <v>70</v>
      </c>
    </row>
    <row r="44" spans="1:16" ht="12.75">
      <c r="A44" s="12" t="s">
        <v>30</v>
      </c>
      <c r="B44" s="16">
        <v>9</v>
      </c>
      <c r="C44" s="16" t="s">
        <v>71</v>
      </c>
      <c r="D44" s="12" t="s">
        <v>31</v>
      </c>
      <c r="E44" s="17" t="s">
        <v>72</v>
      </c>
      <c r="F44" s="18" t="s">
        <v>73</v>
      </c>
      <c r="G44" s="19">
        <v>886</v>
      </c>
      <c r="H44" s="19"/>
      <c r="I44" s="19">
        <f>ROUND(ROUND(H44,2)*ROUND(G44,2),2)</f>
        <v>0</v>
      </c>
      <c r="O44">
        <f>(I44*21)/100</f>
        <v>0</v>
      </c>
      <c r="P44" t="s">
        <v>8</v>
      </c>
    </row>
    <row r="45" spans="1:5" ht="12.75">
      <c r="A45" s="20" t="s">
        <v>33</v>
      </c>
      <c r="E45" s="21" t="s">
        <v>74</v>
      </c>
    </row>
    <row r="46" spans="1:5" ht="38.25">
      <c r="A46" s="22" t="s">
        <v>34</v>
      </c>
      <c r="E46" s="23" t="s">
        <v>86</v>
      </c>
    </row>
    <row r="47" spans="1:5" ht="25.5">
      <c r="A47" t="s">
        <v>35</v>
      </c>
      <c r="E47" s="21" t="s">
        <v>75</v>
      </c>
    </row>
    <row r="48" spans="1:16" ht="12.75">
      <c r="A48" s="12" t="s">
        <v>30</v>
      </c>
      <c r="B48" s="16">
        <v>10</v>
      </c>
      <c r="C48" s="16" t="s">
        <v>76</v>
      </c>
      <c r="D48" s="12" t="s">
        <v>31</v>
      </c>
      <c r="E48" s="17" t="s">
        <v>77</v>
      </c>
      <c r="F48" s="18" t="s">
        <v>73</v>
      </c>
      <c r="G48" s="19">
        <v>886</v>
      </c>
      <c r="H48" s="19"/>
      <c r="I48" s="19">
        <f>ROUND(ROUND(H48,2)*ROUND(G48,2),2)</f>
        <v>0</v>
      </c>
      <c r="O48">
        <f>(I48*21)/100</f>
        <v>0</v>
      </c>
      <c r="P48" t="s">
        <v>8</v>
      </c>
    </row>
    <row r="49" spans="1:5" ht="12.75">
      <c r="A49" s="20" t="s">
        <v>33</v>
      </c>
      <c r="E49" s="21" t="s">
        <v>78</v>
      </c>
    </row>
    <row r="50" spans="1:5" ht="38.25">
      <c r="A50" s="22" t="s">
        <v>34</v>
      </c>
      <c r="E50" s="23" t="s">
        <v>81</v>
      </c>
    </row>
    <row r="51" spans="1:5" ht="38.25">
      <c r="A51" t="s">
        <v>35</v>
      </c>
      <c r="E51" s="21" t="s">
        <v>79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Jaroslav</dc:creator>
  <cp:keywords/>
  <dc:description/>
  <cp:lastModifiedBy>Dostál Jaroslav</cp:lastModifiedBy>
  <dcterms:created xsi:type="dcterms:W3CDTF">2022-07-12T09:34:58Z</dcterms:created>
  <dcterms:modified xsi:type="dcterms:W3CDTF">2022-07-12T09:35:39Z</dcterms:modified>
  <cp:category/>
  <cp:version/>
  <cp:contentType/>
  <cp:contentStatus/>
</cp:coreProperties>
</file>