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AppData\Local\Microsoft\Windows\INetCache\Content.Outlook\VTOHFAMO\"/>
    </mc:Choice>
  </mc:AlternateContent>
  <bookViews>
    <workbookView xWindow="240" yWindow="120" windowWidth="14940" windowHeight="9225"/>
  </bookViews>
  <sheets>
    <sheet name="Rekapitulace" sheetId="1" r:id="rId1"/>
    <sheet name="000_Vedlejší" sheetId="2" r:id="rId2"/>
    <sheet name="SO 201" sheetId="3" r:id="rId3"/>
  </sheets>
  <calcPr calcId="162913"/>
  <webPublishing codePage="0"/>
</workbook>
</file>

<file path=xl/calcChain.xml><?xml version="1.0" encoding="utf-8"?>
<calcChain xmlns="http://schemas.openxmlformats.org/spreadsheetml/2006/main">
  <c r="I22" i="3" l="1"/>
  <c r="O22" i="3" s="1"/>
  <c r="I18" i="3"/>
  <c r="Q17" i="3" s="1"/>
  <c r="I17" i="3" s="1"/>
  <c r="I13" i="3"/>
  <c r="O13" i="3" s="1"/>
  <c r="I9" i="3"/>
  <c r="Q8" i="3" s="1"/>
  <c r="I8" i="3" s="1"/>
  <c r="I3" i="3" s="1"/>
  <c r="C11" i="1" s="1"/>
  <c r="I22" i="2"/>
  <c r="O22" i="2" s="1"/>
  <c r="I18" i="2"/>
  <c r="O18" i="2" s="1"/>
  <c r="I14" i="2"/>
  <c r="Q9" i="2" s="1"/>
  <c r="I9" i="2" s="1"/>
  <c r="I3" i="2" s="1"/>
  <c r="C10" i="1" s="1"/>
  <c r="I10" i="2"/>
  <c r="O10" i="2" s="1"/>
  <c r="C6" i="1" l="1"/>
  <c r="R9" i="2"/>
  <c r="O9" i="2" s="1"/>
  <c r="O2" i="2" s="1"/>
  <c r="D10" i="1" s="1"/>
  <c r="E10" i="1" s="1"/>
  <c r="O14" i="2"/>
  <c r="O9" i="3"/>
  <c r="R8" i="3" s="1"/>
  <c r="O8" i="3" s="1"/>
  <c r="O18" i="3"/>
  <c r="R17" i="3" s="1"/>
  <c r="O17" i="3" s="1"/>
  <c r="O2" i="3" l="1"/>
  <c r="D11" i="1" s="1"/>
  <c r="E11" i="1" s="1"/>
  <c r="C7" i="1" s="1"/>
</calcChain>
</file>

<file path=xl/sharedStrings.xml><?xml version="1.0" encoding="utf-8"?>
<sst xmlns="http://schemas.openxmlformats.org/spreadsheetml/2006/main" count="207" uniqueCount="89">
  <si>
    <t>Rekapitulace ceny</t>
  </si>
  <si>
    <t>Stavba: II/386 - V. Bitýška, most 386-005 přes Svratku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</si>
  <si>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</si>
  <si>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</si>
  <si>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</si>
  <si>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</si>
  <si>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</si>
  <si>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</si>
  <si>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</si>
  <si>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</si>
  <si>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</si>
  <si>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</si>
  <si>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</si>
  <si>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</si>
  <si>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II/386</t>
  </si>
  <si>
    <t>V. Bitýška, most 386-005 přes Svratku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</si>
  <si>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</si>
  <si>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</si>
  <si>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</si>
  <si>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</si>
  <si>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</si>
  <si>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</si>
  <si>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</si>
  <si>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</si>
  <si>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</si>
  <si>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</si>
  <si>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</si>
  <si>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</si>
  <si>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</si>
  <si>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</si>
  <si>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</si>
  <si>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</si>
  <si>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</si>
  <si>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</si>
  <si>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</si>
  <si>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</si>
  <si>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</si>
  <si>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</si>
  <si>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</si>
  <si>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</si>
  <si>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</si>
  <si>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</si>
  <si>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</si>
  <si>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</si>
  <si>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</si>
  <si>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</si>
  <si>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</si>
  <si>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</si>
  <si>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</si>
  <si>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00002</t>
  </si>
  <si>
    <t>R</t>
  </si>
  <si>
    <t>Vytyčení obvodu prostoru staveniště - popsáno v projektové dokumentaci</t>
  </si>
  <si>
    <t>KPL</t>
  </si>
  <si>
    <t>PP</t>
  </si>
  <si>
    <t/>
  </si>
  <si>
    <t>VV</t>
  </si>
  <si>
    <t>TS</t>
  </si>
  <si>
    <t>00003</t>
  </si>
  <si>
    <t>Zřízení a odstranění zařízení staveniště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</si>
  <si>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</si>
  <si>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</si>
  <si>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</si>
  <si>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</si>
  <si>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</si>
  <si>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</si>
  <si>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201</t>
  </si>
  <si>
    <t>Most ev.č. 386 - 005</t>
  </si>
  <si>
    <t>7</t>
  </si>
  <si>
    <t>Přidružená stavební výroba</t>
  </si>
  <si>
    <t>78312</t>
  </si>
  <si>
    <t>PROTIKOROZ OCHRANA OCEL KONSTR NÁTĚREM VÍCEVRST</t>
  </si>
  <si>
    <t>M2</t>
  </si>
  <si>
    <t>Ocelové bezpečnostní zábradlí se svislou výplní, vč. PKO</t>
  </si>
  <si>
    <t>Leva strana mostu 78,5*1,05=82,425 [A] 
Pravá strana mostu 78,5*1,05=82,425 [B] 
Celkem: A+B=164,850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</si>
  <si>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</si>
  <si>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78382</t>
  </si>
  <si>
    <t>NÁTĚRY BETON KONSTR TYP S2 (OS-B)</t>
  </si>
  <si>
    <t>Obě římsy</t>
  </si>
  <si>
    <t>Levá římsa (1,0+78,5+1,0)*(0,35+0,5)=68,425 [A] 
Pravá římsa (1,0+78,5+1,0)*(0,35+0,5)=68,425 [B] 
Celkem: A+B=136,850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</si>
  <si>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</si>
  <si>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</si>
  <si>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938541</t>
  </si>
  <si>
    <t>OČIŠTĚNÍ BETON KONSTR OTRYSKÁNÍM TLAK VODOU DO 200 BARŮ</t>
  </si>
  <si>
    <t>Obě římsy 
Odvoz a likvidace vzniklého odpadu v režii zhotovitele</t>
  </si>
  <si>
    <t>položka zahrnuje očištění předepsaným způsobem včetně odklizení vzniklého odpadu</t>
  </si>
  <si>
    <t>93867</t>
  </si>
  <si>
    <t>OČIŠTĚNÍ OCEL KONSTR BROUŠENÍM</t>
  </si>
  <si>
    <t>obě strany zábradlí 
Odvoz a likvidace vznikého odpadu v režii zhotovitele</t>
  </si>
  <si>
    <t>Levá strana mostu 82,425*0,15=12,364 [A] 
Pravá strana mostu 82,425*0,15=12,364 [B] 
Celkem: A+B=24,728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</si>
</sst>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5" xfId="6" applyFont="1" applyFill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/>
      <c r="C1" s="8"/>
      <c r="D1" s="8"/>
      <c r="E1" s="8"/>
    </row>
    <row r="2" spans="1:5" ht="12.75" customHeight="1" x14ac:dyDescent="0.2">
      <c r="A2" s="7"/>
      <c r="B2" s="6" t="s">
        <v>0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1</v>
      </c>
      <c r="C4" s="7"/>
      <c r="D4" s="7"/>
      <c r="E4" s="8"/>
    </row>
    <row r="5" spans="1:5" ht="12.75" customHeight="1" x14ac:dyDescent="0.2">
      <c r="A5" s="8"/>
      <c r="B5" s="7" t="s">
        <v>2</v>
      </c>
      <c r="C5" s="7"/>
      <c r="D5" s="7"/>
      <c r="E5" s="8"/>
    </row>
    <row r="6" spans="1:5" ht="12.75" customHeight="1" x14ac:dyDescent="0.2">
      <c r="A6" s="8"/>
      <c r="B6" s="10" t="s">
        <v>3</v>
      </c>
      <c r="C6" s="13">
        <f>SUM(C10:C11)</f>
        <v>0</v>
      </c>
      <c r="D6" s="8"/>
      <c r="E6" s="8"/>
    </row>
    <row r="7" spans="1:5" ht="12.75" customHeight="1" x14ac:dyDescent="0.2">
      <c r="A7" s="8"/>
      <c r="B7" s="10" t="s">
        <v>4</v>
      </c>
      <c r="C7" s="13">
        <f>SUM(E10:E11)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">
      <c r="A10" s="22" t="s">
        <v>27</v>
      </c>
      <c r="B10" s="22" t="s">
        <v>28</v>
      </c>
      <c r="C10" s="23">
        <f>'000_Vedlejší'!I3</f>
        <v>0</v>
      </c>
      <c r="D10" s="23">
        <f>'000_Vedlejší'!O2</f>
        <v>0</v>
      </c>
      <c r="E10" s="23">
        <f>C10+D10</f>
        <v>0</v>
      </c>
    </row>
    <row r="11" spans="1:5" ht="12.75" customHeight="1" x14ac:dyDescent="0.2">
      <c r="A11" s="39" t="s">
        <v>65</v>
      </c>
      <c r="B11" s="39" t="s">
        <v>66</v>
      </c>
      <c r="C11" s="40">
        <f>'SO 201'!I3</f>
        <v>0</v>
      </c>
      <c r="D11" s="40">
        <f>'SO 201'!O2</f>
        <v>0</v>
      </c>
      <c r="E11" s="40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O2">
        <f>0+O9</f>
        <v>0</v>
      </c>
      <c r="P2" t="s">
        <v>25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27</v>
      </c>
      <c r="I3" s="38">
        <f>0+I9</f>
        <v>0</v>
      </c>
      <c r="O3" t="s">
        <v>22</v>
      </c>
      <c r="P3" t="s">
        <v>26</v>
      </c>
    </row>
    <row r="4" spans="1:18" ht="15" customHeight="1" x14ac:dyDescent="0.25">
      <c r="A4" t="s">
        <v>16</v>
      </c>
      <c r="B4" s="17" t="s">
        <v>17</v>
      </c>
      <c r="C4" s="4" t="s">
        <v>18</v>
      </c>
      <c r="D4" s="7"/>
      <c r="E4" s="18" t="s">
        <v>19</v>
      </c>
      <c r="F4" s="8"/>
      <c r="G4" s="8"/>
      <c r="H4" s="16"/>
      <c r="I4" s="16"/>
      <c r="O4" t="s">
        <v>23</v>
      </c>
      <c r="P4" t="s">
        <v>26</v>
      </c>
    </row>
    <row r="5" spans="1:18" ht="12.75" customHeight="1" x14ac:dyDescent="0.25">
      <c r="A5" t="s">
        <v>20</v>
      </c>
      <c r="B5" s="20" t="s">
        <v>21</v>
      </c>
      <c r="C5" s="3" t="s">
        <v>27</v>
      </c>
      <c r="D5" s="2"/>
      <c r="E5" s="21" t="s">
        <v>28</v>
      </c>
      <c r="F5" s="12"/>
      <c r="G5" s="12"/>
      <c r="H5" s="12"/>
      <c r="I5" s="12"/>
      <c r="O5" t="s">
        <v>24</v>
      </c>
      <c r="P5" t="s">
        <v>26</v>
      </c>
    </row>
    <row r="6" spans="1:18" ht="12.75" customHeight="1" x14ac:dyDescent="0.2">
      <c r="A6" s="1" t="s">
        <v>29</v>
      </c>
      <c r="B6" s="1" t="s">
        <v>31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41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42</v>
      </c>
      <c r="I7" s="19" t="s">
        <v>44</v>
      </c>
    </row>
    <row r="8" spans="1:18" ht="12.75" customHeight="1" x14ac:dyDescent="0.2">
      <c r="A8" s="19" t="s">
        <v>30</v>
      </c>
      <c r="B8" s="19" t="s">
        <v>32</v>
      </c>
      <c r="C8" s="19" t="s">
        <v>26</v>
      </c>
      <c r="D8" s="19" t="s">
        <v>25</v>
      </c>
      <c r="E8" s="19" t="s">
        <v>36</v>
      </c>
      <c r="F8" s="19" t="s">
        <v>38</v>
      </c>
      <c r="G8" s="19" t="s">
        <v>40</v>
      </c>
      <c r="H8" s="19" t="s">
        <v>43</v>
      </c>
      <c r="I8" s="19" t="s">
        <v>45</v>
      </c>
    </row>
    <row r="9" spans="1:18" ht="12.75" customHeight="1" x14ac:dyDescent="0.2">
      <c r="A9" s="25" t="s">
        <v>46</v>
      </c>
      <c r="B9" s="25"/>
      <c r="C9" s="26" t="s">
        <v>30</v>
      </c>
      <c r="D9" s="25"/>
      <c r="E9" s="27" t="s">
        <v>47</v>
      </c>
      <c r="F9" s="25"/>
      <c r="G9" s="25"/>
      <c r="H9" s="25"/>
      <c r="I9" s="28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4" t="s">
        <v>48</v>
      </c>
      <c r="B10" s="29" t="s">
        <v>26</v>
      </c>
      <c r="C10" s="29" t="s">
        <v>49</v>
      </c>
      <c r="D10" s="24" t="s">
        <v>50</v>
      </c>
      <c r="E10" s="30" t="s">
        <v>51</v>
      </c>
      <c r="F10" s="31" t="s">
        <v>52</v>
      </c>
      <c r="G10" s="32">
        <v>1</v>
      </c>
      <c r="H10" s="33">
        <v>0</v>
      </c>
      <c r="I10" s="33">
        <f>ROUND(ROUND(H10,2)*ROUND(G10,3),2)</f>
        <v>0</v>
      </c>
      <c r="O10">
        <f>(I10*21)/100</f>
        <v>0</v>
      </c>
      <c r="P10" t="s">
        <v>26</v>
      </c>
    </row>
    <row r="11" spans="1:18" x14ac:dyDescent="0.2">
      <c r="A11" s="34" t="s">
        <v>53</v>
      </c>
      <c r="E11" s="35" t="s">
        <v>54</v>
      </c>
    </row>
    <row r="12" spans="1:18" x14ac:dyDescent="0.2">
      <c r="A12" s="36" t="s">
        <v>55</v>
      </c>
      <c r="E12" s="37" t="s">
        <v>54</v>
      </c>
    </row>
    <row r="13" spans="1:18" x14ac:dyDescent="0.2">
      <c r="A13" t="s">
        <v>56</v>
      </c>
      <c r="E13" s="35" t="s">
        <v>54</v>
      </c>
    </row>
    <row r="14" spans="1:18" x14ac:dyDescent="0.2">
      <c r="A14" s="24" t="s">
        <v>48</v>
      </c>
      <c r="B14" s="29" t="s">
        <v>25</v>
      </c>
      <c r="C14" s="29" t="s">
        <v>57</v>
      </c>
      <c r="D14" s="24" t="s">
        <v>50</v>
      </c>
      <c r="E14" s="30" t="s">
        <v>58</v>
      </c>
      <c r="F14" s="31" t="s">
        <v>52</v>
      </c>
      <c r="G14" s="32">
        <v>1</v>
      </c>
      <c r="H14" s="33">
        <v>0</v>
      </c>
      <c r="I14" s="33">
        <f>ROUND(ROUND(H14,2)*ROUND(G14,3),2)</f>
        <v>0</v>
      </c>
      <c r="O14">
        <f>(I14*21)/100</f>
        <v>0</v>
      </c>
      <c r="P14" t="s">
        <v>26</v>
      </c>
    </row>
    <row r="15" spans="1:18" x14ac:dyDescent="0.2">
      <c r="A15" s="34" t="s">
        <v>53</v>
      </c>
      <c r="E15" s="35" t="s">
        <v>54</v>
      </c>
    </row>
    <row r="16" spans="1:18" x14ac:dyDescent="0.2">
      <c r="A16" s="36" t="s">
        <v>55</v>
      </c>
      <c r="E16" s="37" t="s">
        <v>54</v>
      </c>
    </row>
    <row r="17" spans="1:16" x14ac:dyDescent="0.2">
      <c r="A17" t="s">
        <v>56</v>
      </c>
      <c r="E17" s="35" t="s">
        <v>54</v>
      </c>
    </row>
    <row r="18" spans="1:16" ht="25.5" x14ac:dyDescent="0.2">
      <c r="A18" s="24" t="s">
        <v>48</v>
      </c>
      <c r="B18" s="29" t="s">
        <v>59</v>
      </c>
      <c r="C18" s="29" t="s">
        <v>60</v>
      </c>
      <c r="D18" s="24" t="s">
        <v>50</v>
      </c>
      <c r="E18" s="30" t="s">
        <v>61</v>
      </c>
      <c r="F18" s="31" t="s">
        <v>52</v>
      </c>
      <c r="G18" s="32">
        <v>1</v>
      </c>
      <c r="H18" s="33">
        <v>0</v>
      </c>
      <c r="I18" s="33">
        <f>ROUND(ROUND(H18,2)*ROUND(G18,3),2)</f>
        <v>0</v>
      </c>
      <c r="O18">
        <f>(I18*21)/100</f>
        <v>0</v>
      </c>
      <c r="P18" t="s">
        <v>26</v>
      </c>
    </row>
    <row r="19" spans="1:16" x14ac:dyDescent="0.2">
      <c r="A19" s="34" t="s">
        <v>53</v>
      </c>
      <c r="E19" s="35" t="s">
        <v>54</v>
      </c>
    </row>
    <row r="20" spans="1:16" x14ac:dyDescent="0.2">
      <c r="A20" s="36" t="s">
        <v>55</v>
      </c>
      <c r="E20" s="37" t="s">
        <v>54</v>
      </c>
    </row>
    <row r="21" spans="1:16" x14ac:dyDescent="0.2">
      <c r="A21" t="s">
        <v>56</v>
      </c>
      <c r="E21" s="35" t="s">
        <v>54</v>
      </c>
    </row>
    <row r="22" spans="1:16" x14ac:dyDescent="0.2">
      <c r="A22" s="24" t="s">
        <v>48</v>
      </c>
      <c r="B22" s="29" t="s">
        <v>62</v>
      </c>
      <c r="C22" s="29" t="s">
        <v>63</v>
      </c>
      <c r="D22" s="24" t="s">
        <v>50</v>
      </c>
      <c r="E22" s="30" t="s">
        <v>64</v>
      </c>
      <c r="F22" s="31" t="s">
        <v>52</v>
      </c>
      <c r="G22" s="32">
        <v>1</v>
      </c>
      <c r="H22" s="33">
        <v>0</v>
      </c>
      <c r="I22" s="33">
        <f>ROUND(ROUND(H22,2)*ROUND(G22,3),2)</f>
        <v>0</v>
      </c>
      <c r="O22">
        <f>(I22*21)/100</f>
        <v>0</v>
      </c>
      <c r="P22" t="s">
        <v>26</v>
      </c>
    </row>
    <row r="23" spans="1:16" x14ac:dyDescent="0.2">
      <c r="A23" s="34" t="s">
        <v>53</v>
      </c>
      <c r="E23" s="35" t="s">
        <v>54</v>
      </c>
    </row>
    <row r="24" spans="1:16" x14ac:dyDescent="0.2">
      <c r="A24" s="36" t="s">
        <v>55</v>
      </c>
      <c r="E24" s="37" t="s">
        <v>54</v>
      </c>
    </row>
    <row r="25" spans="1:16" x14ac:dyDescent="0.2">
      <c r="A25" t="s">
        <v>56</v>
      </c>
      <c r="E25" s="35" t="s">
        <v>54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O2">
        <f>0+O8+O17</f>
        <v>0</v>
      </c>
      <c r="P2" t="s">
        <v>25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65</v>
      </c>
      <c r="I3" s="38">
        <f>0+I8+I17</f>
        <v>0</v>
      </c>
      <c r="O3" t="s">
        <v>22</v>
      </c>
      <c r="P3" t="s">
        <v>26</v>
      </c>
    </row>
    <row r="4" spans="1:18" ht="15" customHeight="1" x14ac:dyDescent="0.25">
      <c r="A4" t="s">
        <v>16</v>
      </c>
      <c r="B4" s="20" t="s">
        <v>21</v>
      </c>
      <c r="C4" s="3" t="s">
        <v>65</v>
      </c>
      <c r="D4" s="2"/>
      <c r="E4" s="21" t="s">
        <v>66</v>
      </c>
      <c r="F4" s="12"/>
      <c r="G4" s="12"/>
      <c r="H4" s="25"/>
      <c r="I4" s="25"/>
      <c r="O4" t="s">
        <v>23</v>
      </c>
      <c r="P4" t="s">
        <v>26</v>
      </c>
    </row>
    <row r="5" spans="1:18" ht="12.75" customHeight="1" x14ac:dyDescent="0.2">
      <c r="A5" s="1" t="s">
        <v>29</v>
      </c>
      <c r="B5" s="1" t="s">
        <v>31</v>
      </c>
      <c r="C5" s="1" t="s">
        <v>33</v>
      </c>
      <c r="D5" s="1" t="s">
        <v>34</v>
      </c>
      <c r="E5" s="1" t="s">
        <v>35</v>
      </c>
      <c r="F5" s="1" t="s">
        <v>37</v>
      </c>
      <c r="G5" s="1" t="s">
        <v>39</v>
      </c>
      <c r="H5" s="1" t="s">
        <v>41</v>
      </c>
      <c r="I5" s="1"/>
      <c r="O5" t="s">
        <v>24</v>
      </c>
      <c r="P5" t="s">
        <v>26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42</v>
      </c>
      <c r="I6" s="19" t="s">
        <v>44</v>
      </c>
    </row>
    <row r="7" spans="1:18" ht="12.75" customHeight="1" x14ac:dyDescent="0.2">
      <c r="A7" s="19" t="s">
        <v>30</v>
      </c>
      <c r="B7" s="19" t="s">
        <v>32</v>
      </c>
      <c r="C7" s="19" t="s">
        <v>26</v>
      </c>
      <c r="D7" s="19" t="s">
        <v>25</v>
      </c>
      <c r="E7" s="19" t="s">
        <v>36</v>
      </c>
      <c r="F7" s="19" t="s">
        <v>38</v>
      </c>
      <c r="G7" s="19" t="s">
        <v>40</v>
      </c>
      <c r="H7" s="19" t="s">
        <v>43</v>
      </c>
      <c r="I7" s="19" t="s">
        <v>45</v>
      </c>
    </row>
    <row r="8" spans="1:18" ht="12.75" customHeight="1" x14ac:dyDescent="0.2">
      <c r="A8" s="25" t="s">
        <v>46</v>
      </c>
      <c r="B8" s="25"/>
      <c r="C8" s="26" t="s">
        <v>67</v>
      </c>
      <c r="D8" s="25"/>
      <c r="E8" s="27" t="s">
        <v>68</v>
      </c>
      <c r="F8" s="25"/>
      <c r="G8" s="25"/>
      <c r="H8" s="25"/>
      <c r="I8" s="28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24" t="s">
        <v>48</v>
      </c>
      <c r="B9" s="29" t="s">
        <v>32</v>
      </c>
      <c r="C9" s="29" t="s">
        <v>69</v>
      </c>
      <c r="D9" s="24" t="s">
        <v>54</v>
      </c>
      <c r="E9" s="30" t="s">
        <v>70</v>
      </c>
      <c r="F9" s="31" t="s">
        <v>71</v>
      </c>
      <c r="G9" s="32">
        <v>164.85</v>
      </c>
      <c r="H9" s="33">
        <v>0</v>
      </c>
      <c r="I9" s="33">
        <f>ROUND(ROUND(H9,2)*ROUND(G9,3),2)</f>
        <v>0</v>
      </c>
      <c r="O9">
        <f>(I9*21)/100</f>
        <v>0</v>
      </c>
      <c r="P9" t="s">
        <v>26</v>
      </c>
    </row>
    <row r="10" spans="1:18" x14ac:dyDescent="0.2">
      <c r="A10" s="34" t="s">
        <v>53</v>
      </c>
      <c r="E10" s="35" t="s">
        <v>72</v>
      </c>
    </row>
    <row r="11" spans="1:18" ht="38.25" x14ac:dyDescent="0.2">
      <c r="A11" s="36" t="s">
        <v>55</v>
      </c>
      <c r="E11" s="37" t="s">
        <v>73</v>
      </c>
    </row>
    <row r="12" spans="1:18" ht="51" x14ac:dyDescent="0.2">
      <c r="A12" t="s">
        <v>56</v>
      </c>
      <c r="E12" s="35" t="s">
        <v>74</v>
      </c>
    </row>
    <row r="13" spans="1:18" x14ac:dyDescent="0.2">
      <c r="A13" s="24" t="s">
        <v>48</v>
      </c>
      <c r="B13" s="29" t="s">
        <v>26</v>
      </c>
      <c r="C13" s="29" t="s">
        <v>75</v>
      </c>
      <c r="D13" s="24" t="s">
        <v>54</v>
      </c>
      <c r="E13" s="30" t="s">
        <v>76</v>
      </c>
      <c r="F13" s="31" t="s">
        <v>71</v>
      </c>
      <c r="G13" s="32">
        <v>136.85</v>
      </c>
      <c r="H13" s="33">
        <v>0</v>
      </c>
      <c r="I13" s="33">
        <f>ROUND(ROUND(H13,2)*ROUND(G13,3),2)</f>
        <v>0</v>
      </c>
      <c r="O13">
        <f>(I13*21)/100</f>
        <v>0</v>
      </c>
      <c r="P13" t="s">
        <v>26</v>
      </c>
    </row>
    <row r="14" spans="1:18" x14ac:dyDescent="0.2">
      <c r="A14" s="34" t="s">
        <v>53</v>
      </c>
      <c r="E14" s="35" t="s">
        <v>77</v>
      </c>
    </row>
    <row r="15" spans="1:18" ht="38.25" x14ac:dyDescent="0.2">
      <c r="A15" s="36" t="s">
        <v>55</v>
      </c>
      <c r="E15" s="37" t="s">
        <v>78</v>
      </c>
    </row>
    <row r="16" spans="1:18" ht="51" x14ac:dyDescent="0.2">
      <c r="A16" t="s">
        <v>56</v>
      </c>
      <c r="E16" s="35" t="s">
        <v>79</v>
      </c>
    </row>
    <row r="17" spans="1:18" ht="12.75" customHeight="1" x14ac:dyDescent="0.2">
      <c r="A17" s="12" t="s">
        <v>46</v>
      </c>
      <c r="B17" s="12"/>
      <c r="C17" s="41" t="s">
        <v>43</v>
      </c>
      <c r="D17" s="12"/>
      <c r="E17" s="27" t="s">
        <v>80</v>
      </c>
      <c r="F17" s="12"/>
      <c r="G17" s="12"/>
      <c r="H17" s="12"/>
      <c r="I17" s="42">
        <f>0+Q17</f>
        <v>0</v>
      </c>
      <c r="O17">
        <f>0+R17</f>
        <v>0</v>
      </c>
      <c r="Q17">
        <f>0+I18+I22</f>
        <v>0</v>
      </c>
      <c r="R17">
        <f>0+O18+O22</f>
        <v>0</v>
      </c>
    </row>
    <row r="18" spans="1:18" x14ac:dyDescent="0.2">
      <c r="A18" s="24" t="s">
        <v>48</v>
      </c>
      <c r="B18" s="29" t="s">
        <v>25</v>
      </c>
      <c r="C18" s="29" t="s">
        <v>81</v>
      </c>
      <c r="D18" s="24" t="s">
        <v>54</v>
      </c>
      <c r="E18" s="30" t="s">
        <v>82</v>
      </c>
      <c r="F18" s="31" t="s">
        <v>71</v>
      </c>
      <c r="G18" s="32">
        <v>136.85</v>
      </c>
      <c r="H18" s="33">
        <v>0</v>
      </c>
      <c r="I18" s="33">
        <f>ROUND(ROUND(H18,2)*ROUND(G18,3),2)</f>
        <v>0</v>
      </c>
      <c r="O18">
        <f>(I18*21)/100</f>
        <v>0</v>
      </c>
      <c r="P18" t="s">
        <v>26</v>
      </c>
    </row>
    <row r="19" spans="1:18" ht="25.5" x14ac:dyDescent="0.2">
      <c r="A19" s="34" t="s">
        <v>53</v>
      </c>
      <c r="E19" s="35" t="s">
        <v>83</v>
      </c>
    </row>
    <row r="20" spans="1:18" ht="38.25" x14ac:dyDescent="0.2">
      <c r="A20" s="36" t="s">
        <v>55</v>
      </c>
      <c r="E20" s="37" t="s">
        <v>78</v>
      </c>
    </row>
    <row r="21" spans="1:18" ht="25.5" x14ac:dyDescent="0.2">
      <c r="A21" t="s">
        <v>56</v>
      </c>
      <c r="E21" s="35" t="s">
        <v>84</v>
      </c>
    </row>
    <row r="22" spans="1:18" x14ac:dyDescent="0.2">
      <c r="A22" s="24" t="s">
        <v>48</v>
      </c>
      <c r="B22" s="29" t="s">
        <v>36</v>
      </c>
      <c r="C22" s="29" t="s">
        <v>85</v>
      </c>
      <c r="D22" s="24" t="s">
        <v>54</v>
      </c>
      <c r="E22" s="30" t="s">
        <v>86</v>
      </c>
      <c r="F22" s="31" t="s">
        <v>71</v>
      </c>
      <c r="G22" s="32">
        <v>24.728000000000002</v>
      </c>
      <c r="H22" s="33">
        <v>0</v>
      </c>
      <c r="I22" s="33">
        <f>ROUND(ROUND(H22,2)*ROUND(G22,3),2)</f>
        <v>0</v>
      </c>
      <c r="O22">
        <f>(I22*21)/100</f>
        <v>0</v>
      </c>
      <c r="P22" t="s">
        <v>26</v>
      </c>
    </row>
    <row r="23" spans="1:18" ht="25.5" x14ac:dyDescent="0.2">
      <c r="A23" s="34" t="s">
        <v>53</v>
      </c>
      <c r="E23" s="35" t="s">
        <v>87</v>
      </c>
    </row>
    <row r="24" spans="1:18" ht="38.25" x14ac:dyDescent="0.2">
      <c r="A24" s="36" t="s">
        <v>55</v>
      </c>
      <c r="E24" s="37" t="s">
        <v>88</v>
      </c>
    </row>
    <row r="25" spans="1:18" ht="25.5" x14ac:dyDescent="0.2">
      <c r="A25" t="s">
        <v>56</v>
      </c>
      <c r="E25" s="35" t="s">
        <v>84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000_Vedlejší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Nováková Veronika</cp:lastModifiedBy>
  <dcterms:modified xsi:type="dcterms:W3CDTF">2022-06-02T10:00:11Z</dcterms:modified>
  <cp:category/>
  <cp:contentStatus/>
</cp:coreProperties>
</file>