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_1-Ostatní" sheetId="2" r:id="rId2"/>
    <sheet name="000_2-Vedlejší" sheetId="3" r:id="rId3"/>
    <sheet name="SO 1" sheetId="4" r:id="rId4"/>
  </sheets>
  <definedNames/>
  <calcPr fullCalcOnLoad="1"/>
</workbook>
</file>

<file path=xl/sharedStrings.xml><?xml version="1.0" encoding="utf-8"?>
<sst xmlns="http://schemas.openxmlformats.org/spreadsheetml/2006/main" count="306" uniqueCount="128">
  <si>
    <t>ASPE10</t>
  </si>
  <si>
    <t>S</t>
  </si>
  <si>
    <t>Firma: Správa a údržba silnic Jihomoravského kraje, příspěvková organizace kraje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</si>
  <si>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</si>
  <si>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</si>
  <si>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</si>
  <si>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</si>
  <si>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</si>
  <si>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</si>
  <si>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</si>
  <si>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</si>
  <si>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1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</si>
  <si>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</si>
  <si>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</si>
  <si>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</si>
  <si>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</si>
  <si>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</si>
  <si>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</si>
  <si>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</si>
  <si>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</si>
  <si>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</si>
  <si>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</si>
  <si>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</si>
  <si>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</si>
  <si>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</si>
  <si>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</si>
  <si>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</si>
  <si>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</si>
  <si>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</si>
  <si>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</si>
  <si>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</si>
  <si>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</si>
  <si>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</si>
  <si>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</si>
  <si>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</si>
  <si>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</si>
  <si>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</si>
  <si>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KPL</t>
  </si>
  <si>
    <t>1=1,000 [A]</t>
  </si>
  <si>
    <t>Zemní práce</t>
  </si>
  <si>
    <t>M3</t>
  </si>
  <si>
    <t>11372</t>
  </si>
  <si>
    <t>FRÉZOVÁNÍ ZPEVNĚNÝCH PLOCH ASFALTOVÝCH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</si>
  <si>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</si>
  <si>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</si>
  <si>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</si>
  <si>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</si>
  <si>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</si>
  <si>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574A43</t>
  </si>
  <si>
    <t>ASFALTOVÝ BETON PRO OBRUSNÉ VRSTVY ACO 11 TL. 50MM</t>
  </si>
  <si>
    <t>Zaměřeno na stavbě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</si>
  <si>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</si>
  <si>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577A2</t>
  </si>
  <si>
    <t>VÝSPRAVA TRHLIN ASFALTOVOU ZÁLIVKOU MODIFIK</t>
  </si>
  <si>
    <t>M</t>
  </si>
  <si>
    <t>Na základě rekognoskace současného stavu. 
Položka zahrnuje veškeré nutné práce a materiály dle TP 115. 
Konkrétní délky budou určeny na stavbě za účasti investora. 
- Vytvoření komůrky proříznutím drážky š. 10-20 mm dle šířky původní trhliny a hloubky 35 mm  
- Pročištění drážky 
- Opatření stěn adhezním penetračním nátěrem 
- Zalití trhliny (drážky) pružnou asfaltovou zálivkovou hmotou 
zaměřeno na stavbě</t>
  </si>
  <si>
    <t>- vyfrézování drážky šířky do 20mm hloubky do 40mm  
- vyčištění  
- nátěr  
- výplň předepsanou zálivkovou hmotou</t>
  </si>
  <si>
    <t>58920</t>
  </si>
  <si>
    <t>VÝPLŇ SPAR MODIFIKOVANÝM ASFALTEM</t>
  </si>
  <si>
    <t>položka zahrnuje:  
- dodávku předepsaného materiálu  
- vyčištění a výplň spar tímto materiálem</t>
  </si>
  <si>
    <t>Ostatní konstrukce a práce</t>
  </si>
  <si>
    <t>919111</t>
  </si>
  <si>
    <t>ŘEZÁNÍ ASFALTOVÉHO KRYTU VOZOVEK TL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</si>
  <si>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</si>
  <si>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</si>
  <si>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</si>
  <si>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a likvidace vzniklého odpadu</t>
  </si>
  <si>
    <t>Spojovací postřik z kationaktivní asfaltové emulze 0,40 kg/m2. PS-E,  
K pol. č. 574A43
Zaměřeno na stavbě</t>
  </si>
  <si>
    <t xml:space="preserve">K pol.č. 58920 </t>
  </si>
  <si>
    <t xml:space="preserve">očištění povrchu před pokládkou spojovacího postřiku a obrusné vrstvy z ACO 11; </t>
  </si>
  <si>
    <t>2-Vedlejší</t>
  </si>
  <si>
    <t>Objekt:</t>
  </si>
  <si>
    <t>000</t>
  </si>
  <si>
    <t>Ostatní a vedlejší náklady</t>
  </si>
  <si>
    <t>O1</t>
  </si>
  <si>
    <t>1-Ostatní</t>
  </si>
  <si>
    <t>náklady</t>
  </si>
  <si>
    <t>Jednotková cena</t>
  </si>
  <si>
    <t>00004</t>
  </si>
  <si>
    <t>R</t>
  </si>
  <si>
    <t>Zajištění povolení k uzavírkám - popsáno v zákoně č. 13/1997 Sb., a vyhlášce č. 104/1997</t>
  </si>
  <si>
    <t>00005</t>
  </si>
  <si>
    <t>Zajištění stanovení, umístění, údržbu, přemístění a odstranění dočasného dopravního značení</t>
  </si>
  <si>
    <t>včetně dočasného zakrytí, přelepení, či otočení stávajících dopravních značek</t>
  </si>
  <si>
    <t>00014</t>
  </si>
  <si>
    <t>Zajištění provedení a výstupů veškerých zkoušek a revizí</t>
  </si>
  <si>
    <t>02911</t>
  </si>
  <si>
    <t>OSTATNÍ POŽADAVKY - GEODETICKÉ ZAMĚŘENÍ</t>
  </si>
  <si>
    <t>zahrnuje veškeré náklady spojené s objednatelem požadovanými pracemi</t>
  </si>
  <si>
    <t>CÚ 2021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</si>
  <si>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</si>
  <si>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</si>
  <si>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</si>
  <si>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</si>
  <si>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</si>
  <si>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</si>
  <si>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SO 101</t>
  </si>
  <si>
    <t>Stavební náklady - celkem</t>
  </si>
  <si>
    <t>II. Ostatní a vedlejší náklady</t>
  </si>
  <si>
    <t xml:space="preserve">Ostatní náklady </t>
  </si>
  <si>
    <t xml:space="preserve">Vedlejší náklady </t>
  </si>
  <si>
    <t>Ostatní a vedlejší náklady - celkem</t>
  </si>
  <si>
    <t>Rekapitulace stavby</t>
  </si>
  <si>
    <t>Finanční náklady projektu celkem</t>
  </si>
  <si>
    <t xml:space="preserve">CELKEM VŠICHNI INVESTOŘI </t>
  </si>
  <si>
    <t>915111</t>
  </si>
  <si>
    <t>VODOROVNÉ DOPRAVNÍ ZNAČENÍ BARVOU HLADKÉ - DODÁVKA A POKLÁDKA</t>
  </si>
  <si>
    <t>položka zahrnuje:  
- dodání a pokládku nátěrového materiálu (měří se pouze natíraná plocha)  
- předznačení a reflexní úpravu</t>
  </si>
  <si>
    <t>Položka zahrnuje veškerou manipulaci s vybouranou sutí a s vybouranými hmotami</t>
  </si>
  <si>
    <t>Zesílení silnice III/39611</t>
  </si>
  <si>
    <t>574C45</t>
  </si>
  <si>
    <t>ASFALTOVÝ BETON PRO LOŽNÍ VRSTVY ACL 16 TL. 50MM</t>
  </si>
  <si>
    <t>Spojovací postřik z kationaktivní asfaltové emulze 0,40 kg/m2. PS-E,  
K pol. č. 574C45
Zaměřeno na stavbě</t>
  </si>
  <si>
    <t>hr. kr. Vysočina - Rozkoš</t>
  </si>
  <si>
    <t>II/361</t>
  </si>
  <si>
    <t>II/361 hr. kr. Vysočina - Rozkoš</t>
  </si>
  <si>
    <t>Frézování tl. 5 cm - kryt vozovky v ploše 10 782 m2, včetně odvozu a likvidace vyfrézovaného materiálu v režii zhotovitele 
Zaměřeno na stavbě</t>
  </si>
  <si>
    <t>10782*0,05=539,100 [A]</t>
  </si>
  <si>
    <t>Frézování tl. 5 cm - podkladní vrstvy vozovky pro lokíální sanace v ploše 200 m2, včetně odvozu a likvidace vyfrézovaného materiálu v režii zhotovitele 
Zaměřeno na stavbě</t>
  </si>
  <si>
    <t>200*0,05=10,000 [A]</t>
  </si>
  <si>
    <t>10782=10 782,000,000 [A]</t>
  </si>
  <si>
    <t>200=200,000,000 [A]</t>
  </si>
  <si>
    <t>850=850,000 [A]</t>
  </si>
  <si>
    <t xml:space="preserve">začátek a konec úseku + středová spára: 
6,20+6,20 + 1739=1751,400 [A] </t>
  </si>
  <si>
    <t>vodící čáry 0,125 m</t>
  </si>
  <si>
    <t>1739*0,125*2=434,750 [A]</t>
  </si>
  <si>
    <t>1751,400=1751,400 [A]</t>
  </si>
  <si>
    <t>Soupis prací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</si>
</sst>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45" applyFont="1" applyBorder="1" applyAlignment="1">
      <alignment horizontal="right"/>
      <protection/>
    </xf>
    <xf numFmtId="0" fontId="0" fillId="0" borderId="10" xfId="45" applyFont="1" applyBorder="1">
      <alignment/>
      <protection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4" fontId="0" fillId="0" borderId="10" xfId="4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0" fillId="33" borderId="0" xfId="45" applyFont="1" applyFill="1">
      <alignment/>
      <protection/>
    </xf>
    <xf numFmtId="0" fontId="0" fillId="33" borderId="12" xfId="45" applyFont="1" applyFill="1" applyBorder="1">
      <alignment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0" fillId="33" borderId="13" xfId="45" applyFont="1" applyFill="1" applyBorder="1">
      <alignment/>
      <protection/>
    </xf>
    <xf numFmtId="0" fontId="0" fillId="0" borderId="0" xfId="0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left"/>
      <protection/>
    </xf>
    <xf numFmtId="0" fontId="0" fillId="33" borderId="11" xfId="45" applyFont="1" applyFill="1" applyBorder="1">
      <alignment/>
      <protection/>
    </xf>
    <xf numFmtId="0" fontId="0" fillId="33" borderId="10" xfId="45" applyFont="1" applyFill="1" applyBorder="1" applyAlignment="1">
      <alignment horizontal="center"/>
      <protection/>
    </xf>
    <xf numFmtId="4" fontId="0" fillId="33" borderId="10" xfId="45" applyNumberFormat="1" applyFont="1" applyFill="1" applyBorder="1" applyAlignment="1">
      <alignment horizontal="center"/>
      <protection/>
    </xf>
    <xf numFmtId="0" fontId="0" fillId="33" borderId="14" xfId="45" applyFont="1" applyFill="1" applyBorder="1">
      <alignment/>
      <protection/>
    </xf>
    <xf numFmtId="0" fontId="2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left"/>
      <protection/>
    </xf>
    <xf numFmtId="0" fontId="4" fillId="33" borderId="13" xfId="45" applyFont="1" applyFill="1" applyBorder="1" applyAlignment="1">
      <alignment horizontal="right"/>
      <protection/>
    </xf>
    <xf numFmtId="0" fontId="4" fillId="33" borderId="13" xfId="45" applyFont="1" applyFill="1" applyBorder="1" applyAlignment="1">
      <alignment wrapText="1"/>
      <protection/>
    </xf>
    <xf numFmtId="4" fontId="4" fillId="33" borderId="13" xfId="45" applyNumberFormat="1" applyFont="1" applyFill="1" applyBorder="1" applyAlignment="1">
      <alignment horizontal="center"/>
      <protection/>
    </xf>
    <xf numFmtId="164" fontId="0" fillId="0" borderId="10" xfId="45" applyNumberFormat="1" applyFont="1" applyBorder="1" applyAlignment="1">
      <alignment horizontal="center"/>
      <protection/>
    </xf>
    <xf numFmtId="0" fontId="0" fillId="0" borderId="14" xfId="45" applyFont="1" applyBorder="1" applyAlignment="1">
      <alignment vertical="top"/>
      <protection/>
    </xf>
    <xf numFmtId="0" fontId="0" fillId="0" borderId="0" xfId="45" applyFont="1" applyAlignment="1">
      <alignment vertical="top"/>
      <protection/>
    </xf>
    <xf numFmtId="49" fontId="4" fillId="0" borderId="15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Border="1" applyAlignment="1">
      <alignment vertical="center"/>
      <protection/>
    </xf>
    <xf numFmtId="4" fontId="4" fillId="0" borderId="16" xfId="46" applyNumberFormat="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164" fontId="0" fillId="0" borderId="10" xfId="45" applyNumberFormat="1" applyFont="1" applyFill="1" applyBorder="1" applyAlignment="1">
      <alignment horizontal="center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left" vertical="center" wrapText="1"/>
      <protection/>
    </xf>
    <xf numFmtId="49" fontId="4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49" fontId="0" fillId="0" borderId="0" xfId="46" applyNumberFormat="1" applyFont="1" applyAlignment="1">
      <alignment vertical="center"/>
      <protection/>
    </xf>
    <xf numFmtId="14" fontId="0" fillId="0" borderId="0" xfId="46" applyNumberFormat="1" applyFont="1" applyAlignment="1">
      <alignment vertical="center"/>
      <protection/>
    </xf>
    <xf numFmtId="49" fontId="4" fillId="0" borderId="17" xfId="46" applyNumberFormat="1" applyFont="1" applyBorder="1" applyAlignment="1">
      <alignment vertical="center"/>
      <protection/>
    </xf>
    <xf numFmtId="49" fontId="4" fillId="0" borderId="18" xfId="46" applyNumberFormat="1" applyFont="1" applyBorder="1" applyAlignment="1">
      <alignment vertical="center"/>
      <protection/>
    </xf>
    <xf numFmtId="49" fontId="4" fillId="0" borderId="15" xfId="46" applyNumberFormat="1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44" fillId="0" borderId="0" xfId="46" applyFont="1" applyAlignment="1">
      <alignment vertical="center"/>
      <protection/>
    </xf>
    <xf numFmtId="49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44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vertical="center"/>
      <protection/>
    </xf>
    <xf numFmtId="4" fontId="4" fillId="0" borderId="10" xfId="46" applyNumberFormat="1" applyFont="1" applyFill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left" vertical="center"/>
      <protection/>
    </xf>
    <xf numFmtId="4" fontId="4" fillId="0" borderId="16" xfId="46" applyNumberFormat="1" applyFont="1" applyBorder="1" applyAlignment="1">
      <alignment vertical="center" wrapText="1"/>
      <protection/>
    </xf>
    <xf numFmtId="4" fontId="4" fillId="35" borderId="19" xfId="46" applyNumberFormat="1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49" fontId="4" fillId="0" borderId="20" xfId="46" applyNumberFormat="1" applyFont="1" applyBorder="1" applyAlignment="1">
      <alignment vertical="center"/>
      <protection/>
    </xf>
    <xf numFmtId="49" fontId="4" fillId="0" borderId="21" xfId="46" applyNumberFormat="1" applyFont="1" applyBorder="1" applyAlignment="1">
      <alignment vertical="center"/>
      <protection/>
    </xf>
    <xf numFmtId="49" fontId="4" fillId="0" borderId="22" xfId="46" applyNumberFormat="1" applyFont="1" applyBorder="1" applyAlignment="1">
      <alignment vertical="center"/>
      <protection/>
    </xf>
    <xf numFmtId="0" fontId="0" fillId="0" borderId="23" xfId="46" applyFont="1" applyBorder="1" applyAlignment="1">
      <alignment horizontal="center" vertical="center" wrapText="1"/>
      <protection/>
    </xf>
    <xf numFmtId="49" fontId="4" fillId="0" borderId="24" xfId="46" applyNumberFormat="1" applyFont="1" applyBorder="1" applyAlignment="1">
      <alignment vertical="center"/>
      <protection/>
    </xf>
    <xf numFmtId="4" fontId="4" fillId="0" borderId="24" xfId="46" applyNumberFormat="1" applyFont="1" applyBorder="1" applyAlignment="1">
      <alignment horizontal="right" vertical="center" wrapText="1"/>
      <protection/>
    </xf>
    <xf numFmtId="4" fontId="4" fillId="0" borderId="10" xfId="46" applyNumberFormat="1" applyFont="1" applyBorder="1" applyAlignment="1">
      <alignment vertical="center" wrapText="1"/>
      <protection/>
    </xf>
    <xf numFmtId="49" fontId="4" fillId="0" borderId="25" xfId="46" applyNumberFormat="1" applyFont="1" applyBorder="1" applyAlignment="1">
      <alignment vertical="center"/>
      <protection/>
    </xf>
    <xf numFmtId="4" fontId="4" fillId="0" borderId="25" xfId="46" applyNumberFormat="1" applyFont="1" applyBorder="1" applyAlignment="1">
      <alignment vertical="center"/>
      <protection/>
    </xf>
    <xf numFmtId="4" fontId="4" fillId="35" borderId="26" xfId="46" applyNumberFormat="1" applyFont="1" applyFill="1" applyBorder="1" applyAlignment="1">
      <alignment vertical="center"/>
      <protection/>
    </xf>
    <xf numFmtId="4" fontId="4" fillId="35" borderId="18" xfId="46" applyNumberFormat="1" applyFont="1" applyFill="1" applyBorder="1" applyAlignment="1">
      <alignment vertical="center"/>
      <protection/>
    </xf>
    <xf numFmtId="49" fontId="0" fillId="0" borderId="0" xfId="46" applyNumberFormat="1" applyFont="1" applyAlignment="1">
      <alignment horizontal="center" vertical="center"/>
      <protection/>
    </xf>
    <xf numFmtId="49" fontId="4" fillId="0" borderId="27" xfId="46" applyNumberFormat="1" applyFont="1" applyBorder="1" applyAlignment="1">
      <alignment horizontal="center" vertical="center" wrapText="1"/>
      <protection/>
    </xf>
    <xf numFmtId="0" fontId="0" fillId="0" borderId="28" xfId="46" applyFont="1" applyBorder="1" applyAlignment="1">
      <alignment horizontal="center" vertical="center" wrapText="1"/>
      <protection/>
    </xf>
    <xf numFmtId="49" fontId="4" fillId="0" borderId="29" xfId="46" applyNumberFormat="1" applyFont="1" applyBorder="1" applyAlignment="1">
      <alignment vertical="center"/>
      <protection/>
    </xf>
    <xf numFmtId="0" fontId="0" fillId="0" borderId="18" xfId="46" applyFont="1" applyBorder="1" applyAlignment="1">
      <alignment vertical="center"/>
      <protection/>
    </xf>
    <xf numFmtId="49" fontId="4" fillId="0" borderId="30" xfId="46" applyNumberFormat="1" applyFont="1" applyBorder="1" applyAlignment="1">
      <alignment vertical="center"/>
      <protection/>
    </xf>
    <xf numFmtId="0" fontId="0" fillId="0" borderId="31" xfId="46" applyFont="1" applyBorder="1" applyAlignment="1">
      <alignment vertical="center"/>
      <protection/>
    </xf>
    <xf numFmtId="0" fontId="0" fillId="0" borderId="32" xfId="46" applyFont="1" applyBorder="1" applyAlignment="1">
      <alignment vertical="center"/>
      <protection/>
    </xf>
    <xf numFmtId="0" fontId="0" fillId="0" borderId="33" xfId="46" applyFont="1" applyBorder="1" applyAlignment="1">
      <alignment vertical="center"/>
      <protection/>
    </xf>
    <xf numFmtId="49" fontId="6" fillId="0" borderId="0" xfId="46" applyNumberFormat="1" applyFont="1" applyAlignment="1">
      <alignment horizontal="center" vertical="center" wrapText="1"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45" applyFont="1" applyFill="1" applyAlignment="1">
      <alignment horizontal="right"/>
      <protection/>
    </xf>
    <xf numFmtId="0" fontId="0" fillId="33" borderId="0" xfId="45" applyFont="1" applyFill="1">
      <alignment/>
      <protection/>
    </xf>
    <xf numFmtId="0" fontId="2" fillId="33" borderId="12" xfId="45" applyFont="1" applyFill="1" applyBorder="1" applyAlignment="1">
      <alignment horizontal="right"/>
      <protection/>
    </xf>
    <xf numFmtId="0" fontId="0" fillId="33" borderId="12" xfId="45" applyFont="1" applyFill="1" applyBorder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7.00390625" style="78" customWidth="1"/>
    <col min="2" max="2" width="40.57421875" style="78" customWidth="1"/>
    <col min="3" max="3" width="16.140625" style="78" customWidth="1"/>
    <col min="4" max="4" width="16.57421875" style="78" customWidth="1"/>
    <col min="5" max="5" width="0.9921875" style="77" customWidth="1"/>
    <col min="6" max="6" width="17.8515625" style="77" customWidth="1"/>
    <col min="7" max="16384" width="9.140625" style="77" customWidth="1"/>
  </cols>
  <sheetData>
    <row r="1" spans="1:4" ht="43.5" customHeight="1">
      <c r="A1" s="76"/>
      <c r="B1" s="117" t="s">
        <v>115</v>
      </c>
      <c r="C1" s="117"/>
      <c r="D1" s="117"/>
    </row>
    <row r="2" spans="4:6" ht="13.5" thickBot="1">
      <c r="D2" s="78" t="s">
        <v>89</v>
      </c>
      <c r="F2" s="79"/>
    </row>
    <row r="3" spans="1:4" ht="18.75" customHeight="1" thickBot="1">
      <c r="A3" s="111" t="s">
        <v>90</v>
      </c>
      <c r="B3" s="112"/>
      <c r="C3" s="109" t="s">
        <v>91</v>
      </c>
      <c r="D3" s="109" t="s">
        <v>92</v>
      </c>
    </row>
    <row r="4" spans="1:4" ht="18.75" customHeight="1" thickBot="1">
      <c r="A4" s="80" t="s">
        <v>93</v>
      </c>
      <c r="B4" s="81" t="s">
        <v>94</v>
      </c>
      <c r="C4" s="110"/>
      <c r="D4" s="110" t="s">
        <v>95</v>
      </c>
    </row>
    <row r="5" spans="1:6" ht="10.5" customHeight="1">
      <c r="A5" s="82"/>
      <c r="B5" s="52"/>
      <c r="C5" s="83"/>
      <c r="D5" s="83"/>
      <c r="F5" s="84"/>
    </row>
    <row r="6" spans="1:6" ht="18.75" customHeight="1">
      <c r="A6" s="85" t="s">
        <v>96</v>
      </c>
      <c r="B6" s="86" t="s">
        <v>109</v>
      </c>
      <c r="C6" s="86">
        <f>'SO 1'!I3</f>
        <v>0</v>
      </c>
      <c r="D6" s="86">
        <f>C6*1.21</f>
        <v>0</v>
      </c>
      <c r="F6" s="87"/>
    </row>
    <row r="7" spans="1:6" ht="18.75" customHeight="1" hidden="1">
      <c r="A7" s="85"/>
      <c r="B7" s="86"/>
      <c r="C7" s="86"/>
      <c r="D7" s="86"/>
      <c r="F7" s="87"/>
    </row>
    <row r="8" spans="1:6" ht="18.75" customHeight="1" hidden="1">
      <c r="A8" s="85"/>
      <c r="B8" s="86"/>
      <c r="C8" s="86"/>
      <c r="D8" s="86"/>
      <c r="F8" s="87"/>
    </row>
    <row r="9" spans="1:6" ht="18.75" customHeight="1" hidden="1">
      <c r="A9" s="85"/>
      <c r="B9" s="86"/>
      <c r="C9" s="86"/>
      <c r="D9" s="86"/>
      <c r="F9" s="88"/>
    </row>
    <row r="10" spans="1:6" ht="18.75" customHeight="1" hidden="1">
      <c r="A10" s="85"/>
      <c r="B10" s="86"/>
      <c r="C10" s="86"/>
      <c r="D10" s="86"/>
      <c r="F10" s="88"/>
    </row>
    <row r="11" spans="1:6" ht="18.75" customHeight="1" hidden="1">
      <c r="A11" s="85"/>
      <c r="B11" s="86"/>
      <c r="C11" s="86"/>
      <c r="D11" s="86"/>
      <c r="F11" s="87"/>
    </row>
    <row r="12" spans="1:6" ht="18.75" customHeight="1" hidden="1">
      <c r="A12" s="85"/>
      <c r="B12" s="86"/>
      <c r="C12" s="86"/>
      <c r="D12" s="86"/>
      <c r="F12" s="87"/>
    </row>
    <row r="13" spans="1:6" ht="18.75" customHeight="1" hidden="1">
      <c r="A13" s="85"/>
      <c r="B13" s="86"/>
      <c r="C13" s="86"/>
      <c r="D13" s="86"/>
      <c r="F13" s="84"/>
    </row>
    <row r="14" spans="1:6" ht="18.75" customHeight="1" hidden="1">
      <c r="A14" s="85"/>
      <c r="B14" s="86"/>
      <c r="C14" s="86"/>
      <c r="D14" s="86"/>
      <c r="F14" s="84"/>
    </row>
    <row r="15" spans="1:6" ht="18.75" customHeight="1" hidden="1">
      <c r="A15" s="85"/>
      <c r="B15" s="86"/>
      <c r="C15" s="86"/>
      <c r="D15" s="86"/>
      <c r="F15" s="84"/>
    </row>
    <row r="16" spans="1:6" ht="9.75" customHeight="1" thickBot="1">
      <c r="A16" s="85"/>
      <c r="B16" s="86"/>
      <c r="C16" s="86"/>
      <c r="D16" s="86"/>
      <c r="F16" s="87"/>
    </row>
    <row r="17" spans="1:6" ht="18.75" customHeight="1" hidden="1">
      <c r="A17" s="85"/>
      <c r="B17" s="86"/>
      <c r="C17" s="86"/>
      <c r="D17" s="86"/>
      <c r="F17" s="87"/>
    </row>
    <row r="18" spans="1:6" ht="18.75" customHeight="1" hidden="1">
      <c r="A18" s="85"/>
      <c r="B18" s="86"/>
      <c r="C18" s="86"/>
      <c r="D18" s="86"/>
      <c r="F18" s="84"/>
    </row>
    <row r="19" spans="1:6" s="91" customFormat="1" ht="18.75" customHeight="1" hidden="1">
      <c r="A19" s="89"/>
      <c r="B19" s="90"/>
      <c r="C19" s="90"/>
      <c r="D19" s="90"/>
      <c r="F19" s="88"/>
    </row>
    <row r="20" spans="1:6" ht="18.75" customHeight="1" hidden="1">
      <c r="A20" s="85"/>
      <c r="B20" s="86"/>
      <c r="C20" s="86"/>
      <c r="D20" s="86"/>
      <c r="F20" s="84"/>
    </row>
    <row r="21" spans="1:6" ht="18.75" customHeight="1" hidden="1">
      <c r="A21" s="85"/>
      <c r="B21" s="86"/>
      <c r="C21" s="86"/>
      <c r="D21" s="86"/>
      <c r="F21" s="84"/>
    </row>
    <row r="22" spans="1:6" ht="18.75" customHeight="1" hidden="1">
      <c r="A22" s="85"/>
      <c r="B22" s="86"/>
      <c r="C22" s="86"/>
      <c r="D22" s="86"/>
      <c r="F22" s="84"/>
    </row>
    <row r="23" spans="1:6" ht="18.75" customHeight="1" hidden="1">
      <c r="A23" s="85"/>
      <c r="B23" s="92"/>
      <c r="C23" s="93"/>
      <c r="D23" s="93"/>
      <c r="F23" s="91"/>
    </row>
    <row r="24" spans="1:6" ht="18.75" customHeight="1" hidden="1">
      <c r="A24" s="53"/>
      <c r="B24" s="94"/>
      <c r="C24" s="54"/>
      <c r="D24" s="54"/>
      <c r="F24" s="91"/>
    </row>
    <row r="25" spans="1:7" ht="18.75" customHeight="1" thickBot="1">
      <c r="A25" s="111" t="s">
        <v>97</v>
      </c>
      <c r="B25" s="112"/>
      <c r="C25" s="95">
        <f>SUM(C6:C15)</f>
        <v>0</v>
      </c>
      <c r="D25" s="95">
        <f>SUM(D6:D15)</f>
        <v>0</v>
      </c>
      <c r="G25" s="96"/>
    </row>
    <row r="26" spans="1:4" ht="12.75">
      <c r="A26" s="76"/>
      <c r="B26" s="76"/>
      <c r="C26" s="76"/>
      <c r="D26" s="76"/>
    </row>
    <row r="27" spans="1:4" ht="12.75">
      <c r="A27" s="76"/>
      <c r="B27" s="76"/>
      <c r="C27" s="76"/>
      <c r="D27" s="76"/>
    </row>
    <row r="28" spans="1:4" ht="13.5" thickBot="1">
      <c r="A28" s="76"/>
      <c r="B28" s="76"/>
      <c r="C28" s="76"/>
      <c r="D28" s="76"/>
    </row>
    <row r="29" spans="1:4" ht="18.75" customHeight="1" thickBot="1">
      <c r="A29" s="113" t="s">
        <v>98</v>
      </c>
      <c r="B29" s="114"/>
      <c r="C29" s="109" t="s">
        <v>91</v>
      </c>
      <c r="D29" s="109" t="s">
        <v>92</v>
      </c>
    </row>
    <row r="30" spans="1:4" ht="18.75" customHeight="1" thickBot="1">
      <c r="A30" s="80" t="s">
        <v>93</v>
      </c>
      <c r="B30" s="97" t="s">
        <v>94</v>
      </c>
      <c r="C30" s="110"/>
      <c r="D30" s="110" t="s">
        <v>95</v>
      </c>
    </row>
    <row r="31" spans="1:4" ht="18.75" customHeight="1" thickBot="1">
      <c r="A31" s="98"/>
      <c r="B31" s="99"/>
      <c r="C31" s="100"/>
      <c r="D31" s="100"/>
    </row>
    <row r="32" spans="1:4" ht="18.75" customHeight="1">
      <c r="A32" s="101"/>
      <c r="B32" s="101" t="s">
        <v>99</v>
      </c>
      <c r="C32" s="102">
        <f>'000_1-Ostatní'!I3</f>
        <v>0</v>
      </c>
      <c r="D32" s="86">
        <f>C32*1.21</f>
        <v>0</v>
      </c>
    </row>
    <row r="33" spans="1:4" ht="18.75" customHeight="1">
      <c r="A33" s="85"/>
      <c r="B33" s="103" t="s">
        <v>100</v>
      </c>
      <c r="C33" s="86">
        <f>'000_2-Vedlejší'!I3</f>
        <v>0</v>
      </c>
      <c r="D33" s="86">
        <f>C33*1.21</f>
        <v>0</v>
      </c>
    </row>
    <row r="34" spans="1:4" ht="9.75" customHeight="1" thickBot="1">
      <c r="A34" s="104"/>
      <c r="B34" s="104"/>
      <c r="C34" s="105"/>
      <c r="D34" s="105"/>
    </row>
    <row r="35" spans="1:4" ht="18.75" customHeight="1" thickBot="1">
      <c r="A35" s="111" t="s">
        <v>101</v>
      </c>
      <c r="B35" s="112"/>
      <c r="C35" s="106">
        <f>SUM(C32:C33)</f>
        <v>0</v>
      </c>
      <c r="D35" s="107">
        <f>SUM(D32:D33)</f>
        <v>0</v>
      </c>
    </row>
    <row r="37" spans="1:4" ht="12.75">
      <c r="A37" s="76"/>
      <c r="B37" s="76"/>
      <c r="C37" s="76"/>
      <c r="D37" s="76"/>
    </row>
    <row r="38" ht="13.5" thickBot="1"/>
    <row r="39" spans="1:4" ht="18.75" customHeight="1">
      <c r="A39" s="113" t="s">
        <v>102</v>
      </c>
      <c r="B39" s="114"/>
      <c r="C39" s="109" t="s">
        <v>91</v>
      </c>
      <c r="D39" s="109" t="s">
        <v>92</v>
      </c>
    </row>
    <row r="40" spans="1:4" ht="18.75" customHeight="1" thickBot="1">
      <c r="A40" s="115"/>
      <c r="B40" s="116"/>
      <c r="C40" s="110"/>
      <c r="D40" s="110" t="s">
        <v>95</v>
      </c>
    </row>
    <row r="41" spans="1:4" ht="18.75" customHeight="1" thickBot="1">
      <c r="A41" s="111" t="s">
        <v>103</v>
      </c>
      <c r="B41" s="112" t="s">
        <v>104</v>
      </c>
      <c r="C41" s="106">
        <f>SUM(C25+C35)</f>
        <v>0</v>
      </c>
      <c r="D41" s="107">
        <f>SUM(D25+D35)</f>
        <v>0</v>
      </c>
    </row>
    <row r="44" ht="12.75">
      <c r="B44" s="108"/>
    </row>
  </sheetData>
  <sheetProtection/>
  <mergeCells count="13">
    <mergeCell ref="A41:B41"/>
    <mergeCell ref="B1:D1"/>
    <mergeCell ref="A3:B3"/>
    <mergeCell ref="C3:C4"/>
    <mergeCell ref="D3:D4"/>
    <mergeCell ref="A25:B25"/>
    <mergeCell ref="A29:B29"/>
    <mergeCell ref="C29:C30"/>
    <mergeCell ref="D29:D30"/>
    <mergeCell ref="A35:B35"/>
    <mergeCell ref="A39:B40"/>
    <mergeCell ref="C39:C40"/>
    <mergeCell ref="D39:D4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6384" width="9.140625" style="29" customWidth="1"/>
  </cols>
  <sheetData>
    <row r="1" spans="1:9" ht="12.75" customHeight="1">
      <c r="A1" s="29" t="s">
        <v>0</v>
      </c>
      <c r="B1" s="1"/>
      <c r="C1" s="1"/>
      <c r="D1" s="1"/>
      <c r="E1" s="1" t="s">
        <v>2</v>
      </c>
      <c r="F1" s="1"/>
      <c r="G1" s="32"/>
      <c r="H1" s="32"/>
      <c r="I1" s="32"/>
    </row>
    <row r="2" spans="2:9" ht="24.75" customHeight="1">
      <c r="B2" s="1"/>
      <c r="C2" s="1"/>
      <c r="D2" s="1"/>
      <c r="E2" s="2" t="s">
        <v>127</v>
      </c>
      <c r="F2" s="1"/>
      <c r="G2" s="32"/>
      <c r="H2" s="33"/>
      <c r="I2" s="33"/>
    </row>
    <row r="3" spans="1:9" ht="15" customHeight="1">
      <c r="A3" s="29" t="s">
        <v>1</v>
      </c>
      <c r="B3" s="6" t="s">
        <v>3</v>
      </c>
      <c r="C3" s="119" t="s">
        <v>114</v>
      </c>
      <c r="D3" s="120"/>
      <c r="E3" s="7" t="s">
        <v>113</v>
      </c>
      <c r="F3" s="1"/>
      <c r="G3" s="40"/>
      <c r="H3" s="41" t="s">
        <v>75</v>
      </c>
      <c r="I3" s="42">
        <f>0+I9</f>
        <v>0</v>
      </c>
    </row>
    <row r="4" spans="1:9" ht="15" customHeight="1">
      <c r="A4" s="29" t="s">
        <v>4</v>
      </c>
      <c r="B4" s="38" t="s">
        <v>71</v>
      </c>
      <c r="C4" s="121" t="s">
        <v>72</v>
      </c>
      <c r="D4" s="122"/>
      <c r="E4" s="39" t="s">
        <v>73</v>
      </c>
      <c r="F4" s="32"/>
      <c r="G4" s="32"/>
      <c r="H4" s="43"/>
      <c r="I4" s="43"/>
    </row>
    <row r="5" spans="1:9" ht="12.75" customHeight="1">
      <c r="A5" s="29" t="s">
        <v>74</v>
      </c>
      <c r="B5" s="44" t="s">
        <v>5</v>
      </c>
      <c r="C5" s="123" t="s">
        <v>75</v>
      </c>
      <c r="D5" s="124"/>
      <c r="E5" s="45" t="s">
        <v>76</v>
      </c>
      <c r="F5" s="33"/>
      <c r="G5" s="33"/>
      <c r="H5" s="33"/>
      <c r="I5" s="33"/>
    </row>
    <row r="6" spans="1:9" ht="12.75" customHeight="1">
      <c r="A6" s="118" t="s">
        <v>13</v>
      </c>
      <c r="B6" s="118" t="s">
        <v>15</v>
      </c>
      <c r="C6" s="118" t="s">
        <v>17</v>
      </c>
      <c r="D6" s="118" t="s">
        <v>18</v>
      </c>
      <c r="E6" s="118" t="s">
        <v>19</v>
      </c>
      <c r="F6" s="118" t="s">
        <v>21</v>
      </c>
      <c r="G6" s="118" t="s">
        <v>23</v>
      </c>
      <c r="H6" s="118" t="s">
        <v>77</v>
      </c>
      <c r="I6" s="118"/>
    </row>
    <row r="7" spans="1:9" ht="12.75" customHeight="1">
      <c r="A7" s="118"/>
      <c r="B7" s="118"/>
      <c r="C7" s="118"/>
      <c r="D7" s="118"/>
      <c r="E7" s="118"/>
      <c r="F7" s="118"/>
      <c r="G7" s="118"/>
      <c r="H7" s="34" t="s">
        <v>26</v>
      </c>
      <c r="I7" s="34" t="s">
        <v>28</v>
      </c>
    </row>
    <row r="8" spans="1:9" ht="12.75" customHeight="1">
      <c r="A8" s="34" t="s">
        <v>14</v>
      </c>
      <c r="B8" s="34" t="s">
        <v>16</v>
      </c>
      <c r="C8" s="34" t="s">
        <v>10</v>
      </c>
      <c r="D8" s="34" t="s">
        <v>9</v>
      </c>
      <c r="E8" s="34" t="s">
        <v>20</v>
      </c>
      <c r="F8" s="34" t="s">
        <v>22</v>
      </c>
      <c r="G8" s="34" t="s">
        <v>24</v>
      </c>
      <c r="H8" s="34" t="s">
        <v>27</v>
      </c>
      <c r="I8" s="34" t="s">
        <v>29</v>
      </c>
    </row>
    <row r="9" spans="1:9" ht="12.75" customHeight="1">
      <c r="A9" s="35" t="s">
        <v>30</v>
      </c>
      <c r="B9" s="35"/>
      <c r="C9" s="46" t="s">
        <v>14</v>
      </c>
      <c r="D9" s="35"/>
      <c r="E9" s="47" t="s">
        <v>31</v>
      </c>
      <c r="F9" s="35"/>
      <c r="G9" s="35"/>
      <c r="H9" s="35"/>
      <c r="I9" s="48">
        <f>I10</f>
        <v>0</v>
      </c>
    </row>
    <row r="10" spans="1:9" ht="12.75">
      <c r="A10" s="25" t="s">
        <v>32</v>
      </c>
      <c r="B10" s="24" t="s">
        <v>16</v>
      </c>
      <c r="C10" s="24" t="s">
        <v>86</v>
      </c>
      <c r="D10" s="25" t="s">
        <v>33</v>
      </c>
      <c r="E10" s="26" t="s">
        <v>87</v>
      </c>
      <c r="F10" s="27" t="s">
        <v>37</v>
      </c>
      <c r="G10" s="49">
        <v>1</v>
      </c>
      <c r="H10" s="28"/>
      <c r="I10" s="28">
        <f>ROUND(ROUND(H10,2)*ROUND(G10,3),2)</f>
        <v>0</v>
      </c>
    </row>
    <row r="11" spans="1:5" ht="12.75">
      <c r="A11" s="50" t="s">
        <v>34</v>
      </c>
      <c r="E11" s="30" t="s">
        <v>33</v>
      </c>
    </row>
    <row r="12" spans="1:5" ht="12.75">
      <c r="A12" s="51" t="s">
        <v>35</v>
      </c>
      <c r="E12" s="31" t="s">
        <v>38</v>
      </c>
    </row>
    <row r="13" spans="1:5" ht="12.75">
      <c r="A13" s="29" t="s">
        <v>36</v>
      </c>
      <c r="E13" s="30" t="s">
        <v>88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3" width="9.140625" style="29" customWidth="1"/>
    <col min="14" max="17" width="9.140625" style="29" hidden="1" customWidth="1"/>
    <col min="18" max="16384" width="9.140625" style="29" customWidth="1"/>
  </cols>
  <sheetData>
    <row r="1" spans="1:15" ht="12.75" customHeight="1">
      <c r="A1" s="29" t="s">
        <v>0</v>
      </c>
      <c r="B1" s="1"/>
      <c r="C1" s="1"/>
      <c r="D1" s="1"/>
      <c r="E1" s="1" t="s">
        <v>2</v>
      </c>
      <c r="F1" s="1"/>
      <c r="G1" s="32"/>
      <c r="H1" s="32"/>
      <c r="I1" s="32"/>
      <c r="O1" s="29" t="s">
        <v>9</v>
      </c>
    </row>
    <row r="2" spans="2:15" ht="24.75" customHeight="1">
      <c r="B2" s="1"/>
      <c r="C2" s="1"/>
      <c r="D2" s="1"/>
      <c r="E2" s="2" t="s">
        <v>127</v>
      </c>
      <c r="F2" s="1"/>
      <c r="G2" s="32"/>
      <c r="H2" s="33"/>
      <c r="I2" s="33"/>
      <c r="N2" s="29">
        <f>0+N9</f>
        <v>0</v>
      </c>
      <c r="O2" s="29" t="s">
        <v>9</v>
      </c>
    </row>
    <row r="3" spans="1:15" ht="15" customHeight="1">
      <c r="A3" s="29" t="s">
        <v>1</v>
      </c>
      <c r="B3" s="6" t="s">
        <v>3</v>
      </c>
      <c r="C3" s="119" t="s">
        <v>114</v>
      </c>
      <c r="D3" s="120"/>
      <c r="E3" s="7" t="s">
        <v>113</v>
      </c>
      <c r="F3" s="1"/>
      <c r="G3" s="40"/>
      <c r="H3" s="41" t="s">
        <v>70</v>
      </c>
      <c r="I3" s="42">
        <f>0+I9</f>
        <v>0</v>
      </c>
      <c r="N3" s="29" t="s">
        <v>6</v>
      </c>
      <c r="O3" s="29" t="s">
        <v>10</v>
      </c>
    </row>
    <row r="4" spans="1:15" ht="15" customHeight="1">
      <c r="A4" s="29" t="s">
        <v>4</v>
      </c>
      <c r="B4" s="38" t="s">
        <v>71</v>
      </c>
      <c r="C4" s="121" t="s">
        <v>72</v>
      </c>
      <c r="D4" s="122"/>
      <c r="E4" s="39" t="s">
        <v>73</v>
      </c>
      <c r="F4" s="32"/>
      <c r="G4" s="32"/>
      <c r="H4" s="43"/>
      <c r="I4" s="43"/>
      <c r="N4" s="29" t="s">
        <v>7</v>
      </c>
      <c r="O4" s="29" t="s">
        <v>10</v>
      </c>
    </row>
    <row r="5" spans="1:15" ht="12.75" customHeight="1">
      <c r="A5" s="29" t="s">
        <v>74</v>
      </c>
      <c r="B5" s="44" t="s">
        <v>5</v>
      </c>
      <c r="C5" s="123" t="s">
        <v>75</v>
      </c>
      <c r="D5" s="124"/>
      <c r="E5" s="45" t="s">
        <v>76</v>
      </c>
      <c r="F5" s="33"/>
      <c r="G5" s="33"/>
      <c r="H5" s="33"/>
      <c r="I5" s="33"/>
      <c r="N5" s="29" t="s">
        <v>8</v>
      </c>
      <c r="O5" s="29" t="s">
        <v>10</v>
      </c>
    </row>
    <row r="6" spans="1:9" ht="12.75" customHeight="1">
      <c r="A6" s="118" t="s">
        <v>13</v>
      </c>
      <c r="B6" s="118" t="s">
        <v>15</v>
      </c>
      <c r="C6" s="118" t="s">
        <v>17</v>
      </c>
      <c r="D6" s="118" t="s">
        <v>18</v>
      </c>
      <c r="E6" s="118" t="s">
        <v>19</v>
      </c>
      <c r="F6" s="118" t="s">
        <v>21</v>
      </c>
      <c r="G6" s="118" t="s">
        <v>23</v>
      </c>
      <c r="H6" s="118" t="s">
        <v>77</v>
      </c>
      <c r="I6" s="118"/>
    </row>
    <row r="7" spans="1:9" ht="12.75" customHeight="1">
      <c r="A7" s="118"/>
      <c r="B7" s="118"/>
      <c r="C7" s="118"/>
      <c r="D7" s="118"/>
      <c r="E7" s="118"/>
      <c r="F7" s="118"/>
      <c r="G7" s="118"/>
      <c r="H7" s="34" t="s">
        <v>26</v>
      </c>
      <c r="I7" s="34" t="s">
        <v>28</v>
      </c>
    </row>
    <row r="8" spans="1:9" ht="12.75" customHeight="1">
      <c r="A8" s="34" t="s">
        <v>14</v>
      </c>
      <c r="B8" s="34" t="s">
        <v>16</v>
      </c>
      <c r="C8" s="34" t="s">
        <v>10</v>
      </c>
      <c r="D8" s="34" t="s">
        <v>9</v>
      </c>
      <c r="E8" s="34" t="s">
        <v>20</v>
      </c>
      <c r="F8" s="34" t="s">
        <v>22</v>
      </c>
      <c r="G8" s="34" t="s">
        <v>24</v>
      </c>
      <c r="H8" s="34" t="s">
        <v>27</v>
      </c>
      <c r="I8" s="34" t="s">
        <v>29</v>
      </c>
    </row>
    <row r="9" spans="1:17" ht="12.75" customHeight="1">
      <c r="A9" s="35" t="s">
        <v>30</v>
      </c>
      <c r="B9" s="35"/>
      <c r="C9" s="46" t="s">
        <v>14</v>
      </c>
      <c r="D9" s="35"/>
      <c r="E9" s="47" t="s">
        <v>31</v>
      </c>
      <c r="F9" s="35"/>
      <c r="G9" s="35"/>
      <c r="H9" s="35"/>
      <c r="I9" s="48">
        <f>I10+I14+I18</f>
        <v>0</v>
      </c>
      <c r="N9" s="29">
        <f>0+Q9</f>
        <v>0</v>
      </c>
      <c r="P9" s="29">
        <f>0+I10+I14+I18</f>
        <v>0</v>
      </c>
      <c r="Q9" s="29">
        <f>0+N10+N14+N18</f>
        <v>0</v>
      </c>
    </row>
    <row r="10" spans="1:15" ht="25.5">
      <c r="A10" s="25" t="s">
        <v>32</v>
      </c>
      <c r="B10" s="24" t="s">
        <v>16</v>
      </c>
      <c r="C10" s="24" t="s">
        <v>78</v>
      </c>
      <c r="D10" s="25" t="s">
        <v>79</v>
      </c>
      <c r="E10" s="26" t="s">
        <v>80</v>
      </c>
      <c r="F10" s="27" t="s">
        <v>37</v>
      </c>
      <c r="G10" s="49">
        <v>1</v>
      </c>
      <c r="H10" s="28"/>
      <c r="I10" s="28">
        <f>ROUND(ROUND(H10,2)*ROUND(G10,3),2)</f>
        <v>0</v>
      </c>
      <c r="N10" s="29">
        <f>(I10*21)/100</f>
        <v>0</v>
      </c>
      <c r="O10" s="29" t="s">
        <v>10</v>
      </c>
    </row>
    <row r="11" spans="1:5" ht="12.75">
      <c r="A11" s="50" t="s">
        <v>34</v>
      </c>
      <c r="E11" s="30" t="s">
        <v>33</v>
      </c>
    </row>
    <row r="12" spans="1:5" ht="12.75">
      <c r="A12" s="51" t="s">
        <v>35</v>
      </c>
      <c r="E12" s="31" t="s">
        <v>38</v>
      </c>
    </row>
    <row r="13" spans="1:5" ht="12.75">
      <c r="A13" s="29" t="s">
        <v>36</v>
      </c>
      <c r="E13" s="30" t="s">
        <v>33</v>
      </c>
    </row>
    <row r="14" spans="1:15" ht="25.5">
      <c r="A14" s="25" t="s">
        <v>32</v>
      </c>
      <c r="B14" s="24" t="s">
        <v>10</v>
      </c>
      <c r="C14" s="24" t="s">
        <v>81</v>
      </c>
      <c r="D14" s="25" t="s">
        <v>79</v>
      </c>
      <c r="E14" s="26" t="s">
        <v>82</v>
      </c>
      <c r="F14" s="27" t="s">
        <v>37</v>
      </c>
      <c r="G14" s="49">
        <v>1</v>
      </c>
      <c r="H14" s="28"/>
      <c r="I14" s="28">
        <f>ROUND(ROUND(H14,2)*ROUND(G14,3),2)</f>
        <v>0</v>
      </c>
      <c r="N14" s="29">
        <f>(I14*21)/100</f>
        <v>0</v>
      </c>
      <c r="O14" s="29" t="s">
        <v>10</v>
      </c>
    </row>
    <row r="15" spans="1:5" ht="12.75">
      <c r="A15" s="50" t="s">
        <v>34</v>
      </c>
      <c r="E15" s="30" t="s">
        <v>83</v>
      </c>
    </row>
    <row r="16" spans="1:5" ht="12.75">
      <c r="A16" s="51" t="s">
        <v>35</v>
      </c>
      <c r="E16" s="31" t="s">
        <v>38</v>
      </c>
    </row>
    <row r="17" spans="1:5" ht="12.75">
      <c r="A17" s="29" t="s">
        <v>36</v>
      </c>
      <c r="E17" s="30" t="s">
        <v>33</v>
      </c>
    </row>
    <row r="18" spans="1:15" ht="12.75">
      <c r="A18" s="25" t="s">
        <v>32</v>
      </c>
      <c r="B18" s="24" t="s">
        <v>9</v>
      </c>
      <c r="C18" s="24" t="s">
        <v>84</v>
      </c>
      <c r="D18" s="25" t="s">
        <v>79</v>
      </c>
      <c r="E18" s="26" t="s">
        <v>85</v>
      </c>
      <c r="F18" s="27" t="s">
        <v>37</v>
      </c>
      <c r="G18" s="49">
        <v>1</v>
      </c>
      <c r="H18" s="28"/>
      <c r="I18" s="28">
        <f>ROUND(ROUND(H18,2)*ROUND(G18,3),2)</f>
        <v>0</v>
      </c>
      <c r="N18" s="29">
        <f>(I18*21)/100</f>
        <v>0</v>
      </c>
      <c r="O18" s="29" t="s">
        <v>10</v>
      </c>
    </row>
    <row r="19" spans="1:5" ht="12.75">
      <c r="A19" s="50" t="s">
        <v>34</v>
      </c>
      <c r="E19" s="30" t="s">
        <v>33</v>
      </c>
    </row>
    <row r="20" spans="1:5" ht="12.75">
      <c r="A20" s="51" t="s">
        <v>35</v>
      </c>
      <c r="E20" s="31" t="s">
        <v>38</v>
      </c>
    </row>
    <row r="21" spans="1:5" ht="12.75">
      <c r="A21" s="29" t="s">
        <v>36</v>
      </c>
      <c r="E21" s="30" t="s">
        <v>33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</row>
    <row r="2" spans="2:9" ht="24.75" customHeight="1">
      <c r="B2" s="1"/>
      <c r="C2" s="1"/>
      <c r="D2" s="1"/>
      <c r="E2" s="2" t="s">
        <v>127</v>
      </c>
      <c r="F2" s="1"/>
      <c r="G2" s="1"/>
      <c r="H2" s="5"/>
      <c r="I2" s="5"/>
    </row>
    <row r="3" spans="1:9" ht="15" customHeight="1">
      <c r="A3" t="s">
        <v>1</v>
      </c>
      <c r="B3" s="6" t="s">
        <v>3</v>
      </c>
      <c r="C3" s="119" t="s">
        <v>114</v>
      </c>
      <c r="D3" s="120"/>
      <c r="E3" s="7" t="s">
        <v>113</v>
      </c>
      <c r="F3" s="1"/>
      <c r="G3" s="4"/>
      <c r="H3" s="3" t="s">
        <v>11</v>
      </c>
      <c r="I3" s="23">
        <f>0+I8+I17+I41</f>
        <v>0</v>
      </c>
    </row>
    <row r="4" spans="1:9" ht="15" customHeight="1">
      <c r="A4" t="s">
        <v>4</v>
      </c>
      <c r="B4" s="9" t="s">
        <v>5</v>
      </c>
      <c r="C4" s="126" t="s">
        <v>11</v>
      </c>
      <c r="D4" s="127"/>
      <c r="E4" s="10" t="s">
        <v>12</v>
      </c>
      <c r="F4" s="5"/>
      <c r="G4" s="5"/>
      <c r="H4" s="11"/>
      <c r="I4" s="11"/>
    </row>
    <row r="5" spans="1:9" ht="12.75" customHeight="1">
      <c r="A5" s="125" t="s">
        <v>13</v>
      </c>
      <c r="B5" s="125" t="s">
        <v>15</v>
      </c>
      <c r="C5" s="125" t="s">
        <v>17</v>
      </c>
      <c r="D5" s="125" t="s">
        <v>18</v>
      </c>
      <c r="E5" s="125" t="s">
        <v>19</v>
      </c>
      <c r="F5" s="125" t="s">
        <v>21</v>
      </c>
      <c r="G5" s="125" t="s">
        <v>23</v>
      </c>
      <c r="H5" s="125" t="s">
        <v>25</v>
      </c>
      <c r="I5" s="125"/>
    </row>
    <row r="6" spans="1:9" ht="12.75" customHeight="1">
      <c r="A6" s="125"/>
      <c r="B6" s="125"/>
      <c r="C6" s="125"/>
      <c r="D6" s="125"/>
      <c r="E6" s="125"/>
      <c r="F6" s="125"/>
      <c r="G6" s="125"/>
      <c r="H6" s="8" t="s">
        <v>26</v>
      </c>
      <c r="I6" s="8" t="s">
        <v>28</v>
      </c>
    </row>
    <row r="7" spans="1:9" ht="12.75" customHeight="1">
      <c r="A7" s="8" t="s">
        <v>14</v>
      </c>
      <c r="B7" s="8" t="s">
        <v>16</v>
      </c>
      <c r="C7" s="8" t="s">
        <v>10</v>
      </c>
      <c r="D7" s="8" t="s">
        <v>9</v>
      </c>
      <c r="E7" s="8" t="s">
        <v>20</v>
      </c>
      <c r="F7" s="8" t="s">
        <v>22</v>
      </c>
      <c r="G7" s="8" t="s">
        <v>24</v>
      </c>
      <c r="H7" s="8" t="s">
        <v>27</v>
      </c>
      <c r="I7" s="8" t="s">
        <v>29</v>
      </c>
    </row>
    <row r="8" spans="1:9" ht="12.75" customHeight="1">
      <c r="A8" s="5" t="s">
        <v>30</v>
      </c>
      <c r="B8" s="5"/>
      <c r="C8" s="21" t="s">
        <v>16</v>
      </c>
      <c r="D8" s="5"/>
      <c r="E8" s="13" t="s">
        <v>39</v>
      </c>
      <c r="F8" s="5"/>
      <c r="G8" s="5"/>
      <c r="H8" s="5"/>
      <c r="I8" s="22">
        <f>I9</f>
        <v>0</v>
      </c>
    </row>
    <row r="9" spans="1:9" ht="12.75">
      <c r="A9" s="12" t="s">
        <v>32</v>
      </c>
      <c r="B9" s="14">
        <v>1</v>
      </c>
      <c r="C9" s="14" t="s">
        <v>41</v>
      </c>
      <c r="D9" s="12" t="s">
        <v>33</v>
      </c>
      <c r="E9" s="15" t="s">
        <v>42</v>
      </c>
      <c r="F9" s="16" t="s">
        <v>40</v>
      </c>
      <c r="G9" s="37">
        <v>539.1</v>
      </c>
      <c r="H9" s="17"/>
      <c r="I9" s="17">
        <f>ROUND(ROUND(H9,2)*ROUND(G9,3),2)</f>
        <v>0</v>
      </c>
    </row>
    <row r="10" spans="1:7" ht="38.25">
      <c r="A10" s="18" t="s">
        <v>34</v>
      </c>
      <c r="E10" s="57" t="s">
        <v>116</v>
      </c>
      <c r="G10" s="36"/>
    </row>
    <row r="11" spans="1:5" ht="12.75">
      <c r="A11" s="20" t="s">
        <v>35</v>
      </c>
      <c r="E11" s="60" t="s">
        <v>117</v>
      </c>
    </row>
    <row r="12" spans="1:5" ht="12.75" customHeight="1">
      <c r="A12" t="s">
        <v>36</v>
      </c>
      <c r="E12" s="19" t="s">
        <v>108</v>
      </c>
    </row>
    <row r="13" spans="2:9" ht="12.75" customHeight="1">
      <c r="B13" s="14">
        <v>2</v>
      </c>
      <c r="C13" s="14" t="s">
        <v>41</v>
      </c>
      <c r="D13" s="12" t="s">
        <v>33</v>
      </c>
      <c r="E13" s="15" t="s">
        <v>42</v>
      </c>
      <c r="F13" s="16" t="s">
        <v>40</v>
      </c>
      <c r="G13" s="37">
        <v>10</v>
      </c>
      <c r="H13" s="17"/>
      <c r="I13" s="17">
        <f>ROUND(ROUND(H13,2)*ROUND(G13,3),2)</f>
        <v>0</v>
      </c>
    </row>
    <row r="14" spans="5:7" ht="38.25">
      <c r="E14" s="57" t="s">
        <v>118</v>
      </c>
      <c r="G14" s="36"/>
    </row>
    <row r="15" ht="12.75" customHeight="1">
      <c r="E15" s="60" t="s">
        <v>119</v>
      </c>
    </row>
    <row r="16" ht="12.75" customHeight="1">
      <c r="E16" s="19" t="s">
        <v>108</v>
      </c>
    </row>
    <row r="17" spans="1:9" ht="12.75" customHeight="1">
      <c r="A17" s="5" t="s">
        <v>30</v>
      </c>
      <c r="B17" s="5"/>
      <c r="C17" s="21" t="s">
        <v>22</v>
      </c>
      <c r="D17" s="5"/>
      <c r="E17" s="59" t="s">
        <v>43</v>
      </c>
      <c r="F17" s="56"/>
      <c r="G17" s="56"/>
      <c r="H17" s="5"/>
      <c r="I17" s="22">
        <f>I18+I22+I26+I30+I34+I38</f>
        <v>0</v>
      </c>
    </row>
    <row r="18" spans="1:9" ht="12.75">
      <c r="A18" s="12" t="s">
        <v>32</v>
      </c>
      <c r="B18" s="14" t="s">
        <v>16</v>
      </c>
      <c r="C18" s="14" t="s">
        <v>44</v>
      </c>
      <c r="D18" s="12" t="s">
        <v>33</v>
      </c>
      <c r="E18" s="61" t="s">
        <v>45</v>
      </c>
      <c r="F18" s="62" t="s">
        <v>46</v>
      </c>
      <c r="G18" s="63">
        <v>10782</v>
      </c>
      <c r="H18" s="17"/>
      <c r="I18" s="17">
        <f>ROUND(ROUND(H18,2)*ROUND(G18,3),2)</f>
        <v>0</v>
      </c>
    </row>
    <row r="19" spans="1:7" ht="38.25">
      <c r="A19" s="18" t="s">
        <v>34</v>
      </c>
      <c r="E19" s="57" t="s">
        <v>67</v>
      </c>
      <c r="F19" s="64"/>
      <c r="G19" s="65"/>
    </row>
    <row r="20" spans="1:7" ht="12.75">
      <c r="A20" s="20" t="s">
        <v>35</v>
      </c>
      <c r="E20" s="60" t="s">
        <v>120</v>
      </c>
      <c r="F20" s="64"/>
      <c r="G20" s="65"/>
    </row>
    <row r="21" spans="1:7" ht="51">
      <c r="A21" t="s">
        <v>36</v>
      </c>
      <c r="E21" s="57" t="s">
        <v>47</v>
      </c>
      <c r="F21" s="64"/>
      <c r="G21" s="65"/>
    </row>
    <row r="22" spans="2:9" ht="12.75">
      <c r="B22" s="14">
        <v>2</v>
      </c>
      <c r="C22" s="14" t="s">
        <v>44</v>
      </c>
      <c r="D22" s="12" t="s">
        <v>33</v>
      </c>
      <c r="E22" s="61" t="s">
        <v>45</v>
      </c>
      <c r="F22" s="62" t="s">
        <v>46</v>
      </c>
      <c r="G22" s="63">
        <v>200</v>
      </c>
      <c r="H22" s="17"/>
      <c r="I22" s="17">
        <f>ROUND(ROUND(H22,2)*ROUND(G22,3),2)</f>
        <v>0</v>
      </c>
    </row>
    <row r="23" spans="5:7" ht="38.25">
      <c r="E23" s="57" t="s">
        <v>112</v>
      </c>
      <c r="F23" s="64"/>
      <c r="G23" s="65"/>
    </row>
    <row r="24" spans="5:7" ht="12.75">
      <c r="E24" s="60" t="s">
        <v>121</v>
      </c>
      <c r="F24" s="64"/>
      <c r="G24" s="65"/>
    </row>
    <row r="25" spans="5:7" ht="51">
      <c r="E25" s="57" t="s">
        <v>47</v>
      </c>
      <c r="F25" s="64"/>
      <c r="G25" s="65"/>
    </row>
    <row r="26" spans="1:9" ht="12.75">
      <c r="A26" s="12" t="s">
        <v>32</v>
      </c>
      <c r="B26" s="14">
        <v>3</v>
      </c>
      <c r="C26" s="14" t="s">
        <v>48</v>
      </c>
      <c r="D26" s="12" t="s">
        <v>33</v>
      </c>
      <c r="E26" s="61" t="s">
        <v>49</v>
      </c>
      <c r="F26" s="62" t="s">
        <v>46</v>
      </c>
      <c r="G26" s="63">
        <v>10782</v>
      </c>
      <c r="H26" s="17"/>
      <c r="I26" s="17">
        <f>ROUND(ROUND(H26,2)*ROUND(G26,3),2)</f>
        <v>0</v>
      </c>
    </row>
    <row r="27" spans="1:7" ht="12.75">
      <c r="A27" s="18" t="s">
        <v>34</v>
      </c>
      <c r="E27" s="57" t="s">
        <v>50</v>
      </c>
      <c r="F27" s="64"/>
      <c r="G27" s="65"/>
    </row>
    <row r="28" spans="1:7" ht="12.75">
      <c r="A28" s="20" t="s">
        <v>35</v>
      </c>
      <c r="E28" s="60" t="s">
        <v>120</v>
      </c>
      <c r="F28" s="64"/>
      <c r="G28" s="65"/>
    </row>
    <row r="29" spans="1:7" ht="140.25">
      <c r="A29" t="s">
        <v>36</v>
      </c>
      <c r="E29" s="19" t="s">
        <v>51</v>
      </c>
      <c r="G29" s="36"/>
    </row>
    <row r="30" spans="2:9" ht="12.75">
      <c r="B30" s="14">
        <v>4</v>
      </c>
      <c r="C30" s="14" t="s">
        <v>110</v>
      </c>
      <c r="D30" s="12" t="s">
        <v>33</v>
      </c>
      <c r="E30" s="61" t="s">
        <v>111</v>
      </c>
      <c r="F30" s="62" t="s">
        <v>46</v>
      </c>
      <c r="G30" s="63">
        <v>200</v>
      </c>
      <c r="H30" s="17"/>
      <c r="I30" s="17">
        <f>ROUND(ROUND(H30,2)*ROUND(G30,3),2)</f>
        <v>0</v>
      </c>
    </row>
    <row r="31" spans="5:7" ht="12.75">
      <c r="E31" s="57" t="s">
        <v>50</v>
      </c>
      <c r="F31" s="64"/>
      <c r="G31" s="65"/>
    </row>
    <row r="32" spans="5:7" ht="12.75">
      <c r="E32" s="60" t="s">
        <v>121</v>
      </c>
      <c r="F32" s="64"/>
      <c r="G32" s="65"/>
    </row>
    <row r="33" spans="5:7" ht="140.25">
      <c r="E33" s="19" t="s">
        <v>51</v>
      </c>
      <c r="G33" s="36"/>
    </row>
    <row r="34" spans="1:9" ht="12.75">
      <c r="A34" s="12" t="s">
        <v>32</v>
      </c>
      <c r="B34" s="14">
        <v>5</v>
      </c>
      <c r="C34" s="14" t="s">
        <v>52</v>
      </c>
      <c r="D34" s="12" t="s">
        <v>33</v>
      </c>
      <c r="E34" s="15" t="s">
        <v>53</v>
      </c>
      <c r="F34" s="16" t="s">
        <v>54</v>
      </c>
      <c r="G34" s="37">
        <v>850</v>
      </c>
      <c r="H34" s="17"/>
      <c r="I34" s="17">
        <f>ROUND(ROUND(H34,2)*ROUND(G34,3),2)</f>
        <v>0</v>
      </c>
    </row>
    <row r="35" spans="1:7" ht="114.75">
      <c r="A35" s="18" t="s">
        <v>34</v>
      </c>
      <c r="E35" s="19" t="s">
        <v>55</v>
      </c>
      <c r="G35" s="36"/>
    </row>
    <row r="36" spans="1:7" ht="12.75">
      <c r="A36" s="20" t="s">
        <v>35</v>
      </c>
      <c r="E36" s="60" t="s">
        <v>122</v>
      </c>
      <c r="G36" s="36"/>
    </row>
    <row r="37" spans="1:7" ht="51">
      <c r="A37" t="s">
        <v>36</v>
      </c>
      <c r="E37" s="19" t="s">
        <v>56</v>
      </c>
      <c r="G37" s="36"/>
    </row>
    <row r="38" spans="1:9" ht="12.75">
      <c r="A38" s="12" t="s">
        <v>32</v>
      </c>
      <c r="B38" s="14">
        <v>6</v>
      </c>
      <c r="C38" s="14" t="s">
        <v>57</v>
      </c>
      <c r="D38" s="12" t="s">
        <v>33</v>
      </c>
      <c r="E38" s="73" t="s">
        <v>58</v>
      </c>
      <c r="F38" s="74" t="s">
        <v>54</v>
      </c>
      <c r="G38" s="63">
        <v>1751.4</v>
      </c>
      <c r="H38" s="17"/>
      <c r="I38" s="17">
        <f>ROUND(ROUND(H38,2)*ROUND(G38,3),2)</f>
        <v>0</v>
      </c>
    </row>
    <row r="39" spans="1:7" ht="25.5">
      <c r="A39" s="18" t="s">
        <v>34</v>
      </c>
      <c r="E39" s="75" t="s">
        <v>123</v>
      </c>
      <c r="F39" s="65"/>
      <c r="G39" s="65"/>
    </row>
    <row r="40" spans="1:7" ht="38.25">
      <c r="A40" t="s">
        <v>36</v>
      </c>
      <c r="E40" s="57" t="s">
        <v>59</v>
      </c>
      <c r="F40" s="64"/>
      <c r="G40" s="64"/>
    </row>
    <row r="41" spans="1:9" ht="12.75" customHeight="1">
      <c r="A41" s="5" t="s">
        <v>30</v>
      </c>
      <c r="B41" s="5"/>
      <c r="C41" s="21" t="s">
        <v>27</v>
      </c>
      <c r="D41" s="5"/>
      <c r="E41" s="59" t="s">
        <v>60</v>
      </c>
      <c r="F41" s="66"/>
      <c r="G41" s="66"/>
      <c r="H41" s="5"/>
      <c r="I41" s="22">
        <f>I42+I46+I50</f>
        <v>0</v>
      </c>
    </row>
    <row r="42" spans="1:9" ht="12.75" customHeight="1">
      <c r="A42" s="55"/>
      <c r="B42" s="24" t="s">
        <v>16</v>
      </c>
      <c r="C42" s="24" t="s">
        <v>105</v>
      </c>
      <c r="D42" s="25" t="s">
        <v>33</v>
      </c>
      <c r="E42" s="67" t="s">
        <v>106</v>
      </c>
      <c r="F42" s="68" t="s">
        <v>46</v>
      </c>
      <c r="G42" s="69">
        <v>434.75</v>
      </c>
      <c r="H42" s="28"/>
      <c r="I42" s="28">
        <f>ROUND(ROUND(H42,2)*ROUND(G42,3),2)</f>
        <v>0</v>
      </c>
    </row>
    <row r="43" spans="1:9" ht="12.75" customHeight="1">
      <c r="A43" s="55"/>
      <c r="B43" s="29"/>
      <c r="C43" s="29"/>
      <c r="D43" s="29"/>
      <c r="E43" s="70" t="s">
        <v>124</v>
      </c>
      <c r="F43" s="71"/>
      <c r="G43" s="72"/>
      <c r="H43" s="29"/>
      <c r="I43" s="29"/>
    </row>
    <row r="44" spans="1:9" ht="12.75" customHeight="1">
      <c r="A44" s="55"/>
      <c r="B44" s="29"/>
      <c r="C44" s="29"/>
      <c r="D44" s="29"/>
      <c r="E44" s="58" t="s">
        <v>125</v>
      </c>
      <c r="F44" s="71"/>
      <c r="G44" s="72"/>
      <c r="H44" s="29"/>
      <c r="I44" s="29"/>
    </row>
    <row r="45" spans="1:9" ht="38.25">
      <c r="A45" s="55"/>
      <c r="B45" s="29"/>
      <c r="C45" s="29"/>
      <c r="D45" s="29"/>
      <c r="E45" s="70" t="s">
        <v>107</v>
      </c>
      <c r="F45" s="71"/>
      <c r="G45" s="72"/>
      <c r="H45" s="29"/>
      <c r="I45" s="29"/>
    </row>
    <row r="46" spans="1:9" ht="12.75">
      <c r="A46" s="12" t="s">
        <v>32</v>
      </c>
      <c r="B46" s="14">
        <v>2</v>
      </c>
      <c r="C46" s="14" t="s">
        <v>61</v>
      </c>
      <c r="D46" s="12" t="s">
        <v>33</v>
      </c>
      <c r="E46" s="61" t="s">
        <v>62</v>
      </c>
      <c r="F46" s="62" t="s">
        <v>54</v>
      </c>
      <c r="G46" s="63">
        <v>1751.4</v>
      </c>
      <c r="H46" s="17"/>
      <c r="I46" s="17">
        <f>ROUND(ROUND(H46,2)*ROUND(G46,3),2)</f>
        <v>0</v>
      </c>
    </row>
    <row r="47" spans="1:7" ht="12.75">
      <c r="A47" s="18" t="s">
        <v>34</v>
      </c>
      <c r="E47" s="57" t="s">
        <v>68</v>
      </c>
      <c r="F47" s="64"/>
      <c r="G47" s="65"/>
    </row>
    <row r="48" spans="1:7" ht="12.75">
      <c r="A48" s="20" t="s">
        <v>35</v>
      </c>
      <c r="E48" s="60" t="s">
        <v>126</v>
      </c>
      <c r="F48" s="64"/>
      <c r="G48" s="65"/>
    </row>
    <row r="49" spans="1:7" ht="25.5">
      <c r="A49" t="s">
        <v>36</v>
      </c>
      <c r="E49" s="19" t="s">
        <v>63</v>
      </c>
      <c r="G49" s="36"/>
    </row>
    <row r="50" spans="1:9" ht="12.75">
      <c r="A50" s="12" t="s">
        <v>32</v>
      </c>
      <c r="B50" s="14">
        <v>3</v>
      </c>
      <c r="C50" s="14" t="s">
        <v>64</v>
      </c>
      <c r="D50" s="12" t="s">
        <v>33</v>
      </c>
      <c r="E50" s="15" t="s">
        <v>65</v>
      </c>
      <c r="F50" s="16" t="s">
        <v>46</v>
      </c>
      <c r="G50" s="63">
        <v>10782</v>
      </c>
      <c r="H50" s="17"/>
      <c r="I50" s="17">
        <f>ROUND(ROUND(H50,2)*ROUND(G50,3),2)</f>
        <v>0</v>
      </c>
    </row>
    <row r="51" spans="1:7" ht="12.75">
      <c r="A51" s="18" t="s">
        <v>34</v>
      </c>
      <c r="E51" s="19" t="s">
        <v>69</v>
      </c>
      <c r="G51" s="36"/>
    </row>
    <row r="52" spans="1:7" ht="12.75">
      <c r="A52" s="20" t="s">
        <v>35</v>
      </c>
      <c r="E52" s="60" t="s">
        <v>120</v>
      </c>
      <c r="G52" s="36"/>
    </row>
    <row r="53" spans="1:5" ht="25.5">
      <c r="A53" t="s">
        <v>36</v>
      </c>
      <c r="E53" s="19" t="s">
        <v>66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Komůrka Zdeněk</cp:lastModifiedBy>
  <dcterms:created xsi:type="dcterms:W3CDTF">2022-06-16T10:18:43Z</dcterms:created>
  <dcterms:modified xsi:type="dcterms:W3CDTF">2022-08-25T11:35:46Z</dcterms:modified>
  <cp:category/>
  <cp:version/>
  <cp:contentType/>
  <cp:contentStatus/>
</cp:coreProperties>
</file>