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2767" yWindow="32767" windowWidth="28800" windowHeight="11865" tabRatio="936" activeTab="0"/>
  </bookViews>
  <sheets>
    <sheet name="Titulni_list" sheetId="1" r:id="rId1"/>
    <sheet name="rekapitulace" sheetId="2" r:id="rId2"/>
    <sheet name="10_BOURACÍ_PRÁCE" sheetId="3" r:id="rId3"/>
    <sheet name="20_NOVÉ KONSTRUKCE" sheetId="4" r:id="rId4"/>
    <sheet name="30_ZTI" sheetId="5" r:id="rId5"/>
  </sheets>
  <definedNames>
    <definedName name="_xlnm.Print_Area" localSheetId="2">'10_BOURACÍ_PRÁCE'!$A$1:$I$14</definedName>
    <definedName name="_xlnm.Print_Area" localSheetId="3">'20_NOVÉ KONSTRUKCE'!$A$1:$I$34</definedName>
    <definedName name="_xlnm.Print_Area" localSheetId="4">'30_ZTI'!$A$1:$F$15</definedName>
    <definedName name="_xlnm.Print_Area" localSheetId="1">'rekapitulace'!$A$1:$F$25</definedName>
    <definedName name="_xlnm.Print_Area" localSheetId="0">'Titulni_list'!$A$1:$D$35</definedName>
  </definedNames>
  <calcPr fullCalcOnLoad="1"/>
</workbook>
</file>

<file path=xl/sharedStrings.xml><?xml version="1.0" encoding="utf-8"?>
<sst xmlns="http://schemas.openxmlformats.org/spreadsheetml/2006/main" count="137" uniqueCount="104">
  <si>
    <t>Cena celkem s DPH</t>
  </si>
  <si>
    <t>cena materiálu *</t>
  </si>
  <si>
    <t>celková jednotková cena</t>
  </si>
  <si>
    <t xml:space="preserve">Text: </t>
  </si>
  <si>
    <t xml:space="preserve">*)  cena pouze za nákup materiálu </t>
  </si>
  <si>
    <t>Kč</t>
  </si>
  <si>
    <t>počet</t>
  </si>
  <si>
    <t xml:space="preserve">Celková cena </t>
  </si>
  <si>
    <t>měrné jednotky</t>
  </si>
  <si>
    <t>druh</t>
  </si>
  <si>
    <t>celková cena</t>
  </si>
  <si>
    <t>Specifikace na základě projektu k žádosti o stavební povolení</t>
  </si>
  <si>
    <t>REKAPITULACE</t>
  </si>
  <si>
    <t>kpl</t>
  </si>
  <si>
    <t>po dobu výstavby a předání díla bez veškerých vad a nedodělků</t>
  </si>
  <si>
    <t>BOURACÍ PRÁCE</t>
  </si>
  <si>
    <t>NOVÉ KONSTRUKCE</t>
  </si>
  <si>
    <t>ks</t>
  </si>
  <si>
    <t>Cena celkem bez DPH</t>
  </si>
  <si>
    <t>DPH 21%</t>
  </si>
  <si>
    <t xml:space="preserve">Každá položka musí být nabídnuta kompletní a plně funkční tj. vč. dodávky, dopravy, montáže, pomocných  konstrukcí, přípomocí, provizorních  konstrukcí, spojovacího materiálu, prvků a všech potřebných spojených úkonů. Pokud není uvedeno jinak budou všechny vybourané konstrukce odvezeny na skládky dle platné legislativy.
Doplnění a kontrola položek výkazu výměr je součástí zadávacích podmínek VŘ.
</t>
  </si>
  <si>
    <t xml:space="preserve"> bez dopravy, pojiv, montáže atd. Cena se nezapočítává do vzorce </t>
  </si>
  <si>
    <t>Každá položka musí být nabídnuta kompletní a plně funkční tj. vč. dodávky, dopravy, montáže, pomocných  konstrukcí, přípomocí, provizorních  konstrukcí, spojovacího materiálu, prvků a všech potřebných spojených úkonů. Pokud není uvedeno jinak budou všechny vybourané konstrukce odvezeny na skládky dle platné legislativy.
Doplnění a kontrola položek výkazu výměr je součástí zadávacích podmínek VŘ.</t>
  </si>
  <si>
    <t>P.č.</t>
  </si>
  <si>
    <t>Název položky</t>
  </si>
  <si>
    <t>MJ</t>
  </si>
  <si>
    <t>množství</t>
  </si>
  <si>
    <t>cena / MJ</t>
  </si>
  <si>
    <t>Celkem</t>
  </si>
  <si>
    <t>Díl:</t>
  </si>
  <si>
    <t>Přesun hmot pro zařizovací předměty, výšky do 6 m</t>
  </si>
  <si>
    <t>soub</t>
  </si>
  <si>
    <t xml:space="preserve">ARCHEOPARK MIKULČICE - úpravy návštěvnického centra
ARCHEOPARK MIKULČICE - úpravy návštěvnického centra
ARCHEOPARK MIKULČICE - úpravy návštěvnického centra
ARCHEOPARK MIKULČICE - úpravy návštěvnického centra
vARCHEOPARK MIKULČICE - úpravy návštěvnického centra
ARCHEOPARK MIKULČICE - úpravy návštěvnického centra
ARCHEOPARK MIKULČICE - úpravy návštěvnického centra
ARCHEOPARK MIKULČICE - úpravy návštěvnického centra
ARCHEOPARK MIKULČICE - úpravy návštěvnického centra
</t>
  </si>
  <si>
    <t>ARCHEOPARK MIKULČICE - úpravy návštěvnického centra</t>
  </si>
  <si>
    <t>kompletní dodávka vč. dopravy, montáže, atd.</t>
  </si>
  <si>
    <t>Zdravotně-technické instalace</t>
  </si>
  <si>
    <t>t</t>
  </si>
  <si>
    <t>Zařizovací předměty - dodávka</t>
  </si>
  <si>
    <t>Zařizovací předměty - montáž</t>
  </si>
  <si>
    <t>ARCHEOPARK MIKULČICE - úpravy návštěvnického centra - stavební část</t>
  </si>
  <si>
    <t>a) Prvky</t>
  </si>
  <si>
    <t>a) Prvky - nový nábytek</t>
  </si>
  <si>
    <t>Krycí list rozpočtu</t>
  </si>
  <si>
    <t>Číslo zakázky</t>
  </si>
  <si>
    <t>Zakázka</t>
  </si>
  <si>
    <t>Komentář</t>
  </si>
  <si>
    <t>Popis verze</t>
  </si>
  <si>
    <t>Základní rozpočet</t>
  </si>
  <si>
    <t>Komentář verze</t>
  </si>
  <si>
    <t>Adresa</t>
  </si>
  <si>
    <t>Archeopark Mikulčice</t>
  </si>
  <si>
    <t>Datum zahájení</t>
  </si>
  <si>
    <t>Rok</t>
  </si>
  <si>
    <t>Datum dokončení</t>
  </si>
  <si>
    <t>Typ Firmy</t>
  </si>
  <si>
    <t>Název</t>
  </si>
  <si>
    <t>Kontaktní osoba</t>
  </si>
  <si>
    <t>Telefon</t>
  </si>
  <si>
    <t>Význam (funkce)</t>
  </si>
  <si>
    <t>Jméno</t>
  </si>
  <si>
    <t>Zpracovatel</t>
  </si>
  <si>
    <t>MS architekti s.r.o.</t>
  </si>
  <si>
    <t>U Nikolajky 15, Praha 5, 150 00</t>
  </si>
  <si>
    <t>Kód stavebního objektu</t>
  </si>
  <si>
    <t>Popis objektu</t>
  </si>
  <si>
    <t>Kód zatřídění</t>
  </si>
  <si>
    <t>Zatřídění</t>
  </si>
  <si>
    <t>SO 1.</t>
  </si>
  <si>
    <t>Návštěvnické centrum</t>
  </si>
  <si>
    <t>801</t>
  </si>
  <si>
    <t>Budovy občanské výstavby</t>
  </si>
  <si>
    <t>Celkem (bez DPH)</t>
  </si>
  <si>
    <t>Celkem (včetně DPH)</t>
  </si>
  <si>
    <t>Za zhotovitele</t>
  </si>
  <si>
    <t>Za objednatele</t>
  </si>
  <si>
    <t>Jméno :</t>
  </si>
  <si>
    <t>Datum :</t>
  </si>
  <si>
    <t>Podpis:</t>
  </si>
  <si>
    <t>Podpis :</t>
  </si>
  <si>
    <t>Poznámka :</t>
  </si>
  <si>
    <t>Montáž: Nerezový kuchyňský dřez s 1 sektorem (uyvadlo a dřez), vč. montáže a připojení na všechny IS (bude osazen do NN01 Pult bistra)</t>
  </si>
  <si>
    <t>Dodávka: nerezový kuchyňský dřez s 1 sektorem (uyvadlo a dřez), vč. dopravy, montáže a připojení na všechny IS (bude osazen do NN01 Pult bistra)</t>
  </si>
  <si>
    <t>Dodávka: Stojánková páková baterie, vč. všeho příslušenství, zatěsnění, zasilikonování a všech pomocných prací a příp. zapravení po montáži (bude osazen do NN01 Pult bistra)</t>
  </si>
  <si>
    <t>Montáž: Stojánková páková baterie, vč. všeho příslušenství, zatěsnění, zasilikonování a všech pomocných prací a příp. zapravení po montáži (bude osazen do NN01 Pult bistra)</t>
  </si>
  <si>
    <t>ARCHEOPARK MIKULČICE - úpravy návštěvnického centra 
CÁST - nábytek</t>
  </si>
  <si>
    <t>Archeopark Mikulčice - úpravy návštěvnického centra - nábytek</t>
  </si>
  <si>
    <t>001</t>
  </si>
  <si>
    <t>Vnitrostaveništní přesun hmot pro zařízovací předměty, výšky do 6 m</t>
  </si>
  <si>
    <t>D+M NN01 Pult bistra - příprava pro osazení dřezu (viz pol. 30001 a 30005), stojánkové baterie (viz. pol. 30002 a 30006) a elektro rovodů (viz elektro výk. D.1.4.4.4), vč. všech pomocných prací - podrobný popis viz D.TZ</t>
  </si>
  <si>
    <t>D+M NN02 Pokladní pult s čelní plnou deskou, uzamykatelnými šuplíky a policemi pro uložení - podrobný popis viz D.TZ</t>
  </si>
  <si>
    <t>ARCHEOPARK MIKULČICE - úpravy návštěvnického centra - nábytek</t>
  </si>
  <si>
    <t>kg</t>
  </si>
  <si>
    <t>vč odvozu na skládku a sládkovného, vč. dokladů o uložení na skládce</t>
  </si>
  <si>
    <t xml:space="preserve">Přesun obalových hmot a jiné materiály určené k likvidaci do výšky 6m 
</t>
  </si>
  <si>
    <t>D+M NN03 Prodejní stojan prospekty - stojan s plnou zadní deskou, s úložnými skříňkami a šikmými policemi na umístění prospektů - podrobný popis viz D.TZ</t>
  </si>
  <si>
    <t xml:space="preserve">D+M NN04 Stolek - plastový, čtvercový 700x700 mm, se středovou nohou s podstavcem – barva černá, typ a provedení sladit dle stávajícího mobiliáře </t>
  </si>
  <si>
    <t>Přesun mobiliáře - zpětné použití = 29 ks viz výpis na výkrese</t>
  </si>
  <si>
    <t>přesun - nábytek uskladněný stavbou pro zpětnou montáž atd., vč. přesunu hmot</t>
  </si>
  <si>
    <t>Dle výkresů D1.1.4a / D1.1.4b a D1.1.14, D1.1.15 a D1.1.16.</t>
  </si>
  <si>
    <t>Dle výkresu D1.1.18</t>
  </si>
  <si>
    <t>Dle výkresu D1.1.17</t>
  </si>
  <si>
    <t>ozn. N29 dle výkresu D1.1.3</t>
  </si>
  <si>
    <t>ozn. N07 dle výkresu D1.1.3</t>
  </si>
  <si>
    <t>D+M NN05 Židle - plastová, s područkami a opěradlem – barva černá, typ a provedení sladit dle stávajícího mobiliáře</t>
  </si>
</sst>
</file>

<file path=xl/styles.xml><?xml version="1.0" encoding="utf-8"?>
<styleSheet xmlns="http://schemas.openxmlformats.org/spreadsheetml/2006/main">
  <numFmts count="6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&quot;CZK&quot;;\-#,##0&quot;CZK&quot;"/>
    <numFmt numFmtId="167" formatCode="#,##0&quot;CZK&quot;;[Red]\-#,##0&quot;CZK&quot;"/>
    <numFmt numFmtId="168" formatCode="#,##0.00&quot;CZK&quot;;\-#,##0.00&quot;CZK&quot;"/>
    <numFmt numFmtId="169" formatCode="#,##0.00&quot;CZK&quot;;[Red]\-#,##0.00&quot;CZK&quot;"/>
    <numFmt numFmtId="170" formatCode="_-* #,##0&quot;CZK&quot;_-;\-* #,##0&quot;CZK&quot;_-;_-* &quot;-&quot;&quot;CZK&quot;_-;_-@_-"/>
    <numFmt numFmtId="171" formatCode="_-* #,##0_C_Z_K_-;\-* #,##0_C_Z_K_-;_-* &quot;-&quot;_C_Z_K_-;_-@_-"/>
    <numFmt numFmtId="172" formatCode="_-* #,##0.00&quot;CZK&quot;_-;\-* #,##0.00&quot;CZK&quot;_-;_-* &quot;-&quot;??&quot;CZK&quot;_-;_-@_-"/>
    <numFmt numFmtId="173" formatCode="_-* #,##0.00_C_Z_K_-;\-* #,##0.00_C_Z_K_-;_-* &quot;-&quot;??_C_Z_K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\ &quot;Kč&quot;"/>
    <numFmt numFmtId="181" formatCode="###,##\-0,000"/>
    <numFmt numFmtId="182" formatCode="#,##0\ &quot;Kč&quot;"/>
    <numFmt numFmtId="183" formatCode=";;;"/>
    <numFmt numFmtId="184" formatCode="00\-0000"/>
    <numFmt numFmtId="185" formatCode="000"/>
    <numFmt numFmtId="186" formatCode="000\ 00"/>
    <numFmt numFmtId="187" formatCode="[$$-C09]#,##0.00"/>
    <numFmt numFmtId="188" formatCode="[$$-409]#,##0.00"/>
    <numFmt numFmtId="189" formatCode="0.E+00"/>
    <numFmt numFmtId="190" formatCode="0.0%"/>
    <numFmt numFmtId="191" formatCode="#,##0.000"/>
    <numFmt numFmtId="192" formatCode="#,##0.00\ _K_č"/>
    <numFmt numFmtId="193" formatCode="#"/>
    <numFmt numFmtId="194" formatCode="[$-405]d\.\ mmmm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00"/>
    <numFmt numFmtId="199" formatCode="#,##0.000;\-#,##0.000"/>
    <numFmt numFmtId="200" formatCode="#,##0.00000;\-#,##0.00000"/>
    <numFmt numFmtId="201" formatCode="#,##0.0;\-#,##0.0"/>
    <numFmt numFmtId="202" formatCode="##,###,000"/>
    <numFmt numFmtId="203" formatCode="[$¥€-2]\ #\ ##,000_);[Red]\([$€-2]\ #\ ##,000\)"/>
    <numFmt numFmtId="204" formatCode="#,##0.0\ &quot;Kč&quot;"/>
    <numFmt numFmtId="205" formatCode="###\ ###\ ###\ ##0.00"/>
    <numFmt numFmtId="206" formatCode="[$-405]dddd\ d\.\ mmmm\ yyyy"/>
    <numFmt numFmtId="207" formatCode="0.000"/>
    <numFmt numFmtId="208" formatCode="0.0"/>
    <numFmt numFmtId="209" formatCode="_-* #,##0.00\ _K_č_-;\-* #,##0.00\ _K_č_-;_-* \-??\ _K_č_-;_-@_-"/>
    <numFmt numFmtId="210" formatCode="_(#,##0\._);;;_(@_)"/>
    <numFmt numFmtId="211" formatCode="_(#,##0.00_);[Red]&quot;- &quot;#,##0.00_);\–??;_(@_)"/>
    <numFmt numFmtId="212" formatCode="_-* #,##0.0\ _K_č_-;\-* #,##0.0\ _K_č_-;_-* \-?\ _K_č_-;_-@_-"/>
    <numFmt numFmtId="213" formatCode="#,##0.0"/>
    <numFmt numFmtId="214" formatCode="#,##0.0_ ;\-#,##0.0\ "/>
    <numFmt numFmtId="215" formatCode="[$-405]General"/>
    <numFmt numFmtId="216" formatCode="[$-405]d&quot;.&quot;m&quot;.&quot;yy"/>
    <numFmt numFmtId="217" formatCode="[$-405]#,##0"/>
    <numFmt numFmtId="218" formatCode="#,##0&quot; &quot;[$Kč-405];[Red]&quot;-&quot;#,##0&quot; &quot;[$Kč-405]"/>
  </numFmts>
  <fonts count="74">
    <font>
      <sz val="10"/>
      <name val="Arial CE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sz val="9"/>
      <color indexed="12"/>
      <name val="Arial CE"/>
      <family val="2"/>
    </font>
    <font>
      <sz val="8"/>
      <color indexed="12"/>
      <name val="Arial CE"/>
      <family val="2"/>
    </font>
    <font>
      <b/>
      <sz val="10"/>
      <name val="Arial CE"/>
      <family val="2"/>
    </font>
    <font>
      <b/>
      <sz val="18"/>
      <color indexed="9"/>
      <name val="Arial CE"/>
      <family val="2"/>
    </font>
    <font>
      <b/>
      <sz val="10"/>
      <color indexed="9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u val="single"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b/>
      <sz val="9"/>
      <color indexed="10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6"/>
      <name val="Arial CE"/>
      <family val="2"/>
    </font>
    <font>
      <sz val="8"/>
      <name val="Verdana"/>
      <family val="2"/>
    </font>
    <font>
      <b/>
      <sz val="11"/>
      <name val="Arial CE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u val="single"/>
      <sz val="11"/>
      <color indexed="12"/>
      <name val="Calibri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i/>
      <sz val="10"/>
      <color indexed="56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Arial"/>
      <family val="2"/>
    </font>
    <font>
      <i/>
      <sz val="11"/>
      <color indexed="56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56"/>
      <name val="Arial"/>
      <family val="2"/>
    </font>
    <font>
      <b/>
      <i/>
      <sz val="14"/>
      <color indexed="56"/>
      <name val="Arial"/>
      <family val="2"/>
    </font>
    <font>
      <sz val="18"/>
      <color rgb="FF44546A"/>
      <name val="Calibri Light"/>
      <family val="2"/>
    </font>
    <font>
      <sz val="11"/>
      <color theme="1"/>
      <name val="Calibri"/>
      <family val="2"/>
    </font>
    <font>
      <sz val="8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206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 Narrow"/>
      <family val="2"/>
    </font>
    <font>
      <sz val="11"/>
      <color rgb="FF000000"/>
      <name val="Arial"/>
      <family val="2"/>
    </font>
    <font>
      <i/>
      <sz val="11"/>
      <color rgb="FF002060"/>
      <name val="Arial"/>
      <family val="2"/>
    </font>
    <font>
      <sz val="14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1"/>
      <color rgb="FF002060"/>
      <name val="Arial"/>
      <family val="2"/>
    </font>
    <font>
      <b/>
      <i/>
      <sz val="14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>
        <color rgb="FF000000"/>
      </top>
      <bottom/>
    </border>
    <border>
      <left style="medium"/>
      <right/>
      <top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 style="medium"/>
      <top style="thin">
        <color rgb="FF000000"/>
      </top>
      <bottom/>
    </border>
    <border>
      <left style="hair"/>
      <right style="hair"/>
      <top>
        <color indexed="63"/>
      </top>
      <bottom>
        <color indexed="63"/>
      </bottom>
    </border>
    <border>
      <left style="hair"/>
      <right/>
      <top/>
      <bottom/>
    </border>
    <border>
      <left style="hair"/>
      <right style="hair"/>
      <top style="hair"/>
      <bottom style="hair"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165" fontId="0" fillId="0" borderId="0" applyFont="0" applyFill="0" applyBorder="0" applyAlignment="0" applyProtection="0"/>
    <xf numFmtId="209" fontId="3" fillId="0" borderId="0">
      <alignment/>
      <protection/>
    </xf>
    <xf numFmtId="41" fontId="3" fillId="0" borderId="0">
      <alignment/>
      <protection/>
    </xf>
    <xf numFmtId="164" fontId="0" fillId="0" borderId="0" applyFont="0" applyFill="0" applyBorder="0" applyAlignment="0" applyProtection="0"/>
    <xf numFmtId="0" fontId="3" fillId="0" borderId="0">
      <alignment/>
      <protection/>
    </xf>
    <xf numFmtId="215" fontId="5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Protection="0">
      <alignment horizontal="left"/>
    </xf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2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24" borderId="0" xfId="0" applyFill="1" applyAlignment="1">
      <alignment/>
    </xf>
    <xf numFmtId="0" fontId="28" fillId="24" borderId="10" xfId="0" applyFont="1" applyFill="1" applyBorder="1" applyAlignment="1">
      <alignment horizontal="center"/>
    </xf>
    <xf numFmtId="0" fontId="25" fillId="24" borderId="0" xfId="0" applyFont="1" applyFill="1" applyAlignment="1">
      <alignment/>
    </xf>
    <xf numFmtId="0" fontId="25" fillId="17" borderId="10" xfId="0" applyFont="1" applyFill="1" applyBorder="1" applyAlignment="1">
      <alignment/>
    </xf>
    <xf numFmtId="0" fontId="30" fillId="17" borderId="11" xfId="42" applyFont="1" applyFill="1" applyBorder="1" applyAlignment="1" applyProtection="1">
      <alignment horizontal="right"/>
      <protection/>
    </xf>
    <xf numFmtId="0" fontId="25" fillId="17" borderId="12" xfId="0" applyFont="1" applyFill="1" applyBorder="1" applyAlignment="1">
      <alignment horizontal="left"/>
    </xf>
    <xf numFmtId="202" fontId="29" fillId="19" borderId="13" xfId="0" applyNumberFormat="1" applyFont="1" applyFill="1" applyBorder="1" applyAlignment="1">
      <alignment horizontal="left"/>
    </xf>
    <xf numFmtId="0" fontId="29" fillId="19" borderId="14" xfId="0" applyFont="1" applyFill="1" applyBorder="1" applyAlignment="1">
      <alignment/>
    </xf>
    <xf numFmtId="0" fontId="23" fillId="24" borderId="15" xfId="0" applyNumberFormat="1" applyFont="1" applyFill="1" applyBorder="1" applyAlignment="1">
      <alignment horizontal="left" wrapText="1"/>
    </xf>
    <xf numFmtId="0" fontId="22" fillId="24" borderId="0" xfId="0" applyNumberFormat="1" applyFont="1" applyFill="1" applyAlignment="1">
      <alignment/>
    </xf>
    <xf numFmtId="0" fontId="24" fillId="24" borderId="15" xfId="0" applyNumberFormat="1" applyFont="1" applyFill="1" applyBorder="1" applyAlignment="1">
      <alignment horizontal="left" wrapText="1"/>
    </xf>
    <xf numFmtId="0" fontId="23" fillId="24" borderId="0" xfId="0" applyNumberFormat="1" applyFont="1" applyFill="1" applyBorder="1" applyAlignment="1">
      <alignment horizontal="left" wrapText="1"/>
    </xf>
    <xf numFmtId="0" fontId="24" fillId="24" borderId="0" xfId="0" applyNumberFormat="1" applyFont="1" applyFill="1" applyBorder="1" applyAlignment="1">
      <alignment horizontal="left" wrapText="1"/>
    </xf>
    <xf numFmtId="0" fontId="22" fillId="24" borderId="0" xfId="0" applyNumberFormat="1" applyFont="1" applyFill="1" applyBorder="1" applyAlignment="1">
      <alignment horizontal="left" vertical="center" wrapText="1"/>
    </xf>
    <xf numFmtId="0" fontId="0" fillId="24" borderId="16" xfId="0" applyFill="1" applyBorder="1" applyAlignment="1">
      <alignment/>
    </xf>
    <xf numFmtId="0" fontId="0" fillId="24" borderId="0" xfId="0" applyNumberFormat="1" applyFont="1" applyFill="1" applyAlignment="1">
      <alignment/>
    </xf>
    <xf numFmtId="0" fontId="22" fillId="24" borderId="17" xfId="0" applyNumberFormat="1" applyFont="1" applyFill="1" applyBorder="1" applyAlignment="1">
      <alignment/>
    </xf>
    <xf numFmtId="182" fontId="0" fillId="24" borderId="0" xfId="0" applyNumberFormat="1" applyFill="1" applyAlignment="1">
      <alignment/>
    </xf>
    <xf numFmtId="182" fontId="33" fillId="19" borderId="14" xfId="0" applyNumberFormat="1" applyFont="1" applyFill="1" applyBorder="1" applyAlignment="1">
      <alignment/>
    </xf>
    <xf numFmtId="182" fontId="20" fillId="24" borderId="0" xfId="0" applyNumberFormat="1" applyFont="1" applyFill="1" applyBorder="1" applyAlignment="1">
      <alignment/>
    </xf>
    <xf numFmtId="182" fontId="22" fillId="4" borderId="17" xfId="0" applyNumberFormat="1" applyFont="1" applyFill="1" applyBorder="1" applyAlignment="1">
      <alignment/>
    </xf>
    <xf numFmtId="182" fontId="20" fillId="24" borderId="17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182" fontId="34" fillId="24" borderId="10" xfId="0" applyNumberFormat="1" applyFont="1" applyFill="1" applyBorder="1" applyAlignment="1">
      <alignment/>
    </xf>
    <xf numFmtId="182" fontId="0" fillId="0" borderId="0" xfId="0" applyNumberFormat="1" applyFont="1" applyAlignment="1">
      <alignment/>
    </xf>
    <xf numFmtId="182" fontId="0" fillId="24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2" fillId="4" borderId="17" xfId="0" applyNumberFormat="1" applyFont="1" applyFill="1" applyBorder="1" applyAlignment="1">
      <alignment/>
    </xf>
    <xf numFmtId="0" fontId="0" fillId="24" borderId="0" xfId="0" applyNumberFormat="1" applyFont="1" applyFill="1" applyBorder="1" applyAlignment="1">
      <alignment horizontal="left" vertical="center" wrapText="1"/>
    </xf>
    <xf numFmtId="0" fontId="22" fillId="24" borderId="0" xfId="0" applyNumberFormat="1" applyFont="1" applyFill="1" applyAlignment="1">
      <alignment/>
    </xf>
    <xf numFmtId="182" fontId="25" fillId="25" borderId="14" xfId="0" applyNumberFormat="1" applyFont="1" applyFill="1" applyBorder="1" applyAlignment="1">
      <alignment/>
    </xf>
    <xf numFmtId="182" fontId="25" fillId="17" borderId="10" xfId="0" applyNumberFormat="1" applyFont="1" applyFill="1" applyBorder="1" applyAlignment="1">
      <alignment/>
    </xf>
    <xf numFmtId="182" fontId="21" fillId="24" borderId="16" xfId="0" applyNumberFormat="1" applyFont="1" applyFill="1" applyBorder="1" applyAlignment="1">
      <alignment/>
    </xf>
    <xf numFmtId="0" fontId="0" fillId="24" borderId="0" xfId="0" applyFill="1" applyAlignment="1">
      <alignment horizontal="center"/>
    </xf>
    <xf numFmtId="0" fontId="22" fillId="19" borderId="17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37" fillId="26" borderId="18" xfId="0" applyNumberFormat="1" applyFont="1" applyFill="1" applyBorder="1" applyAlignment="1" applyProtection="1">
      <alignment horizontal="left"/>
      <protection/>
    </xf>
    <xf numFmtId="4" fontId="38" fillId="0" borderId="0" xfId="0" applyNumberFormat="1" applyFont="1" applyFill="1" applyBorder="1" applyAlignment="1" applyProtection="1">
      <alignment/>
      <protection/>
    </xf>
    <xf numFmtId="4" fontId="39" fillId="0" borderId="0" xfId="0" applyNumberFormat="1" applyFont="1" applyFill="1" applyBorder="1" applyAlignment="1" applyProtection="1">
      <alignment horizontal="center"/>
      <protection/>
    </xf>
    <xf numFmtId="4" fontId="38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40" fillId="0" borderId="19" xfId="0" applyFont="1" applyBorder="1" applyAlignment="1" applyProtection="1">
      <alignment/>
      <protection/>
    </xf>
    <xf numFmtId="182" fontId="36" fillId="24" borderId="10" xfId="0" applyNumberFormat="1" applyFont="1" applyFill="1" applyBorder="1" applyAlignment="1">
      <alignment horizontal="center"/>
    </xf>
    <xf numFmtId="182" fontId="28" fillId="24" borderId="10" xfId="0" applyNumberFormat="1" applyFont="1" applyFill="1" applyBorder="1" applyAlignment="1">
      <alignment horizontal="center"/>
    </xf>
    <xf numFmtId="182" fontId="40" fillId="0" borderId="20" xfId="0" applyNumberFormat="1" applyFont="1" applyBorder="1" applyAlignment="1">
      <alignment/>
    </xf>
    <xf numFmtId="182" fontId="0" fillId="15" borderId="21" xfId="0" applyNumberFormat="1" applyFill="1" applyBorder="1" applyAlignment="1">
      <alignment/>
    </xf>
    <xf numFmtId="182" fontId="0" fillId="0" borderId="22" xfId="0" applyNumberFormat="1" applyBorder="1" applyAlignment="1">
      <alignment/>
    </xf>
    <xf numFmtId="0" fontId="20" fillId="24" borderId="0" xfId="0" applyNumberFormat="1" applyFont="1" applyFill="1" applyBorder="1" applyAlignment="1">
      <alignment/>
    </xf>
    <xf numFmtId="0" fontId="22" fillId="24" borderId="23" xfId="0" applyNumberFormat="1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40" fillId="0" borderId="24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/>
      <protection/>
    </xf>
    <xf numFmtId="0" fontId="22" fillId="0" borderId="17" xfId="0" applyNumberFormat="1" applyFont="1" applyFill="1" applyBorder="1" applyAlignment="1">
      <alignment/>
    </xf>
    <xf numFmtId="2" fontId="22" fillId="19" borderId="17" xfId="0" applyNumberFormat="1" applyFont="1" applyFill="1" applyBorder="1" applyAlignment="1">
      <alignment/>
    </xf>
    <xf numFmtId="49" fontId="0" fillId="27" borderId="26" xfId="0" applyNumberFormat="1" applyFont="1" applyFill="1" applyBorder="1" applyAlignment="1">
      <alignment/>
    </xf>
    <xf numFmtId="0" fontId="0" fillId="27" borderId="26" xfId="0" applyFont="1" applyFill="1" applyBorder="1" applyAlignment="1">
      <alignment horizontal="center"/>
    </xf>
    <xf numFmtId="0" fontId="0" fillId="27" borderId="26" xfId="0" applyFont="1" applyFill="1" applyBorder="1" applyAlignment="1">
      <alignment/>
    </xf>
    <xf numFmtId="0" fontId="0" fillId="27" borderId="27" xfId="0" applyFont="1" applyFill="1" applyBorder="1" applyAlignment="1">
      <alignment/>
    </xf>
    <xf numFmtId="182" fontId="0" fillId="27" borderId="28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 vertical="top"/>
    </xf>
    <xf numFmtId="4" fontId="28" fillId="0" borderId="31" xfId="0" applyNumberFormat="1" applyFont="1" applyFill="1" applyBorder="1" applyAlignment="1" applyProtection="1">
      <alignment vertical="top" shrinkToFit="1"/>
      <protection locked="0"/>
    </xf>
    <xf numFmtId="182" fontId="28" fillId="0" borderId="32" xfId="0" applyNumberFormat="1" applyFont="1" applyBorder="1" applyAlignment="1">
      <alignment vertical="top" shrinkToFit="1"/>
    </xf>
    <xf numFmtId="0" fontId="28" fillId="0" borderId="33" xfId="0" applyFont="1" applyBorder="1" applyAlignment="1">
      <alignment horizontal="center" vertical="top" shrinkToFit="1"/>
    </xf>
    <xf numFmtId="0" fontId="29" fillId="28" borderId="34" xfId="0" applyFont="1" applyFill="1" applyBorder="1" applyAlignment="1">
      <alignment/>
    </xf>
    <xf numFmtId="182" fontId="34" fillId="24" borderId="35" xfId="0" applyNumberFormat="1" applyFont="1" applyFill="1" applyBorder="1" applyAlignment="1">
      <alignment/>
    </xf>
    <xf numFmtId="182" fontId="20" fillId="24" borderId="1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36" xfId="0" applyFill="1" applyBorder="1" applyAlignment="1">
      <alignment/>
    </xf>
    <xf numFmtId="0" fontId="0" fillId="29" borderId="37" xfId="0" applyNumberFormat="1" applyFont="1" applyFill="1" applyBorder="1" applyAlignment="1">
      <alignment horizontal="left" vertical="top" wrapText="1"/>
    </xf>
    <xf numFmtId="0" fontId="0" fillId="29" borderId="38" xfId="0" applyFill="1" applyBorder="1" applyAlignment="1">
      <alignment horizontal="center" vertical="top" shrinkToFit="1"/>
    </xf>
    <xf numFmtId="198" fontId="0" fillId="29" borderId="37" xfId="0" applyNumberFormat="1" applyFill="1" applyBorder="1" applyAlignment="1">
      <alignment vertical="top" shrinkToFit="1"/>
    </xf>
    <xf numFmtId="4" fontId="0" fillId="29" borderId="37" xfId="0" applyNumberFormat="1" applyFill="1" applyBorder="1" applyAlignment="1">
      <alignment vertical="top" shrinkToFit="1"/>
    </xf>
    <xf numFmtId="182" fontId="0" fillId="29" borderId="39" xfId="0" applyNumberFormat="1" applyFill="1" applyBorder="1" applyAlignment="1">
      <alignment vertical="top" shrinkToFit="1"/>
    </xf>
    <xf numFmtId="190" fontId="0" fillId="0" borderId="0" xfId="66" applyNumberFormat="1" applyFont="1" applyAlignment="1">
      <alignment/>
    </xf>
    <xf numFmtId="182" fontId="0" fillId="30" borderId="40" xfId="0" applyNumberFormat="1" applyFont="1" applyFill="1" applyBorder="1" applyAlignment="1">
      <alignment/>
    </xf>
    <xf numFmtId="182" fontId="0" fillId="30" borderId="41" xfId="0" applyNumberFormat="1" applyFont="1" applyFill="1" applyBorder="1" applyAlignment="1">
      <alignment/>
    </xf>
    <xf numFmtId="182" fontId="35" fillId="30" borderId="42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61" fillId="0" borderId="43" xfId="38" applyFont="1" applyBorder="1" applyAlignment="1">
      <alignment horizontal="left" vertical="top"/>
      <protection/>
    </xf>
    <xf numFmtId="0" fontId="62" fillId="0" borderId="44" xfId="38" applyFont="1" applyBorder="1" applyAlignment="1">
      <alignment horizontal="left" vertical="top" wrapText="1"/>
      <protection/>
    </xf>
    <xf numFmtId="0" fontId="63" fillId="0" borderId="45" xfId="38" applyFont="1" applyBorder="1" applyAlignment="1">
      <alignment horizontal="left" vertical="top"/>
      <protection/>
    </xf>
    <xf numFmtId="0" fontId="64" fillId="0" borderId="46" xfId="38" applyFont="1" applyBorder="1" applyAlignment="1">
      <alignment horizontal="right" vertical="top" wrapText="1"/>
      <protection/>
    </xf>
    <xf numFmtId="0" fontId="63" fillId="0" borderId="46" xfId="38" applyFont="1" applyBorder="1">
      <alignment/>
      <protection/>
    </xf>
    <xf numFmtId="216" fontId="63" fillId="0" borderId="47" xfId="38" applyNumberFormat="1" applyFont="1" applyBorder="1" applyAlignment="1">
      <alignment horizontal="right"/>
      <protection/>
    </xf>
    <xf numFmtId="0" fontId="63" fillId="0" borderId="48" xfId="38" applyFont="1" applyBorder="1" applyAlignment="1">
      <alignment vertical="top" wrapText="1"/>
      <protection/>
    </xf>
    <xf numFmtId="0" fontId="64" fillId="0" borderId="49" xfId="38" applyFont="1" applyBorder="1" applyAlignment="1">
      <alignment horizontal="right" vertical="top" wrapText="1"/>
      <protection/>
    </xf>
    <xf numFmtId="0" fontId="63" fillId="0" borderId="49" xfId="38" applyFont="1" applyBorder="1">
      <alignment/>
      <protection/>
    </xf>
    <xf numFmtId="216" fontId="63" fillId="0" borderId="50" xfId="38" applyNumberFormat="1" applyFont="1" applyBorder="1" applyAlignment="1">
      <alignment horizontal="right"/>
      <protection/>
    </xf>
    <xf numFmtId="0" fontId="65" fillId="0" borderId="51" xfId="38" applyFont="1" applyBorder="1" applyAlignment="1">
      <alignment horizontal="left" vertical="top"/>
      <protection/>
    </xf>
    <xf numFmtId="0" fontId="65" fillId="0" borderId="46" xfId="38" applyFont="1" applyBorder="1" applyAlignment="1">
      <alignment horizontal="left" vertical="top" wrapText="1"/>
      <protection/>
    </xf>
    <xf numFmtId="0" fontId="65" fillId="0" borderId="52" xfId="38" applyFont="1" applyBorder="1">
      <alignment/>
      <protection/>
    </xf>
    <xf numFmtId="0" fontId="65" fillId="0" borderId="47" xfId="38" applyFont="1" applyBorder="1">
      <alignment/>
      <protection/>
    </xf>
    <xf numFmtId="0" fontId="63" fillId="0" borderId="44" xfId="38" applyFont="1" applyBorder="1" applyAlignment="1">
      <alignment horizontal="left"/>
      <protection/>
    </xf>
    <xf numFmtId="0" fontId="63" fillId="0" borderId="53" xfId="38" applyFont="1" applyBorder="1" applyAlignment="1">
      <alignment horizontal="left" wrapText="1"/>
      <protection/>
    </xf>
    <xf numFmtId="0" fontId="63" fillId="0" borderId="54" xfId="38" applyFont="1" applyBorder="1">
      <alignment/>
      <protection/>
    </xf>
    <xf numFmtId="0" fontId="63" fillId="0" borderId="55" xfId="38" applyFont="1" applyBorder="1">
      <alignment/>
      <protection/>
    </xf>
    <xf numFmtId="0" fontId="65" fillId="0" borderId="44" xfId="38" applyFont="1" applyBorder="1">
      <alignment/>
      <protection/>
    </xf>
    <xf numFmtId="0" fontId="65" fillId="0" borderId="56" xfId="38" applyFont="1" applyBorder="1">
      <alignment/>
      <protection/>
    </xf>
    <xf numFmtId="0" fontId="66" fillId="0" borderId="52" xfId="38" applyFont="1" applyBorder="1">
      <alignment/>
      <protection/>
    </xf>
    <xf numFmtId="0" fontId="66" fillId="0" borderId="57" xfId="38" applyFont="1" applyBorder="1">
      <alignment/>
      <protection/>
    </xf>
    <xf numFmtId="0" fontId="63" fillId="0" borderId="25" xfId="38" applyFont="1" applyBorder="1" applyAlignment="1">
      <alignment horizontal="left" vertical="top"/>
      <protection/>
    </xf>
    <xf numFmtId="0" fontId="63" fillId="0" borderId="25" xfId="38" applyFont="1" applyBorder="1">
      <alignment/>
      <protection/>
    </xf>
    <xf numFmtId="0" fontId="67" fillId="0" borderId="45" xfId="38" applyFont="1" applyBorder="1" applyAlignment="1">
      <alignment horizontal="left" vertical="top"/>
      <protection/>
    </xf>
    <xf numFmtId="0" fontId="67" fillId="0" borderId="46" xfId="38" applyFont="1" applyBorder="1" applyAlignment="1">
      <alignment horizontal="left" vertical="top" wrapText="1"/>
      <protection/>
    </xf>
    <xf numFmtId="0" fontId="67" fillId="0" borderId="52" xfId="38" applyFont="1" applyBorder="1">
      <alignment/>
      <protection/>
    </xf>
    <xf numFmtId="0" fontId="67" fillId="0" borderId="47" xfId="38" applyFont="1" applyBorder="1">
      <alignment/>
      <protection/>
    </xf>
    <xf numFmtId="49" fontId="64" fillId="0" borderId="48" xfId="38" applyNumberFormat="1" applyFont="1" applyBorder="1" applyAlignment="1">
      <alignment horizontal="left" vertical="top"/>
      <protection/>
    </xf>
    <xf numFmtId="49" fontId="64" fillId="0" borderId="49" xfId="38" applyNumberFormat="1" applyFont="1" applyBorder="1" applyAlignment="1">
      <alignment horizontal="left" vertical="top" wrapText="1"/>
      <protection/>
    </xf>
    <xf numFmtId="49" fontId="64" fillId="0" borderId="58" xfId="38" applyNumberFormat="1" applyFont="1" applyBorder="1" applyAlignment="1">
      <alignment horizontal="left" vertical="top"/>
      <protection/>
    </xf>
    <xf numFmtId="49" fontId="64" fillId="0" borderId="47" xfId="38" applyNumberFormat="1" applyFont="1" applyBorder="1" applyAlignment="1">
      <alignment horizontal="left" vertical="top" wrapText="1"/>
      <protection/>
    </xf>
    <xf numFmtId="49" fontId="63" fillId="0" borderId="48" xfId="38" applyNumberFormat="1" applyFont="1" applyBorder="1" applyAlignment="1">
      <alignment horizontal="left" vertical="top"/>
      <protection/>
    </xf>
    <xf numFmtId="49" fontId="63" fillId="0" borderId="49" xfId="38" applyNumberFormat="1" applyFont="1" applyBorder="1" applyAlignment="1">
      <alignment horizontal="left" vertical="top" wrapText="1"/>
      <protection/>
    </xf>
    <xf numFmtId="49" fontId="63" fillId="0" borderId="58" xfId="38" applyNumberFormat="1" applyFont="1" applyBorder="1" applyAlignment="1">
      <alignment horizontal="left" vertical="top"/>
      <protection/>
    </xf>
    <xf numFmtId="49" fontId="63" fillId="0" borderId="47" xfId="38" applyNumberFormat="1" applyFont="1" applyBorder="1" applyAlignment="1">
      <alignment horizontal="left" vertical="top" wrapText="1"/>
      <protection/>
    </xf>
    <xf numFmtId="0" fontId="63" fillId="0" borderId="48" xfId="38" applyFont="1" applyBorder="1" applyAlignment="1">
      <alignment horizontal="left" vertical="top"/>
      <protection/>
    </xf>
    <xf numFmtId="0" fontId="63" fillId="0" borderId="49" xfId="38" applyFont="1" applyBorder="1" applyAlignment="1">
      <alignment horizontal="left" vertical="top" wrapText="1"/>
      <protection/>
    </xf>
    <xf numFmtId="0" fontId="63" fillId="0" borderId="58" xfId="38" applyFont="1" applyBorder="1" applyAlignment="1">
      <alignment horizontal="left" vertical="top"/>
      <protection/>
    </xf>
    <xf numFmtId="0" fontId="63" fillId="0" borderId="50" xfId="38" applyFont="1" applyBorder="1" applyAlignment="1">
      <alignment horizontal="left" vertical="top" wrapText="1"/>
      <protection/>
    </xf>
    <xf numFmtId="0" fontId="63" fillId="0" borderId="59" xfId="38" applyFont="1" applyBorder="1">
      <alignment/>
      <protection/>
    </xf>
    <xf numFmtId="0" fontId="63" fillId="0" borderId="53" xfId="38" applyFont="1" applyBorder="1">
      <alignment/>
      <protection/>
    </xf>
    <xf numFmtId="0" fontId="63" fillId="0" borderId="60" xfId="38" applyFont="1" applyBorder="1">
      <alignment/>
      <protection/>
    </xf>
    <xf numFmtId="217" fontId="63" fillId="0" borderId="0" xfId="38" applyNumberFormat="1" applyFont="1">
      <alignment/>
      <protection/>
    </xf>
    <xf numFmtId="0" fontId="68" fillId="0" borderId="61" xfId="38" applyFont="1" applyBorder="1" applyAlignment="1">
      <alignment horizontal="left"/>
      <protection/>
    </xf>
    <xf numFmtId="218" fontId="69" fillId="0" borderId="62" xfId="38" applyNumberFormat="1" applyFont="1" applyBorder="1">
      <alignment/>
      <protection/>
    </xf>
    <xf numFmtId="0" fontId="68" fillId="0" borderId="63" xfId="38" applyFont="1" applyBorder="1" applyAlignment="1">
      <alignment horizontal="left"/>
      <protection/>
    </xf>
    <xf numFmtId="218" fontId="69" fillId="0" borderId="22" xfId="38" applyNumberFormat="1" applyFont="1" applyBorder="1">
      <alignment/>
      <protection/>
    </xf>
    <xf numFmtId="0" fontId="63" fillId="0" borderId="63" xfId="38" applyFont="1" applyBorder="1" applyAlignment="1">
      <alignment horizontal="left"/>
      <protection/>
    </xf>
    <xf numFmtId="218" fontId="64" fillId="0" borderId="22" xfId="38" applyNumberFormat="1" applyFont="1" applyBorder="1">
      <alignment/>
      <protection/>
    </xf>
    <xf numFmtId="0" fontId="63" fillId="0" borderId="0" xfId="38" applyFont="1">
      <alignment/>
      <protection/>
    </xf>
    <xf numFmtId="0" fontId="63" fillId="0" borderId="61" xfId="38" applyFont="1" applyBorder="1" applyAlignment="1">
      <alignment horizontal="left"/>
      <protection/>
    </xf>
    <xf numFmtId="218" fontId="64" fillId="0" borderId="62" xfId="38" applyNumberFormat="1" applyFont="1" applyBorder="1">
      <alignment/>
      <protection/>
    </xf>
    <xf numFmtId="0" fontId="70" fillId="0" borderId="44" xfId="38" applyFont="1" applyBorder="1">
      <alignment/>
      <protection/>
    </xf>
    <xf numFmtId="0" fontId="70" fillId="0" borderId="54" xfId="38" applyFont="1" applyBorder="1">
      <alignment/>
      <protection/>
    </xf>
    <xf numFmtId="0" fontId="71" fillId="0" borderId="61" xfId="38" applyFont="1" applyBorder="1" applyAlignment="1">
      <alignment horizontal="left"/>
      <protection/>
    </xf>
    <xf numFmtId="218" fontId="72" fillId="0" borderId="62" xfId="38" applyNumberFormat="1" applyFont="1" applyBorder="1">
      <alignment/>
      <protection/>
    </xf>
    <xf numFmtId="0" fontId="63" fillId="0" borderId="25" xfId="58" applyFont="1" applyBorder="1">
      <alignment/>
      <protection/>
    </xf>
    <xf numFmtId="0" fontId="63" fillId="0" borderId="0" xfId="58" applyFont="1">
      <alignment/>
      <protection/>
    </xf>
    <xf numFmtId="0" fontId="63" fillId="0" borderId="63" xfId="58" applyFont="1" applyBorder="1">
      <alignment/>
      <protection/>
    </xf>
    <xf numFmtId="0" fontId="63" fillId="0" borderId="22" xfId="61" applyFont="1" applyBorder="1">
      <alignment/>
      <protection/>
    </xf>
    <xf numFmtId="0" fontId="63" fillId="0" borderId="0" xfId="38" applyFont="1" applyAlignment="1">
      <alignment vertical="center"/>
      <protection/>
    </xf>
    <xf numFmtId="0" fontId="63" fillId="0" borderId="44" xfId="58" applyFont="1" applyBorder="1">
      <alignment/>
      <protection/>
    </xf>
    <xf numFmtId="0" fontId="63" fillId="0" borderId="64" xfId="58" applyFont="1" applyBorder="1">
      <alignment/>
      <protection/>
    </xf>
    <xf numFmtId="0" fontId="63" fillId="0" borderId="65" xfId="61" applyFont="1" applyBorder="1">
      <alignment/>
      <protection/>
    </xf>
    <xf numFmtId="3" fontId="28" fillId="0" borderId="25" xfId="0" applyNumberFormat="1" applyFont="1" applyFill="1" applyBorder="1" applyAlignment="1">
      <alignment vertical="top"/>
    </xf>
    <xf numFmtId="0" fontId="28" fillId="28" borderId="31" xfId="0" applyNumberFormat="1" applyFont="1" applyFill="1" applyBorder="1" applyAlignment="1">
      <alignment horizontal="left" vertical="top" wrapText="1"/>
    </xf>
    <xf numFmtId="0" fontId="22" fillId="19" borderId="23" xfId="0" applyNumberFormat="1" applyFont="1" applyFill="1" applyBorder="1" applyAlignment="1">
      <alignment/>
    </xf>
    <xf numFmtId="0" fontId="22" fillId="0" borderId="23" xfId="0" applyNumberFormat="1" applyFont="1" applyFill="1" applyBorder="1" applyAlignment="1">
      <alignment/>
    </xf>
    <xf numFmtId="182" fontId="22" fillId="4" borderId="23" xfId="0" applyNumberFormat="1" applyFont="1" applyFill="1" applyBorder="1" applyAlignment="1">
      <alignment/>
    </xf>
    <xf numFmtId="182" fontId="20" fillId="24" borderId="23" xfId="0" applyNumberFormat="1" applyFont="1" applyFill="1" applyBorder="1" applyAlignment="1">
      <alignment/>
    </xf>
    <xf numFmtId="0" fontId="23" fillId="24" borderId="66" xfId="0" applyNumberFormat="1" applyFont="1" applyFill="1" applyBorder="1" applyAlignment="1">
      <alignment horizontal="left" wrapText="1"/>
    </xf>
    <xf numFmtId="0" fontId="24" fillId="24" borderId="67" xfId="0" applyNumberFormat="1" applyFont="1" applyFill="1" applyBorder="1" applyAlignment="1">
      <alignment horizontal="left" wrapText="1"/>
    </xf>
    <xf numFmtId="181" fontId="22" fillId="0" borderId="68" xfId="0" applyNumberFormat="1" applyFont="1" applyFill="1" applyBorder="1" applyAlignment="1" applyProtection="1">
      <alignment/>
      <protection/>
    </xf>
    <xf numFmtId="0" fontId="23" fillId="24" borderId="15" xfId="0" applyNumberFormat="1" applyFont="1" applyFill="1" applyBorder="1" applyAlignment="1" applyProtection="1">
      <alignment/>
      <protection/>
    </xf>
    <xf numFmtId="0" fontId="24" fillId="0" borderId="68" xfId="0" applyNumberFormat="1" applyFont="1" applyBorder="1" applyAlignment="1" applyProtection="1">
      <alignment wrapText="1"/>
      <protection/>
    </xf>
    <xf numFmtId="0" fontId="22" fillId="24" borderId="0" xfId="0" applyNumberFormat="1" applyFont="1" applyFill="1" applyAlignment="1" applyProtection="1">
      <alignment/>
      <protection/>
    </xf>
    <xf numFmtId="0" fontId="23" fillId="24" borderId="0" xfId="0" applyNumberFormat="1" applyFont="1" applyFill="1" applyAlignment="1" applyProtection="1">
      <alignment/>
      <protection/>
    </xf>
    <xf numFmtId="0" fontId="22" fillId="31" borderId="0" xfId="0" applyFont="1" applyFill="1" applyAlignment="1">
      <alignment horizontal="right" vertical="center"/>
    </xf>
    <xf numFmtId="202" fontId="22" fillId="31" borderId="0" xfId="0" applyNumberFormat="1" applyFont="1" applyFill="1" applyBorder="1" applyAlignment="1">
      <alignment horizontal="left" vertical="center" wrapText="1"/>
    </xf>
    <xf numFmtId="202" fontId="0" fillId="31" borderId="0" xfId="0" applyNumberFormat="1" applyFont="1" applyFill="1" applyBorder="1" applyAlignment="1">
      <alignment horizontal="left" vertical="center" wrapText="1"/>
    </xf>
    <xf numFmtId="0" fontId="22" fillId="31" borderId="0" xfId="0" applyNumberFormat="1" applyFont="1" applyFill="1" applyAlignment="1">
      <alignment horizontal="right" vertical="center"/>
    </xf>
    <xf numFmtId="0" fontId="64" fillId="0" borderId="49" xfId="38" applyFont="1" applyBorder="1" applyAlignment="1">
      <alignment horizontal="left" vertical="top" wrapText="1"/>
      <protection/>
    </xf>
    <xf numFmtId="0" fontId="64" fillId="0" borderId="50" xfId="38" applyFont="1" applyBorder="1" applyAlignment="1">
      <alignment horizontal="left" vertical="top" wrapText="1"/>
      <protection/>
    </xf>
    <xf numFmtId="0" fontId="64" fillId="0" borderId="61" xfId="38" applyFont="1" applyBorder="1">
      <alignment/>
      <protection/>
    </xf>
    <xf numFmtId="0" fontId="64" fillId="0" borderId="55" xfId="38" applyFont="1" applyBorder="1">
      <alignment/>
      <protection/>
    </xf>
    <xf numFmtId="0" fontId="43" fillId="0" borderId="45" xfId="38" applyFont="1" applyBorder="1" applyAlignment="1">
      <alignment horizontal="center"/>
      <protection/>
    </xf>
    <xf numFmtId="0" fontId="43" fillId="0" borderId="46" xfId="38" applyFont="1" applyBorder="1" applyAlignment="1">
      <alignment horizontal="center"/>
      <protection/>
    </xf>
    <xf numFmtId="0" fontId="43" fillId="0" borderId="47" xfId="38" applyFont="1" applyBorder="1" applyAlignment="1">
      <alignment horizontal="center"/>
      <protection/>
    </xf>
    <xf numFmtId="0" fontId="38" fillId="0" borderId="59" xfId="0" applyFont="1" applyBorder="1" applyAlignment="1">
      <alignment/>
    </xf>
    <xf numFmtId="0" fontId="38" fillId="0" borderId="53" xfId="0" applyFont="1" applyBorder="1" applyAlignment="1">
      <alignment/>
    </xf>
    <xf numFmtId="0" fontId="38" fillId="0" borderId="55" xfId="0" applyFont="1" applyBorder="1" applyAlignment="1">
      <alignment/>
    </xf>
    <xf numFmtId="0" fontId="38" fillId="0" borderId="69" xfId="0" applyFont="1" applyBorder="1" applyAlignment="1">
      <alignment/>
    </xf>
    <xf numFmtId="0" fontId="38" fillId="0" borderId="70" xfId="0" applyFont="1" applyBorder="1" applyAlignment="1">
      <alignment/>
    </xf>
    <xf numFmtId="0" fontId="38" fillId="0" borderId="71" xfId="0" applyFont="1" applyBorder="1" applyAlignment="1">
      <alignment/>
    </xf>
    <xf numFmtId="215" fontId="43" fillId="0" borderId="72" xfId="39" applyFont="1" applyBorder="1" applyAlignment="1">
      <alignment horizontal="center"/>
      <protection/>
    </xf>
    <xf numFmtId="215" fontId="43" fillId="0" borderId="73" xfId="39" applyFont="1" applyBorder="1" applyAlignment="1">
      <alignment horizontal="center"/>
      <protection/>
    </xf>
    <xf numFmtId="215" fontId="43" fillId="0" borderId="74" xfId="39" applyFont="1" applyBorder="1" applyAlignment="1">
      <alignment horizontal="center"/>
      <protection/>
    </xf>
    <xf numFmtId="0" fontId="61" fillId="0" borderId="58" xfId="38" applyFont="1" applyBorder="1" applyAlignment="1">
      <alignment horizontal="left" vertical="top"/>
      <protection/>
    </xf>
    <xf numFmtId="0" fontId="61" fillId="0" borderId="65" xfId="38" applyFont="1" applyBorder="1" applyAlignment="1">
      <alignment horizontal="left" vertical="top"/>
      <protection/>
    </xf>
    <xf numFmtId="0" fontId="73" fillId="0" borderId="60" xfId="38" applyFont="1" applyBorder="1" applyAlignment="1">
      <alignment horizontal="left" vertical="top" wrapText="1"/>
      <protection/>
    </xf>
    <xf numFmtId="0" fontId="73" fillId="0" borderId="62" xfId="38" applyFont="1" applyBorder="1" applyAlignment="1">
      <alignment horizontal="left" vertical="top" wrapText="1"/>
      <protection/>
    </xf>
    <xf numFmtId="0" fontId="38" fillId="0" borderId="46" xfId="0" applyFont="1" applyBorder="1" applyAlignment="1">
      <alignment wrapText="1"/>
    </xf>
    <xf numFmtId="0" fontId="38" fillId="0" borderId="47" xfId="0" applyFont="1" applyBorder="1" applyAlignment="1">
      <alignment wrapText="1"/>
    </xf>
    <xf numFmtId="0" fontId="63" fillId="0" borderId="46" xfId="38" applyFont="1" applyBorder="1" applyAlignment="1">
      <alignment horizontal="left" vertical="top" wrapText="1"/>
      <protection/>
    </xf>
    <xf numFmtId="0" fontId="63" fillId="0" borderId="47" xfId="38" applyFont="1" applyBorder="1" applyAlignment="1">
      <alignment horizontal="left" vertical="top" wrapText="1"/>
      <protection/>
    </xf>
    <xf numFmtId="0" fontId="38" fillId="0" borderId="46" xfId="0" applyFont="1" applyBorder="1" applyAlignment="1">
      <alignment/>
    </xf>
    <xf numFmtId="0" fontId="38" fillId="0" borderId="47" xfId="0" applyFont="1" applyBorder="1" applyAlignment="1">
      <alignment/>
    </xf>
    <xf numFmtId="0" fontId="35" fillId="30" borderId="75" xfId="0" applyFont="1" applyFill="1" applyBorder="1" applyAlignment="1">
      <alignment horizontal="left"/>
    </xf>
    <xf numFmtId="0" fontId="35" fillId="30" borderId="76" xfId="0" applyFont="1" applyFill="1" applyBorder="1" applyAlignment="1">
      <alignment horizontal="left"/>
    </xf>
    <xf numFmtId="0" fontId="0" fillId="24" borderId="0" xfId="0" applyFill="1" applyAlignment="1">
      <alignment horizontal="center" wrapText="1"/>
    </xf>
    <xf numFmtId="0" fontId="0" fillId="24" borderId="0" xfId="0" applyFill="1" applyAlignment="1">
      <alignment horizontal="center"/>
    </xf>
    <xf numFmtId="0" fontId="31" fillId="17" borderId="11" xfId="0" applyNumberFormat="1" applyFont="1" applyFill="1" applyBorder="1" applyAlignment="1">
      <alignment horizontal="left" wrapText="1"/>
    </xf>
    <xf numFmtId="0" fontId="31" fillId="17" borderId="77" xfId="0" applyNumberFormat="1" applyFont="1" applyFill="1" applyBorder="1" applyAlignment="1">
      <alignment horizontal="left" wrapText="1"/>
    </xf>
    <xf numFmtId="0" fontId="31" fillId="17" borderId="12" xfId="0" applyNumberFormat="1" applyFont="1" applyFill="1" applyBorder="1" applyAlignment="1">
      <alignment horizontal="left" wrapText="1"/>
    </xf>
    <xf numFmtId="0" fontId="26" fillId="32" borderId="0" xfId="0" applyFont="1" applyFill="1" applyAlignment="1">
      <alignment/>
    </xf>
    <xf numFmtId="0" fontId="27" fillId="32" borderId="0" xfId="0" applyFont="1" applyFill="1" applyAlignment="1">
      <alignment/>
    </xf>
    <xf numFmtId="0" fontId="25" fillId="25" borderId="34" xfId="0" applyFont="1" applyFill="1" applyBorder="1" applyAlignment="1">
      <alignment horizontal="left" wrapText="1"/>
    </xf>
    <xf numFmtId="0" fontId="25" fillId="25" borderId="78" xfId="0" applyFont="1" applyFill="1" applyBorder="1" applyAlignment="1">
      <alignment horizontal="left" wrapText="1"/>
    </xf>
    <xf numFmtId="0" fontId="25" fillId="25" borderId="13" xfId="0" applyFont="1" applyFill="1" applyBorder="1" applyAlignment="1">
      <alignment horizontal="left" wrapText="1"/>
    </xf>
    <xf numFmtId="0" fontId="35" fillId="30" borderId="79" xfId="0" applyFont="1" applyFill="1" applyBorder="1" applyAlignment="1">
      <alignment horizontal="left"/>
    </xf>
    <xf numFmtId="0" fontId="35" fillId="30" borderId="80" xfId="0" applyFont="1" applyFill="1" applyBorder="1" applyAlignment="1">
      <alignment horizontal="left"/>
    </xf>
    <xf numFmtId="0" fontId="35" fillId="30" borderId="81" xfId="0" applyFont="1" applyFill="1" applyBorder="1" applyAlignment="1">
      <alignment horizontal="left"/>
    </xf>
    <xf numFmtId="0" fontId="35" fillId="30" borderId="10" xfId="0" applyFont="1" applyFill="1" applyBorder="1" applyAlignment="1">
      <alignment horizontal="left"/>
    </xf>
    <xf numFmtId="0" fontId="28" fillId="24" borderId="82" xfId="0" applyFont="1" applyFill="1" applyBorder="1" applyAlignment="1">
      <alignment horizontal="center" vertical="center"/>
    </xf>
    <xf numFmtId="0" fontId="28" fillId="24" borderId="83" xfId="0" applyFont="1" applyFill="1" applyBorder="1" applyAlignment="1">
      <alignment horizontal="center" vertical="center"/>
    </xf>
    <xf numFmtId="182" fontId="28" fillId="24" borderId="82" xfId="0" applyNumberFormat="1" applyFont="1" applyFill="1" applyBorder="1" applyAlignment="1">
      <alignment horizontal="center" wrapText="1"/>
    </xf>
    <xf numFmtId="182" fontId="28" fillId="24" borderId="83" xfId="0" applyNumberFormat="1" applyFont="1" applyFill="1" applyBorder="1" applyAlignment="1">
      <alignment horizontal="center" wrapText="1"/>
    </xf>
    <xf numFmtId="182" fontId="28" fillId="24" borderId="82" xfId="0" applyNumberFormat="1" applyFont="1" applyFill="1" applyBorder="1" applyAlignment="1">
      <alignment horizontal="center" vertical="center"/>
    </xf>
    <xf numFmtId="182" fontId="28" fillId="24" borderId="83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/>
    </xf>
    <xf numFmtId="0" fontId="28" fillId="24" borderId="11" xfId="0" applyFont="1" applyFill="1" applyBorder="1" applyAlignment="1">
      <alignment horizontal="left"/>
    </xf>
    <xf numFmtId="0" fontId="28" fillId="24" borderId="77" xfId="0" applyFont="1" applyFill="1" applyBorder="1" applyAlignment="1">
      <alignment horizontal="left"/>
    </xf>
    <xf numFmtId="0" fontId="28" fillId="24" borderId="12" xfId="0" applyFont="1" applyFill="1" applyBorder="1" applyAlignment="1">
      <alignment horizontal="left"/>
    </xf>
    <xf numFmtId="0" fontId="28" fillId="24" borderId="11" xfId="0" applyFont="1" applyFill="1" applyBorder="1" applyAlignment="1">
      <alignment horizontal="left" vertical="center" wrapText="1"/>
    </xf>
    <xf numFmtId="0" fontId="28" fillId="24" borderId="77" xfId="0" applyFont="1" applyFill="1" applyBorder="1" applyAlignment="1">
      <alignment horizontal="left" vertical="center" wrapText="1"/>
    </xf>
    <xf numFmtId="0" fontId="28" fillId="24" borderId="12" xfId="0" applyFont="1" applyFill="1" applyBorder="1" applyAlignment="1">
      <alignment horizontal="left" vertical="center" wrapText="1"/>
    </xf>
    <xf numFmtId="0" fontId="22" fillId="28" borderId="17" xfId="0" applyNumberFormat="1" applyFont="1" applyFill="1" applyBorder="1" applyAlignment="1">
      <alignment horizontal="left" wrapText="1"/>
    </xf>
    <xf numFmtId="0" fontId="22" fillId="28" borderId="17" xfId="0" applyFont="1" applyFill="1" applyBorder="1" applyAlignment="1">
      <alignment horizontal="left" wrapText="1"/>
    </xf>
    <xf numFmtId="49" fontId="22" fillId="31" borderId="0" xfId="0" applyNumberFormat="1" applyFont="1" applyFill="1" applyAlignment="1">
      <alignment horizontal="right" vertical="center"/>
    </xf>
    <xf numFmtId="0" fontId="22" fillId="0" borderId="0" xfId="0" applyNumberFormat="1" applyFont="1" applyFill="1" applyAlignment="1">
      <alignment horizontal="right" vertical="center"/>
    </xf>
    <xf numFmtId="0" fontId="32" fillId="17" borderId="11" xfId="0" applyNumberFormat="1" applyFont="1" applyFill="1" applyBorder="1" applyAlignment="1">
      <alignment horizontal="left" vertical="center" wrapText="1"/>
    </xf>
    <xf numFmtId="0" fontId="32" fillId="17" borderId="77" xfId="0" applyFont="1" applyFill="1" applyBorder="1" applyAlignment="1">
      <alignment horizontal="left" wrapText="1"/>
    </xf>
    <xf numFmtId="0" fontId="32" fillId="17" borderId="12" xfId="0" applyFont="1" applyFill="1" applyBorder="1" applyAlignment="1">
      <alignment horizontal="left" wrapText="1"/>
    </xf>
    <xf numFmtId="0" fontId="22" fillId="31" borderId="0" xfId="0" applyFont="1" applyFill="1" applyAlignment="1">
      <alignment horizontal="right" vertical="center"/>
    </xf>
    <xf numFmtId="0" fontId="32" fillId="25" borderId="34" xfId="0" applyFont="1" applyFill="1" applyBorder="1" applyAlignment="1">
      <alignment horizontal="left" wrapText="1"/>
    </xf>
    <xf numFmtId="0" fontId="32" fillId="25" borderId="78" xfId="0" applyFont="1" applyFill="1" applyBorder="1" applyAlignment="1">
      <alignment horizontal="left" wrapText="1"/>
    </xf>
    <xf numFmtId="0" fontId="32" fillId="25" borderId="13" xfId="0" applyFont="1" applyFill="1" applyBorder="1" applyAlignment="1">
      <alignment horizontal="left" wrapText="1"/>
    </xf>
    <xf numFmtId="0" fontId="0" fillId="24" borderId="84" xfId="0" applyFill="1" applyBorder="1" applyAlignment="1">
      <alignment horizontal="center" wrapText="1"/>
    </xf>
    <xf numFmtId="0" fontId="0" fillId="24" borderId="85" xfId="0" applyFill="1" applyBorder="1" applyAlignment="1">
      <alignment horizontal="center" wrapText="1"/>
    </xf>
    <xf numFmtId="0" fontId="0" fillId="24" borderId="0" xfId="0" applyFill="1" applyBorder="1" applyAlignment="1">
      <alignment horizontal="center" wrapText="1"/>
    </xf>
    <xf numFmtId="0" fontId="0" fillId="24" borderId="86" xfId="0" applyFill="1" applyBorder="1" applyAlignment="1">
      <alignment horizontal="center" wrapText="1"/>
    </xf>
    <xf numFmtId="0" fontId="0" fillId="24" borderId="35" xfId="0" applyFill="1" applyBorder="1" applyAlignment="1">
      <alignment horizontal="center" wrapText="1"/>
    </xf>
    <xf numFmtId="0" fontId="0" fillId="24" borderId="87" xfId="0" applyFill="1" applyBorder="1" applyAlignment="1">
      <alignment horizontal="center" wrapText="1"/>
    </xf>
    <xf numFmtId="202" fontId="22" fillId="31" borderId="0" xfId="0" applyNumberFormat="1" applyFont="1" applyFill="1" applyBorder="1" applyAlignment="1">
      <alignment horizontal="left" vertical="center" wrapText="1"/>
    </xf>
    <xf numFmtId="202" fontId="0" fillId="31" borderId="0" xfId="0" applyNumberFormat="1" applyFont="1" applyFill="1" applyBorder="1" applyAlignment="1">
      <alignment horizontal="left" vertical="center" wrapText="1"/>
    </xf>
    <xf numFmtId="0" fontId="22" fillId="31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202" fontId="22" fillId="31" borderId="84" xfId="0" applyNumberFormat="1" applyFont="1" applyFill="1" applyBorder="1" applyAlignment="1">
      <alignment horizontal="left" vertical="center" wrapText="1"/>
    </xf>
    <xf numFmtId="0" fontId="22" fillId="33" borderId="0" xfId="0" applyNumberFormat="1" applyFont="1" applyFill="1" applyAlignment="1">
      <alignment horizontal="right" vertical="center"/>
    </xf>
    <xf numFmtId="0" fontId="22" fillId="33" borderId="0" xfId="0" applyFont="1" applyFill="1" applyAlignment="1">
      <alignment horizontal="right" vertical="center"/>
    </xf>
    <xf numFmtId="202" fontId="22" fillId="33" borderId="0" xfId="0" applyNumberFormat="1" applyFont="1" applyFill="1" applyBorder="1" applyAlignment="1">
      <alignment horizontal="left" vertical="center" wrapText="1"/>
    </xf>
    <xf numFmtId="202" fontId="0" fillId="33" borderId="0" xfId="0" applyNumberFormat="1" applyFont="1" applyFill="1" applyBorder="1" applyAlignment="1">
      <alignment horizontal="left" vertical="center" wrapText="1"/>
    </xf>
    <xf numFmtId="0" fontId="23" fillId="24" borderId="0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/>
    </xf>
    <xf numFmtId="0" fontId="42" fillId="25" borderId="34" xfId="0" applyFont="1" applyFill="1" applyBorder="1" applyAlignment="1">
      <alignment horizontal="left" wrapText="1"/>
    </xf>
    <xf numFmtId="0" fontId="42" fillId="25" borderId="78" xfId="0" applyFont="1" applyFill="1" applyBorder="1" applyAlignment="1">
      <alignment horizontal="left" wrapText="1"/>
    </xf>
    <xf numFmtId="0" fontId="42" fillId="25" borderId="13" xfId="0" applyFont="1" applyFill="1" applyBorder="1" applyAlignment="1">
      <alignment horizontal="left" wrapText="1"/>
    </xf>
    <xf numFmtId="0" fontId="22" fillId="24" borderId="16" xfId="0" applyNumberFormat="1" applyFont="1" applyFill="1" applyBorder="1" applyAlignment="1">
      <alignment horizontal="left" wrapText="1"/>
    </xf>
  </cellXfs>
  <cellStyles count="6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Čárka 2" xfId="35"/>
    <cellStyle name="čárky 2" xfId="36"/>
    <cellStyle name="Comma [0]" xfId="37"/>
    <cellStyle name="Excel Built-in Normal" xfId="38"/>
    <cellStyle name="Excel Built-in Title" xfId="39"/>
    <cellStyle name="Hodnota kontingenční tabulky" xfId="40"/>
    <cellStyle name="Hodnota kontingenční tabulky 2" xfId="41"/>
    <cellStyle name="Hyperlink" xfId="42"/>
    <cellStyle name="Hypertextový odkaz 2" xfId="43"/>
    <cellStyle name="Kategorie kontingenční tabulky" xfId="44"/>
    <cellStyle name="Kategorie kontingenční tabulky 2" xfId="45"/>
    <cellStyle name="Kontrolní buňka" xfId="46"/>
    <cellStyle name="Currency" xfId="47"/>
    <cellStyle name="Měna 2" xfId="48"/>
    <cellStyle name="Měna 2 2" xfId="49"/>
    <cellStyle name="Měna 3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ální 2" xfId="58"/>
    <cellStyle name="Normální 2 2" xfId="59"/>
    <cellStyle name="Normální 3" xfId="60"/>
    <cellStyle name="Normální 3 2" xfId="61"/>
    <cellStyle name="Normální 4" xfId="62"/>
    <cellStyle name="Followed Hyperlink" xfId="63"/>
    <cellStyle name="Poznámka" xfId="64"/>
    <cellStyle name="Poznámka 2" xfId="65"/>
    <cellStyle name="Percent" xfId="66"/>
    <cellStyle name="Propojená buňka" xfId="67"/>
    <cellStyle name="Správně" xfId="68"/>
    <cellStyle name="Špat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dxfs count="36"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  <dxf>
      <fill>
        <patternFill>
          <bgColor theme="0" tint="-0.3499799966812134"/>
        </patternFill>
      </fill>
    </dxf>
    <dxf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D35"/>
  <sheetViews>
    <sheetView tabSelected="1" view="pageBreakPreview" zoomScaleSheetLayoutView="100" zoomScalePageLayoutView="0" workbookViewId="0" topLeftCell="A1">
      <selection activeCell="B4" sqref="B4:D4"/>
    </sheetView>
  </sheetViews>
  <sheetFormatPr defaultColWidth="9.00390625" defaultRowHeight="12.75"/>
  <cols>
    <col min="1" max="1" width="16.875" style="80" customWidth="1"/>
    <col min="2" max="2" width="13.375" style="80" customWidth="1"/>
    <col min="3" max="4" width="22.125" style="80" customWidth="1"/>
    <col min="5" max="16384" width="9.125" style="80" customWidth="1"/>
  </cols>
  <sheetData>
    <row r="1" spans="1:4" ht="18">
      <c r="A1" s="176" t="s">
        <v>42</v>
      </c>
      <c r="B1" s="177"/>
      <c r="C1" s="177"/>
      <c r="D1" s="178"/>
    </row>
    <row r="2" spans="1:4" ht="12.75">
      <c r="A2" s="81" t="s">
        <v>43</v>
      </c>
      <c r="B2" s="179" t="s">
        <v>44</v>
      </c>
      <c r="C2" s="179"/>
      <c r="D2" s="180"/>
    </row>
    <row r="3" spans="1:4" ht="40.5" customHeight="1">
      <c r="A3" s="82"/>
      <c r="B3" s="181" t="s">
        <v>85</v>
      </c>
      <c r="C3" s="181"/>
      <c r="D3" s="182"/>
    </row>
    <row r="4" spans="1:4" ht="12.75">
      <c r="A4" s="83" t="s">
        <v>45</v>
      </c>
      <c r="B4" s="183"/>
      <c r="C4" s="183"/>
      <c r="D4" s="184"/>
    </row>
    <row r="5" spans="1:4" ht="12.75">
      <c r="A5" s="83" t="s">
        <v>46</v>
      </c>
      <c r="B5" s="185" t="s">
        <v>47</v>
      </c>
      <c r="C5" s="185"/>
      <c r="D5" s="186"/>
    </row>
    <row r="6" spans="1:4" ht="12.75">
      <c r="A6" s="83" t="s">
        <v>48</v>
      </c>
      <c r="B6" s="187"/>
      <c r="C6" s="187"/>
      <c r="D6" s="188"/>
    </row>
    <row r="7" spans="1:4" ht="25.5">
      <c r="A7" s="83" t="s">
        <v>49</v>
      </c>
      <c r="B7" s="84" t="s">
        <v>50</v>
      </c>
      <c r="C7" s="85" t="s">
        <v>51</v>
      </c>
      <c r="D7" s="86"/>
    </row>
    <row r="8" spans="1:4" ht="12.75">
      <c r="A8" s="87" t="s">
        <v>52</v>
      </c>
      <c r="B8" s="88">
        <v>2021</v>
      </c>
      <c r="C8" s="89" t="s">
        <v>53</v>
      </c>
      <c r="D8" s="90"/>
    </row>
    <row r="9" spans="1:4" ht="12.75">
      <c r="A9" s="91" t="s">
        <v>54</v>
      </c>
      <c r="B9" s="92" t="s">
        <v>55</v>
      </c>
      <c r="C9" s="93" t="s">
        <v>56</v>
      </c>
      <c r="D9" s="94" t="s">
        <v>57</v>
      </c>
    </row>
    <row r="10" spans="1:4" ht="12.75">
      <c r="A10" s="95"/>
      <c r="B10" s="96"/>
      <c r="C10" s="97"/>
      <c r="D10" s="98"/>
    </row>
    <row r="11" spans="1:4" ht="12.75">
      <c r="A11" s="99" t="s">
        <v>58</v>
      </c>
      <c r="B11" s="100" t="s">
        <v>59</v>
      </c>
      <c r="C11" s="101"/>
      <c r="D11" s="102"/>
    </row>
    <row r="12" spans="1:4" ht="12.75">
      <c r="A12" s="103" t="s">
        <v>60</v>
      </c>
      <c r="B12" s="163" t="s">
        <v>61</v>
      </c>
      <c r="C12" s="163"/>
      <c r="D12" s="164"/>
    </row>
    <row r="13" spans="1:4" ht="12.75">
      <c r="A13" s="104"/>
      <c r="B13" s="165" t="s">
        <v>62</v>
      </c>
      <c r="C13" s="165"/>
      <c r="D13" s="166"/>
    </row>
    <row r="14" spans="1:4" ht="18">
      <c r="A14" s="167" t="s">
        <v>12</v>
      </c>
      <c r="B14" s="168"/>
      <c r="C14" s="168"/>
      <c r="D14" s="169"/>
    </row>
    <row r="15" spans="1:4" ht="13.5">
      <c r="A15" s="105" t="s">
        <v>63</v>
      </c>
      <c r="B15" s="106" t="s">
        <v>64</v>
      </c>
      <c r="C15" s="107" t="s">
        <v>65</v>
      </c>
      <c r="D15" s="108" t="s">
        <v>66</v>
      </c>
    </row>
    <row r="16" spans="1:4" ht="25.5">
      <c r="A16" s="109" t="s">
        <v>67</v>
      </c>
      <c r="B16" s="110" t="s">
        <v>68</v>
      </c>
      <c r="C16" s="111" t="s">
        <v>69</v>
      </c>
      <c r="D16" s="112" t="s">
        <v>70</v>
      </c>
    </row>
    <row r="17" spans="1:4" ht="12.75">
      <c r="A17" s="113"/>
      <c r="B17" s="114"/>
      <c r="C17" s="115"/>
      <c r="D17" s="116"/>
    </row>
    <row r="18" spans="1:4" ht="12.75">
      <c r="A18" s="113"/>
      <c r="B18" s="114"/>
      <c r="C18" s="115"/>
      <c r="D18" s="116"/>
    </row>
    <row r="19" spans="1:4" ht="12.75">
      <c r="A19" s="117"/>
      <c r="B19" s="118"/>
      <c r="C19" s="119"/>
      <c r="D19" s="120"/>
    </row>
    <row r="20" spans="1:4" ht="12.75">
      <c r="A20" s="121"/>
      <c r="B20" s="122"/>
      <c r="C20" s="123"/>
      <c r="D20" s="98"/>
    </row>
    <row r="21" spans="1:4" ht="14.25">
      <c r="A21" s="104"/>
      <c r="B21" s="124"/>
      <c r="C21" s="125" t="s">
        <v>71</v>
      </c>
      <c r="D21" s="126">
        <f>rekapitulace!F23</f>
        <v>0</v>
      </c>
    </row>
    <row r="22" spans="1:4" ht="14.25">
      <c r="A22" s="104"/>
      <c r="B22" s="124"/>
      <c r="C22" s="127" t="s">
        <v>19</v>
      </c>
      <c r="D22" s="128">
        <f>rekapitulace!F24</f>
        <v>0</v>
      </c>
    </row>
    <row r="23" spans="1:4" ht="12.75">
      <c r="A23" s="104"/>
      <c r="B23" s="124"/>
      <c r="C23" s="129"/>
      <c r="D23" s="130"/>
    </row>
    <row r="24" spans="1:4" ht="12.75">
      <c r="A24" s="104"/>
      <c r="B24" s="131"/>
      <c r="C24" s="132"/>
      <c r="D24" s="133"/>
    </row>
    <row r="25" spans="1:4" ht="18">
      <c r="A25" s="134"/>
      <c r="B25" s="135"/>
      <c r="C25" s="136" t="s">
        <v>72</v>
      </c>
      <c r="D25" s="137">
        <f>rekapitulace!F25</f>
        <v>0</v>
      </c>
    </row>
    <row r="26" spans="1:4" ht="12.75">
      <c r="A26" s="138" t="s">
        <v>73</v>
      </c>
      <c r="B26" s="139"/>
      <c r="C26" s="140" t="s">
        <v>74</v>
      </c>
      <c r="D26" s="141"/>
    </row>
    <row r="27" spans="1:4" ht="12.75">
      <c r="A27" s="138" t="s">
        <v>75</v>
      </c>
      <c r="B27" s="142">
        <f>IF(ISNA(VLOOKUP("Zhotovitel",A10:D10,3,0)),"",VLOOKUP("Zhotovitel",A10:D10,3,0))</f>
      </c>
      <c r="C27" s="140" t="s">
        <v>75</v>
      </c>
      <c r="D27" s="141">
        <f>IF(ISNA(VLOOKUP("Objednatel",A10:D10,3,0)),"",VLOOKUP("Objednatel",A10:D10,3,0))</f>
      </c>
    </row>
    <row r="28" spans="1:4" ht="12.75">
      <c r="A28" s="138" t="s">
        <v>76</v>
      </c>
      <c r="B28" s="139"/>
      <c r="C28" s="140" t="s">
        <v>76</v>
      </c>
      <c r="D28" s="141"/>
    </row>
    <row r="29" spans="1:4" ht="12.75">
      <c r="A29" s="138" t="s">
        <v>77</v>
      </c>
      <c r="B29" s="139"/>
      <c r="C29" s="140" t="s">
        <v>78</v>
      </c>
      <c r="D29" s="141"/>
    </row>
    <row r="30" spans="1:4" ht="12.75">
      <c r="A30" s="143"/>
      <c r="B30" s="139"/>
      <c r="C30" s="140"/>
      <c r="D30" s="141"/>
    </row>
    <row r="31" spans="1:4" ht="12.75">
      <c r="A31" s="138" t="s">
        <v>79</v>
      </c>
      <c r="B31" s="144"/>
      <c r="C31" s="144"/>
      <c r="D31" s="145"/>
    </row>
    <row r="32" spans="1:4" ht="12.75">
      <c r="A32" s="170"/>
      <c r="B32" s="171"/>
      <c r="C32" s="171"/>
      <c r="D32" s="172"/>
    </row>
    <row r="33" spans="1:4" ht="12.75">
      <c r="A33" s="170"/>
      <c r="B33" s="171"/>
      <c r="C33" s="171"/>
      <c r="D33" s="172"/>
    </row>
    <row r="34" spans="1:4" ht="12.75">
      <c r="A34" s="170"/>
      <c r="B34" s="171"/>
      <c r="C34" s="171"/>
      <c r="D34" s="172"/>
    </row>
    <row r="35" spans="1:4" ht="13.5" thickBot="1">
      <c r="A35" s="173"/>
      <c r="B35" s="174"/>
      <c r="C35" s="174"/>
      <c r="D35" s="175"/>
    </row>
  </sheetData>
  <sheetProtection/>
  <mergeCells count="10">
    <mergeCell ref="B12:D12"/>
    <mergeCell ref="B13:D13"/>
    <mergeCell ref="A14:D14"/>
    <mergeCell ref="A32:D35"/>
    <mergeCell ref="A1:D1"/>
    <mergeCell ref="B2:D2"/>
    <mergeCell ref="B3:D3"/>
    <mergeCell ref="B4:D4"/>
    <mergeCell ref="B5:D5"/>
    <mergeCell ref="B6:D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I30"/>
  <sheetViews>
    <sheetView view="pageBreakPreview" zoomScaleSheetLayoutView="100" workbookViewId="0" topLeftCell="A1">
      <selection activeCell="F10" sqref="F10"/>
    </sheetView>
  </sheetViews>
  <sheetFormatPr defaultColWidth="8.75390625" defaultRowHeight="12.75"/>
  <cols>
    <col min="1" max="2" width="6.375" style="0" customWidth="1"/>
    <col min="3" max="3" width="2.875" style="0" customWidth="1"/>
    <col min="4" max="4" width="55.75390625" style="0" customWidth="1"/>
    <col min="5" max="5" width="8.75390625" style="0" customWidth="1"/>
    <col min="6" max="6" width="15.75390625" style="23" customWidth="1"/>
  </cols>
  <sheetData>
    <row r="1" spans="1:9" ht="12.75">
      <c r="A1" s="193" t="s">
        <v>39</v>
      </c>
      <c r="B1" s="194"/>
      <c r="C1" s="194"/>
      <c r="D1" s="195"/>
      <c r="E1" s="1"/>
      <c r="F1" s="18"/>
      <c r="G1" s="1"/>
      <c r="H1" s="1"/>
      <c r="I1" s="1"/>
    </row>
    <row r="2" spans="1:9" ht="12.75">
      <c r="A2" s="1"/>
      <c r="B2" s="1"/>
      <c r="C2" s="1"/>
      <c r="D2" s="1"/>
      <c r="E2" s="1"/>
      <c r="F2" s="18"/>
      <c r="G2" s="1"/>
      <c r="H2" s="1"/>
      <c r="I2" s="1"/>
    </row>
    <row r="3" spans="1:9" ht="23.25">
      <c r="A3" s="196" t="s">
        <v>12</v>
      </c>
      <c r="B3" s="196"/>
      <c r="C3" s="196"/>
      <c r="D3" s="196"/>
      <c r="E3" s="1"/>
      <c r="F3" s="18"/>
      <c r="G3" s="1"/>
      <c r="H3" s="1"/>
      <c r="I3" s="1"/>
    </row>
    <row r="4" spans="1:9" ht="12.75">
      <c r="A4" s="197" t="s">
        <v>11</v>
      </c>
      <c r="B4" s="197"/>
      <c r="C4" s="197"/>
      <c r="D4" s="197"/>
      <c r="E4" s="1"/>
      <c r="F4" s="44" t="s">
        <v>5</v>
      </c>
      <c r="G4" s="1"/>
      <c r="H4" s="1"/>
      <c r="I4" s="1"/>
    </row>
    <row r="5" spans="1:9" ht="12.75">
      <c r="A5" s="191" t="s">
        <v>22</v>
      </c>
      <c r="B5" s="192"/>
      <c r="C5" s="192"/>
      <c r="D5" s="192"/>
      <c r="E5" s="1"/>
      <c r="F5" s="45" t="s">
        <v>7</v>
      </c>
      <c r="G5" s="1"/>
      <c r="H5" s="1"/>
      <c r="I5" s="1"/>
    </row>
    <row r="6" spans="1:9" ht="12.75">
      <c r="A6" s="192"/>
      <c r="B6" s="192"/>
      <c r="C6" s="192"/>
      <c r="D6" s="192"/>
      <c r="E6" s="1"/>
      <c r="F6" s="18"/>
      <c r="G6" s="1"/>
      <c r="H6" s="1"/>
      <c r="I6" s="1"/>
    </row>
    <row r="7" spans="1:9" ht="12.75">
      <c r="A7" s="192"/>
      <c r="B7" s="192"/>
      <c r="C7" s="192"/>
      <c r="D7" s="192"/>
      <c r="E7" s="1"/>
      <c r="F7" s="18"/>
      <c r="G7" s="1"/>
      <c r="H7" s="1"/>
      <c r="I7" s="1"/>
    </row>
    <row r="8" spans="1:9" ht="27.75" customHeight="1">
      <c r="A8" s="192"/>
      <c r="B8" s="192"/>
      <c r="C8" s="192"/>
      <c r="D8" s="192"/>
      <c r="E8" s="1"/>
      <c r="F8" s="18"/>
      <c r="G8" s="1"/>
      <c r="H8" s="1"/>
      <c r="I8" s="1"/>
    </row>
    <row r="9" spans="1:9" ht="14.25" customHeight="1" thickBot="1">
      <c r="A9" s="34"/>
      <c r="B9" s="34"/>
      <c r="C9" s="34"/>
      <c r="D9" s="34"/>
      <c r="E9" s="1"/>
      <c r="F9" s="18"/>
      <c r="G9" s="1"/>
      <c r="H9" s="1"/>
      <c r="I9" s="1"/>
    </row>
    <row r="10" spans="1:9" ht="30" customHeight="1" thickBot="1" thickTop="1">
      <c r="A10" s="1"/>
      <c r="B10" s="198" t="s">
        <v>84</v>
      </c>
      <c r="C10" s="199"/>
      <c r="D10" s="200"/>
      <c r="E10" s="1"/>
      <c r="F10" s="31">
        <f>F13+F17+F21</f>
        <v>0</v>
      </c>
      <c r="G10" s="1"/>
      <c r="H10" s="1"/>
      <c r="I10" s="1"/>
    </row>
    <row r="11" spans="1:9" ht="13.5" thickTop="1">
      <c r="A11" s="1"/>
      <c r="B11" s="1"/>
      <c r="C11" s="1"/>
      <c r="D11" s="1"/>
      <c r="E11" s="1"/>
      <c r="F11" s="18"/>
      <c r="G11" s="1"/>
      <c r="H11" s="1"/>
      <c r="I11" s="1"/>
    </row>
    <row r="12" spans="1:9" ht="4.5" customHeight="1">
      <c r="A12" s="1"/>
      <c r="B12" s="1"/>
      <c r="C12" s="1"/>
      <c r="D12" s="1"/>
      <c r="E12" s="1"/>
      <c r="F12" s="18"/>
      <c r="G12" s="1"/>
      <c r="H12" s="1"/>
      <c r="I12" s="1"/>
    </row>
    <row r="13" spans="1:9" ht="12.75">
      <c r="A13" s="5">
        <f>'10_BOURACÍ_PRÁCE'!A9</f>
        <v>10</v>
      </c>
      <c r="B13" s="6">
        <f>'10_BOURACÍ_PRÁCE'!B9</f>
        <v>0</v>
      </c>
      <c r="C13" s="3"/>
      <c r="D13" s="4" t="str">
        <f>'10_BOURACÍ_PRÁCE'!D9</f>
        <v>BOURACÍ PRÁCE</v>
      </c>
      <c r="E13" s="3"/>
      <c r="F13" s="32">
        <f>'10_BOURACÍ_PRÁCE'!I9</f>
        <v>0</v>
      </c>
      <c r="G13" s="3"/>
      <c r="H13" s="3"/>
      <c r="I13" s="3"/>
    </row>
    <row r="14" spans="1:9" ht="4.5" customHeight="1">
      <c r="A14" s="1"/>
      <c r="B14" s="1"/>
      <c r="C14" s="1"/>
      <c r="D14" s="1"/>
      <c r="E14" s="1"/>
      <c r="F14" s="18"/>
      <c r="G14" s="1"/>
      <c r="H14" s="1"/>
      <c r="I14" s="1"/>
    </row>
    <row r="15" spans="1:9" ht="12.75">
      <c r="A15" s="1"/>
      <c r="B15" s="1"/>
      <c r="C15" s="1"/>
      <c r="D15" s="15" t="str">
        <f>'10_BOURACÍ_PRÁCE'!B12</f>
        <v>a) Prvky</v>
      </c>
      <c r="E15" s="15"/>
      <c r="F15" s="33">
        <f>'10_BOURACÍ_PRÁCE'!I12</f>
        <v>0</v>
      </c>
      <c r="G15" s="1"/>
      <c r="H15" s="1"/>
      <c r="I15" s="1"/>
    </row>
    <row r="16" spans="1:9" ht="12.75">
      <c r="A16" s="1"/>
      <c r="B16" s="1"/>
      <c r="C16" s="1"/>
      <c r="D16" s="1"/>
      <c r="E16" s="1"/>
      <c r="F16" s="18"/>
      <c r="G16" s="1"/>
      <c r="H16" s="1"/>
      <c r="I16" s="1"/>
    </row>
    <row r="17" spans="1:9" ht="12.75">
      <c r="A17" s="5">
        <f>'20_NOVÉ KONSTRUKCE'!A9</f>
        <v>20</v>
      </c>
      <c r="B17" s="6">
        <f>'20_NOVÉ KONSTRUKCE'!B9</f>
        <v>0</v>
      </c>
      <c r="C17" s="3"/>
      <c r="D17" s="4" t="str">
        <f>'20_NOVÉ KONSTRUKCE'!D9</f>
        <v>NOVÉ KONSTRUKCE</v>
      </c>
      <c r="E17" s="3"/>
      <c r="F17" s="32">
        <f>'20_NOVÉ KONSTRUKCE'!I9</f>
        <v>0</v>
      </c>
      <c r="G17" s="3"/>
      <c r="H17" s="3"/>
      <c r="I17" s="3"/>
    </row>
    <row r="18" spans="1:9" ht="4.5" customHeight="1">
      <c r="A18" s="1"/>
      <c r="B18" s="1"/>
      <c r="C18" s="1"/>
      <c r="D18" s="1"/>
      <c r="E18" s="1"/>
      <c r="F18" s="18"/>
      <c r="G18" s="1"/>
      <c r="H18" s="1"/>
      <c r="I18" s="1"/>
    </row>
    <row r="19" spans="1:9" ht="12.75">
      <c r="A19" s="1"/>
      <c r="B19" s="1"/>
      <c r="C19" s="1"/>
      <c r="D19" s="15" t="str">
        <f>'20_NOVÉ KONSTRUKCE'!B12</f>
        <v>a) Prvky - nový nábytek</v>
      </c>
      <c r="E19" s="15"/>
      <c r="F19" s="33">
        <f>'20_NOVÉ KONSTRUKCE'!I12</f>
        <v>0</v>
      </c>
      <c r="G19" s="1"/>
      <c r="H19" s="1"/>
      <c r="I19" s="1"/>
    </row>
    <row r="20" spans="1:9" ht="12.75">
      <c r="A20" s="1"/>
      <c r="B20" s="1"/>
      <c r="C20" s="1"/>
      <c r="D20" s="1"/>
      <c r="E20" s="1"/>
      <c r="F20" s="18"/>
      <c r="G20" s="1"/>
      <c r="H20" s="1"/>
      <c r="I20" s="1"/>
    </row>
    <row r="21" spans="1:9" ht="12.75">
      <c r="A21" s="5">
        <v>30</v>
      </c>
      <c r="B21" s="6">
        <v>0</v>
      </c>
      <c r="C21" s="3"/>
      <c r="D21" s="4" t="str">
        <f>'30_ZTI'!A2</f>
        <v>Zdravotně-technické instalace</v>
      </c>
      <c r="E21" s="3"/>
      <c r="F21" s="32">
        <f>'30_ZTI'!F2</f>
        <v>0</v>
      </c>
      <c r="G21" s="3"/>
      <c r="H21" s="3"/>
      <c r="I21" s="3"/>
    </row>
    <row r="22" spans="1:9" ht="13.5" thickBot="1">
      <c r="A22" s="1"/>
      <c r="B22" s="1"/>
      <c r="C22" s="1"/>
      <c r="D22" s="1"/>
      <c r="E22" s="1"/>
      <c r="F22" s="18"/>
      <c r="G22" s="1"/>
      <c r="H22" s="1"/>
      <c r="I22" s="1"/>
    </row>
    <row r="23" spans="1:6" ht="15">
      <c r="A23" s="201" t="s">
        <v>18</v>
      </c>
      <c r="B23" s="202"/>
      <c r="C23" s="202"/>
      <c r="D23" s="202"/>
      <c r="E23" s="202"/>
      <c r="F23" s="77">
        <f>F10</f>
        <v>0</v>
      </c>
    </row>
    <row r="24" spans="1:6" ht="15">
      <c r="A24" s="203" t="s">
        <v>19</v>
      </c>
      <c r="B24" s="204"/>
      <c r="C24" s="204"/>
      <c r="D24" s="204"/>
      <c r="E24" s="204"/>
      <c r="F24" s="78">
        <f>F23/100*21</f>
        <v>0</v>
      </c>
    </row>
    <row r="25" spans="1:6" ht="15.75" thickBot="1">
      <c r="A25" s="189" t="s">
        <v>0</v>
      </c>
      <c r="B25" s="190"/>
      <c r="C25" s="190"/>
      <c r="D25" s="190"/>
      <c r="E25" s="190"/>
      <c r="F25" s="79">
        <f>SUM(F23:F24)</f>
        <v>0</v>
      </c>
    </row>
    <row r="30" ht="12.75">
      <c r="F30" s="76"/>
    </row>
  </sheetData>
  <sheetProtection/>
  <mergeCells count="8">
    <mergeCell ref="A25:E25"/>
    <mergeCell ref="A5:D8"/>
    <mergeCell ref="A1:D1"/>
    <mergeCell ref="A3:D3"/>
    <mergeCell ref="A4:D4"/>
    <mergeCell ref="B10:D10"/>
    <mergeCell ref="A23:E23"/>
    <mergeCell ref="A24:E24"/>
  </mergeCells>
  <hyperlinks>
    <hyperlink ref="A13" location="'10_BOURACÍ_PRÁCE'!A1" display="'10_BOURACÍ_PRÁCE'!A1"/>
    <hyperlink ref="A17" location="'20_NOVÉ KONSTRUKCE'!A1" display="'20_NOVÉ KONSTRUKCE'!A1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J14"/>
  <sheetViews>
    <sheetView view="pageBreakPreview" zoomScaleNormal="80" zoomScaleSheetLayoutView="100" zoomScalePageLayoutView="0" workbookViewId="0" topLeftCell="A1">
      <selection activeCell="H13" sqref="H13"/>
    </sheetView>
  </sheetViews>
  <sheetFormatPr defaultColWidth="8.75390625" defaultRowHeight="12.75"/>
  <cols>
    <col min="1" max="1" width="5.75390625" style="36" customWidth="1"/>
    <col min="2" max="3" width="5.75390625" style="0" customWidth="1"/>
    <col min="4" max="4" width="67.375" style="0" customWidth="1"/>
    <col min="5" max="5" width="5.00390625" style="0" customWidth="1"/>
    <col min="6" max="6" width="8.125" style="0" customWidth="1"/>
    <col min="7" max="7" width="13.00390625" style="0" customWidth="1"/>
    <col min="8" max="8" width="13.75390625" style="25" customWidth="1"/>
    <col min="9" max="9" width="11.125" style="23" bestFit="1" customWidth="1"/>
  </cols>
  <sheetData>
    <row r="1" spans="1:10" ht="12.75">
      <c r="A1" s="193" t="s">
        <v>32</v>
      </c>
      <c r="B1" s="194"/>
      <c r="C1" s="194"/>
      <c r="D1" s="195"/>
      <c r="E1" s="1"/>
      <c r="F1" s="1"/>
      <c r="G1" s="1"/>
      <c r="H1" s="26"/>
      <c r="I1" s="18"/>
      <c r="J1" s="1"/>
    </row>
    <row r="2" spans="1:10" ht="12.75">
      <c r="A2" s="229" t="s">
        <v>20</v>
      </c>
      <c r="B2" s="229"/>
      <c r="C2" s="229"/>
      <c r="D2" s="230"/>
      <c r="E2" s="211" t="s">
        <v>8</v>
      </c>
      <c r="F2" s="211"/>
      <c r="G2" s="205" t="s">
        <v>1</v>
      </c>
      <c r="H2" s="207" t="s">
        <v>2</v>
      </c>
      <c r="I2" s="209" t="s">
        <v>10</v>
      </c>
      <c r="J2" s="1"/>
    </row>
    <row r="3" spans="1:10" ht="12.75" customHeight="1">
      <c r="A3" s="231"/>
      <c r="B3" s="231"/>
      <c r="C3" s="231"/>
      <c r="D3" s="232"/>
      <c r="E3" s="2" t="s">
        <v>9</v>
      </c>
      <c r="F3" s="2" t="s">
        <v>6</v>
      </c>
      <c r="G3" s="206"/>
      <c r="H3" s="208"/>
      <c r="I3" s="210"/>
      <c r="J3" s="1"/>
    </row>
    <row r="4" spans="1:10" ht="12.75">
      <c r="A4" s="231"/>
      <c r="B4" s="231"/>
      <c r="C4" s="231"/>
      <c r="D4" s="232"/>
      <c r="E4" s="212" t="s">
        <v>4</v>
      </c>
      <c r="F4" s="213"/>
      <c r="G4" s="213"/>
      <c r="H4" s="213"/>
      <c r="I4" s="214"/>
      <c r="J4" s="1"/>
    </row>
    <row r="5" spans="1:10" ht="49.5" customHeight="1">
      <c r="A5" s="233"/>
      <c r="B5" s="233"/>
      <c r="C5" s="233"/>
      <c r="D5" s="234"/>
      <c r="E5" s="215" t="s">
        <v>21</v>
      </c>
      <c r="F5" s="216"/>
      <c r="G5" s="216"/>
      <c r="H5" s="216"/>
      <c r="I5" s="217"/>
      <c r="J5" s="1"/>
    </row>
    <row r="6" spans="2:10" ht="13.5" thickBot="1">
      <c r="B6" s="1"/>
      <c r="C6" s="1"/>
      <c r="D6" s="1"/>
      <c r="E6" s="1"/>
      <c r="F6" s="1"/>
      <c r="G6" s="1"/>
      <c r="H6" s="26"/>
      <c r="I6" s="18"/>
      <c r="J6" s="1"/>
    </row>
    <row r="7" spans="2:10" ht="35.25" customHeight="1" thickBot="1" thickTop="1">
      <c r="B7" s="226" t="str">
        <f>rekapitulace!B10</f>
        <v>ARCHEOPARK MIKULČICE - úpravy návštěvnického centra 
CÁST - nábytek</v>
      </c>
      <c r="C7" s="227"/>
      <c r="D7" s="228"/>
      <c r="E7" s="1"/>
      <c r="F7" s="1"/>
      <c r="G7" s="1"/>
      <c r="H7" s="26"/>
      <c r="I7" s="18"/>
      <c r="J7" s="1"/>
    </row>
    <row r="8" spans="2:10" ht="14.25" thickBot="1" thickTop="1">
      <c r="B8" s="1"/>
      <c r="C8" s="1"/>
      <c r="D8" s="1"/>
      <c r="E8" s="1"/>
      <c r="F8" s="1"/>
      <c r="G8" s="1"/>
      <c r="H8" s="26"/>
      <c r="I8" s="18"/>
      <c r="J8" s="1"/>
    </row>
    <row r="9" spans="1:10" ht="22.5" customHeight="1" thickBot="1" thickTop="1">
      <c r="A9" s="66">
        <v>10</v>
      </c>
      <c r="B9" s="7">
        <v>0</v>
      </c>
      <c r="C9" s="1"/>
      <c r="D9" s="8" t="s">
        <v>15</v>
      </c>
      <c r="E9" s="1"/>
      <c r="F9" s="1"/>
      <c r="G9" s="1"/>
      <c r="H9" s="26"/>
      <c r="I9" s="19">
        <f>I12</f>
        <v>0</v>
      </c>
      <c r="J9" s="1"/>
    </row>
    <row r="10" spans="1:10" ht="13.5" thickTop="1">
      <c r="A10" s="70"/>
      <c r="B10" s="1"/>
      <c r="C10" s="1"/>
      <c r="D10" s="1"/>
      <c r="E10" s="1"/>
      <c r="F10" s="1"/>
      <c r="G10" s="1"/>
      <c r="H10" s="26"/>
      <c r="I10" s="18"/>
      <c r="J10" s="1"/>
    </row>
    <row r="11" spans="1:9" s="16" customFormat="1" ht="12.75">
      <c r="A11" s="221"/>
      <c r="B11" s="14"/>
      <c r="C11" s="12"/>
      <c r="D11" s="13"/>
      <c r="E11" s="10"/>
      <c r="F11" s="10"/>
      <c r="G11" s="10"/>
      <c r="H11" s="10"/>
      <c r="I11" s="20"/>
    </row>
    <row r="12" spans="1:9" s="16" customFormat="1" ht="15.75">
      <c r="A12" s="221"/>
      <c r="B12" s="222" t="s">
        <v>40</v>
      </c>
      <c r="C12" s="223"/>
      <c r="D12" s="224"/>
      <c r="E12" s="10"/>
      <c r="F12" s="10"/>
      <c r="G12" s="10"/>
      <c r="H12" s="10"/>
      <c r="I12" s="24">
        <f>SUM(I13:I14)</f>
        <v>0</v>
      </c>
    </row>
    <row r="13" spans="1:9" s="16" customFormat="1" ht="15" customHeight="1">
      <c r="A13" s="225">
        <v>10</v>
      </c>
      <c r="B13" s="220" t="s">
        <v>86</v>
      </c>
      <c r="C13" s="218" t="s">
        <v>96</v>
      </c>
      <c r="D13" s="219"/>
      <c r="E13" s="17" t="s">
        <v>31</v>
      </c>
      <c r="F13" s="35">
        <v>1</v>
      </c>
      <c r="G13" s="54"/>
      <c r="H13" s="28"/>
      <c r="I13" s="22">
        <f>F13*H13</f>
        <v>0</v>
      </c>
    </row>
    <row r="14" spans="1:9" s="16" customFormat="1" ht="13.5" customHeight="1">
      <c r="A14" s="225"/>
      <c r="B14" s="220"/>
      <c r="C14" s="9" t="s">
        <v>3</v>
      </c>
      <c r="D14" s="11" t="s">
        <v>97</v>
      </c>
      <c r="E14" s="10"/>
      <c r="F14" s="10"/>
      <c r="G14" s="10"/>
      <c r="H14" s="10"/>
      <c r="I14" s="20"/>
    </row>
  </sheetData>
  <sheetProtection/>
  <mergeCells count="14">
    <mergeCell ref="C13:D13"/>
    <mergeCell ref="B13:B14"/>
    <mergeCell ref="A11:A12"/>
    <mergeCell ref="B12:D12"/>
    <mergeCell ref="A13:A14"/>
    <mergeCell ref="A1:D1"/>
    <mergeCell ref="B7:D7"/>
    <mergeCell ref="A2:D5"/>
    <mergeCell ref="G2:G3"/>
    <mergeCell ref="H2:H3"/>
    <mergeCell ref="I2:I3"/>
    <mergeCell ref="E2:F2"/>
    <mergeCell ref="E4:I4"/>
    <mergeCell ref="E5:I5"/>
  </mergeCells>
  <conditionalFormatting sqref="F13">
    <cfRule type="cellIs" priority="209" dxfId="1" operator="greaterThan" stopIfTrue="1">
      <formula>0</formula>
    </cfRule>
    <cfRule type="cellIs" priority="210" dxfId="0" operator="equal" stopIfTrue="1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5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J33"/>
  <sheetViews>
    <sheetView view="pageBreakPreview" zoomScale="90" zoomScaleNormal="90" zoomScaleSheetLayoutView="90" zoomScalePageLayoutView="0" workbookViewId="0" topLeftCell="A7">
      <selection activeCell="H32" sqref="H32"/>
    </sheetView>
  </sheetViews>
  <sheetFormatPr defaultColWidth="8.75390625" defaultRowHeight="12.75"/>
  <cols>
    <col min="1" max="1" width="5.75390625" style="36" customWidth="1"/>
    <col min="2" max="3" width="5.75390625" style="0" customWidth="1"/>
    <col min="4" max="4" width="62.75390625" style="0" customWidth="1"/>
    <col min="5" max="5" width="5.75390625" style="0" customWidth="1"/>
    <col min="6" max="6" width="7.00390625" style="0" bestFit="1" customWidth="1"/>
    <col min="7" max="7" width="13.75390625" style="0" customWidth="1"/>
    <col min="8" max="8" width="15.625" style="25" customWidth="1"/>
    <col min="9" max="9" width="13.875" style="23" bestFit="1" customWidth="1"/>
  </cols>
  <sheetData>
    <row r="1" spans="1:10" ht="12.75" customHeight="1">
      <c r="A1" s="193" t="s">
        <v>33</v>
      </c>
      <c r="B1" s="194"/>
      <c r="C1" s="194"/>
      <c r="D1" s="195"/>
      <c r="E1" s="1"/>
      <c r="F1" s="1"/>
      <c r="G1" s="1"/>
      <c r="H1" s="26"/>
      <c r="I1" s="18"/>
      <c r="J1" s="1"/>
    </row>
    <row r="2" spans="1:10" ht="12.75">
      <c r="A2" s="229" t="s">
        <v>20</v>
      </c>
      <c r="B2" s="229"/>
      <c r="C2" s="229"/>
      <c r="D2" s="230"/>
      <c r="E2" s="211" t="s">
        <v>8</v>
      </c>
      <c r="F2" s="211"/>
      <c r="G2" s="205" t="s">
        <v>1</v>
      </c>
      <c r="H2" s="207" t="s">
        <v>2</v>
      </c>
      <c r="I2" s="209" t="s">
        <v>10</v>
      </c>
      <c r="J2" s="1"/>
    </row>
    <row r="3" spans="1:10" ht="12.75" customHeight="1">
      <c r="A3" s="231"/>
      <c r="B3" s="231"/>
      <c r="C3" s="231"/>
      <c r="D3" s="232"/>
      <c r="E3" s="2" t="s">
        <v>9</v>
      </c>
      <c r="F3" s="2" t="s">
        <v>6</v>
      </c>
      <c r="G3" s="206"/>
      <c r="H3" s="208"/>
      <c r="I3" s="210"/>
      <c r="J3" s="1"/>
    </row>
    <row r="4" spans="1:10" ht="12.75">
      <c r="A4" s="231"/>
      <c r="B4" s="231"/>
      <c r="C4" s="231"/>
      <c r="D4" s="232"/>
      <c r="E4" s="212" t="s">
        <v>4</v>
      </c>
      <c r="F4" s="213"/>
      <c r="G4" s="213"/>
      <c r="H4" s="213"/>
      <c r="I4" s="214"/>
      <c r="J4" s="1"/>
    </row>
    <row r="5" spans="1:10" ht="55.5" customHeight="1">
      <c r="A5" s="233"/>
      <c r="B5" s="233"/>
      <c r="C5" s="233"/>
      <c r="D5" s="234"/>
      <c r="E5" s="215" t="s">
        <v>21</v>
      </c>
      <c r="F5" s="216"/>
      <c r="G5" s="216"/>
      <c r="H5" s="216"/>
      <c r="I5" s="217"/>
      <c r="J5" s="1"/>
    </row>
    <row r="6" spans="2:10" ht="13.5" thickBot="1">
      <c r="B6" s="1"/>
      <c r="C6" s="1"/>
      <c r="D6" s="1"/>
      <c r="E6" s="1"/>
      <c r="F6" s="1"/>
      <c r="G6" s="1"/>
      <c r="H6" s="26"/>
      <c r="I6" s="18"/>
      <c r="J6" s="1"/>
    </row>
    <row r="7" spans="2:10" ht="33" customHeight="1" thickBot="1" thickTop="1">
      <c r="B7" s="226" t="str">
        <f>rekapitulace!B10</f>
        <v>ARCHEOPARK MIKULČICE - úpravy návštěvnického centra 
CÁST - nábytek</v>
      </c>
      <c r="C7" s="227"/>
      <c r="D7" s="228"/>
      <c r="E7" s="1"/>
      <c r="F7" s="1"/>
      <c r="G7" s="1"/>
      <c r="H7" s="26"/>
      <c r="I7" s="18"/>
      <c r="J7" s="1"/>
    </row>
    <row r="8" spans="2:10" ht="14.25" thickBot="1" thickTop="1">
      <c r="B8" s="1"/>
      <c r="C8" s="1"/>
      <c r="D8" s="1"/>
      <c r="E8" s="1"/>
      <c r="F8" s="1"/>
      <c r="G8" s="1"/>
      <c r="H8" s="26"/>
      <c r="I8" s="18"/>
      <c r="J8" s="1"/>
    </row>
    <row r="9" spans="1:10" ht="19.5" thickBot="1" thickTop="1">
      <c r="A9" s="66">
        <v>20</v>
      </c>
      <c r="B9" s="7">
        <v>0</v>
      </c>
      <c r="C9" s="1"/>
      <c r="D9" s="8" t="s">
        <v>16</v>
      </c>
      <c r="E9" s="1"/>
      <c r="F9" s="1"/>
      <c r="G9" s="1"/>
      <c r="H9" s="26"/>
      <c r="I9" s="19">
        <f>I12</f>
        <v>0</v>
      </c>
      <c r="J9" s="1"/>
    </row>
    <row r="10" spans="1:10" ht="13.5" thickTop="1">
      <c r="A10" s="70"/>
      <c r="B10" s="1"/>
      <c r="C10" s="1"/>
      <c r="D10" s="1"/>
      <c r="E10" s="1"/>
      <c r="F10" s="1"/>
      <c r="G10" s="1"/>
      <c r="H10" s="26"/>
      <c r="I10" s="18"/>
      <c r="J10" s="1"/>
    </row>
    <row r="11" spans="1:9" s="16" customFormat="1" ht="15.75" customHeight="1">
      <c r="A11" s="238"/>
      <c r="B11" s="29"/>
      <c r="C11" s="12"/>
      <c r="D11" s="13"/>
      <c r="E11" s="10"/>
      <c r="F11" s="10"/>
      <c r="G11" s="10"/>
      <c r="H11" s="10"/>
      <c r="I11" s="67"/>
    </row>
    <row r="12" spans="1:9" s="16" customFormat="1" ht="15.75" customHeight="1">
      <c r="A12" s="238"/>
      <c r="B12" s="222" t="s">
        <v>41</v>
      </c>
      <c r="C12" s="223"/>
      <c r="D12" s="224"/>
      <c r="E12" s="10"/>
      <c r="F12" s="10"/>
      <c r="G12" s="27"/>
      <c r="H12" s="27"/>
      <c r="I12" s="68">
        <f>SUM(I14:I34)</f>
        <v>0</v>
      </c>
    </row>
    <row r="13" spans="1:9" s="16" customFormat="1" ht="15.75" customHeight="1">
      <c r="A13" s="237">
        <f>$A$9</f>
        <v>20</v>
      </c>
      <c r="B13" s="239">
        <f>MAX(B$1:B12)+1</f>
        <v>1</v>
      </c>
      <c r="C13" s="249" t="s">
        <v>98</v>
      </c>
      <c r="D13" s="249"/>
      <c r="E13" s="27"/>
      <c r="F13" s="27"/>
      <c r="G13" s="27"/>
      <c r="H13" s="27"/>
      <c r="I13" s="49"/>
    </row>
    <row r="14" spans="1:9" s="16" customFormat="1" ht="41.25" customHeight="1">
      <c r="A14" s="225"/>
      <c r="B14" s="236"/>
      <c r="C14" s="218" t="s">
        <v>88</v>
      </c>
      <c r="D14" s="219"/>
      <c r="E14" s="17" t="s">
        <v>17</v>
      </c>
      <c r="F14" s="35">
        <v>1</v>
      </c>
      <c r="G14" s="54"/>
      <c r="H14" s="21"/>
      <c r="I14" s="22">
        <f>F14*H14</f>
        <v>0</v>
      </c>
    </row>
    <row r="15" spans="1:9" s="16" customFormat="1" ht="15.75" customHeight="1">
      <c r="A15" s="225"/>
      <c r="B15" s="236"/>
      <c r="C15" s="9" t="s">
        <v>3</v>
      </c>
      <c r="D15" s="11" t="s">
        <v>34</v>
      </c>
      <c r="E15" s="10"/>
      <c r="F15" s="10"/>
      <c r="G15" s="10"/>
      <c r="H15" s="10"/>
      <c r="I15" s="20"/>
    </row>
    <row r="16" spans="1:9" s="16" customFormat="1" ht="15.75" customHeight="1">
      <c r="A16" s="237">
        <f>$A$9</f>
        <v>20</v>
      </c>
      <c r="B16" s="235">
        <f>MAX(B$1:B15)+1</f>
        <v>2</v>
      </c>
      <c r="C16" s="249" t="s">
        <v>99</v>
      </c>
      <c r="D16" s="249"/>
      <c r="E16" s="27"/>
      <c r="F16" s="27"/>
      <c r="G16" s="27"/>
      <c r="H16" s="27"/>
      <c r="I16" s="49"/>
    </row>
    <row r="17" spans="1:9" s="16" customFormat="1" ht="28.5" customHeight="1">
      <c r="A17" s="225"/>
      <c r="B17" s="236"/>
      <c r="C17" s="218" t="s">
        <v>89</v>
      </c>
      <c r="D17" s="219"/>
      <c r="E17" s="17" t="s">
        <v>17</v>
      </c>
      <c r="F17" s="35">
        <v>1</v>
      </c>
      <c r="G17" s="54"/>
      <c r="H17" s="21"/>
      <c r="I17" s="22">
        <f>F17*H17</f>
        <v>0</v>
      </c>
    </row>
    <row r="18" spans="1:9" s="16" customFormat="1" ht="15.75" customHeight="1">
      <c r="A18" s="225"/>
      <c r="B18" s="236"/>
      <c r="C18" s="9" t="s">
        <v>3</v>
      </c>
      <c r="D18" s="11" t="s">
        <v>34</v>
      </c>
      <c r="E18" s="10"/>
      <c r="F18" s="10"/>
      <c r="G18" s="10"/>
      <c r="H18" s="10"/>
      <c r="I18" s="20"/>
    </row>
    <row r="19" spans="1:9" s="16" customFormat="1" ht="15.75" customHeight="1">
      <c r="A19" s="237">
        <f>$A$9</f>
        <v>20</v>
      </c>
      <c r="B19" s="235">
        <f>MAX(B$1:B18)+1</f>
        <v>3</v>
      </c>
      <c r="C19" s="249" t="s">
        <v>100</v>
      </c>
      <c r="D19" s="249"/>
      <c r="E19" s="27"/>
      <c r="F19" s="27"/>
      <c r="G19" s="27"/>
      <c r="H19" s="27"/>
      <c r="I19" s="20"/>
    </row>
    <row r="20" spans="1:9" s="16" customFormat="1" ht="27" customHeight="1">
      <c r="A20" s="225"/>
      <c r="B20" s="236"/>
      <c r="C20" s="218" t="s">
        <v>94</v>
      </c>
      <c r="D20" s="219"/>
      <c r="E20" s="17" t="s">
        <v>17</v>
      </c>
      <c r="F20" s="35">
        <v>1</v>
      </c>
      <c r="G20" s="54"/>
      <c r="H20" s="21"/>
      <c r="I20" s="22">
        <f>F20*H20</f>
        <v>0</v>
      </c>
    </row>
    <row r="21" spans="1:9" s="16" customFormat="1" ht="15.75" customHeight="1">
      <c r="A21" s="225"/>
      <c r="B21" s="236"/>
      <c r="C21" s="9" t="s">
        <v>3</v>
      </c>
      <c r="D21" s="11" t="s">
        <v>34</v>
      </c>
      <c r="E21" s="10"/>
      <c r="F21" s="10"/>
      <c r="G21" s="10"/>
      <c r="H21" s="10"/>
      <c r="I21" s="20"/>
    </row>
    <row r="22" spans="1:9" s="16" customFormat="1" ht="15.75" customHeight="1">
      <c r="A22" s="237">
        <f>$A$9</f>
        <v>20</v>
      </c>
      <c r="B22" s="235">
        <f>MAX(B$1:B21)+1</f>
        <v>4</v>
      </c>
      <c r="C22" s="249" t="s">
        <v>101</v>
      </c>
      <c r="D22" s="249"/>
      <c r="E22" s="27"/>
      <c r="F22" s="27"/>
      <c r="G22" s="30"/>
      <c r="H22" s="30"/>
      <c r="I22" s="49"/>
    </row>
    <row r="23" spans="1:9" s="16" customFormat="1" ht="27.75" customHeight="1">
      <c r="A23" s="225"/>
      <c r="B23" s="236"/>
      <c r="C23" s="218" t="s">
        <v>95</v>
      </c>
      <c r="D23" s="219"/>
      <c r="E23" s="17" t="s">
        <v>17</v>
      </c>
      <c r="F23" s="35">
        <v>3</v>
      </c>
      <c r="G23" s="54"/>
      <c r="H23" s="21"/>
      <c r="I23" s="22">
        <f>F23*H23</f>
        <v>0</v>
      </c>
    </row>
    <row r="24" spans="1:9" s="16" customFormat="1" ht="15.75" customHeight="1">
      <c r="A24" s="225"/>
      <c r="B24" s="236"/>
      <c r="C24" s="9" t="s">
        <v>3</v>
      </c>
      <c r="D24" s="11" t="s">
        <v>34</v>
      </c>
      <c r="E24" s="10"/>
      <c r="F24" s="10"/>
      <c r="G24" s="10"/>
      <c r="H24" s="10"/>
      <c r="I24" s="49"/>
    </row>
    <row r="25" spans="1:9" s="16" customFormat="1" ht="15.75" customHeight="1">
      <c r="A25" s="162">
        <f>$A$9</f>
        <v>20</v>
      </c>
      <c r="B25" s="160">
        <f>MAX(B$1:B24)+1</f>
        <v>5</v>
      </c>
      <c r="C25" s="249" t="s">
        <v>102</v>
      </c>
      <c r="D25" s="249"/>
      <c r="E25" s="27"/>
      <c r="F25" s="27"/>
      <c r="G25" s="30"/>
      <c r="H25" s="30"/>
      <c r="I25" s="49"/>
    </row>
    <row r="26" spans="1:9" s="16" customFormat="1" ht="26.25" customHeight="1">
      <c r="A26" s="159"/>
      <c r="B26" s="161"/>
      <c r="C26" s="218" t="s">
        <v>103</v>
      </c>
      <c r="D26" s="219"/>
      <c r="E26" s="17" t="s">
        <v>17</v>
      </c>
      <c r="F26" s="35">
        <v>6</v>
      </c>
      <c r="G26" s="54"/>
      <c r="H26" s="21"/>
      <c r="I26" s="22">
        <f>F26*H26</f>
        <v>0</v>
      </c>
    </row>
    <row r="27" spans="1:9" s="16" customFormat="1" ht="15.75" customHeight="1">
      <c r="A27" s="159"/>
      <c r="B27" s="161"/>
      <c r="C27" s="9" t="s">
        <v>3</v>
      </c>
      <c r="D27" s="11" t="s">
        <v>34</v>
      </c>
      <c r="E27" s="10"/>
      <c r="F27" s="10"/>
      <c r="G27" s="10"/>
      <c r="H27" s="10"/>
      <c r="I27" s="49"/>
    </row>
    <row r="28" spans="1:9" s="16" customFormat="1" ht="15.75" customHeight="1">
      <c r="A28" s="240">
        <f>$A$9</f>
        <v>20</v>
      </c>
      <c r="B28" s="242">
        <v>6</v>
      </c>
      <c r="C28" s="249"/>
      <c r="D28" s="249"/>
      <c r="E28" s="27"/>
      <c r="F28" s="27"/>
      <c r="G28" s="30"/>
      <c r="H28" s="30"/>
      <c r="I28" s="49"/>
    </row>
    <row r="29" spans="1:9" s="16" customFormat="1" ht="15.75" customHeight="1">
      <c r="A29" s="241"/>
      <c r="B29" s="243"/>
      <c r="C29" s="218" t="s">
        <v>87</v>
      </c>
      <c r="D29" s="219"/>
      <c r="E29" s="50" t="s">
        <v>13</v>
      </c>
      <c r="F29" s="148">
        <v>1</v>
      </c>
      <c r="G29" s="149"/>
      <c r="H29" s="150"/>
      <c r="I29" s="151">
        <f>F29*H29</f>
        <v>0</v>
      </c>
    </row>
    <row r="30" spans="1:9" s="69" customFormat="1" ht="14.25" customHeight="1">
      <c r="A30" s="241"/>
      <c r="B30" s="243"/>
      <c r="C30" s="152" t="s">
        <v>3</v>
      </c>
      <c r="D30" s="153" t="s">
        <v>14</v>
      </c>
      <c r="E30" s="149"/>
      <c r="F30" s="149"/>
      <c r="G30" s="50"/>
      <c r="H30" s="50"/>
      <c r="I30" s="50"/>
    </row>
    <row r="31" spans="1:9" ht="12.75">
      <c r="A31" s="240">
        <f>$A$9</f>
        <v>20</v>
      </c>
      <c r="B31" s="242">
        <v>7</v>
      </c>
      <c r="C31" s="244"/>
      <c r="D31" s="245"/>
      <c r="E31" s="245"/>
      <c r="F31" s="245"/>
      <c r="G31" s="245"/>
      <c r="H31" s="245"/>
      <c r="I31" s="49"/>
    </row>
    <row r="32" spans="1:9" ht="12.75">
      <c r="A32" s="241"/>
      <c r="B32" s="243"/>
      <c r="C32" s="218" t="s">
        <v>93</v>
      </c>
      <c r="D32" s="219"/>
      <c r="E32" s="154" t="s">
        <v>91</v>
      </c>
      <c r="F32" s="55">
        <v>75</v>
      </c>
      <c r="G32" s="54"/>
      <c r="H32" s="28"/>
      <c r="I32" s="22">
        <f>F32*H32</f>
        <v>0</v>
      </c>
    </row>
    <row r="33" spans="1:9" ht="12.75">
      <c r="A33" s="241"/>
      <c r="B33" s="243"/>
      <c r="C33" s="155" t="s">
        <v>3</v>
      </c>
      <c r="D33" s="156" t="s">
        <v>92</v>
      </c>
      <c r="E33" s="157"/>
      <c r="F33" s="158"/>
      <c r="G33" s="10"/>
      <c r="H33" s="10"/>
      <c r="I33" s="49"/>
    </row>
  </sheetData>
  <sheetProtection/>
  <mergeCells count="37">
    <mergeCell ref="C22:D22"/>
    <mergeCell ref="C25:D25"/>
    <mergeCell ref="C28:D28"/>
    <mergeCell ref="C13:D13"/>
    <mergeCell ref="A31:A33"/>
    <mergeCell ref="B31:B33"/>
    <mergeCell ref="C31:H31"/>
    <mergeCell ref="C32:D32"/>
    <mergeCell ref="C26:D26"/>
    <mergeCell ref="C23:D23"/>
    <mergeCell ref="A28:A30"/>
    <mergeCell ref="B28:B30"/>
    <mergeCell ref="C29:D29"/>
    <mergeCell ref="C17:D17"/>
    <mergeCell ref="A11:A12"/>
    <mergeCell ref="A19:A21"/>
    <mergeCell ref="A13:A15"/>
    <mergeCell ref="B13:B15"/>
    <mergeCell ref="C14:D14"/>
    <mergeCell ref="C16:D16"/>
    <mergeCell ref="C19:D19"/>
    <mergeCell ref="I2:I3"/>
    <mergeCell ref="E5:I5"/>
    <mergeCell ref="A2:D5"/>
    <mergeCell ref="E2:F2"/>
    <mergeCell ref="E4:I4"/>
    <mergeCell ref="H2:H3"/>
    <mergeCell ref="A1:D1"/>
    <mergeCell ref="B7:D7"/>
    <mergeCell ref="G2:G3"/>
    <mergeCell ref="B12:D12"/>
    <mergeCell ref="A22:A24"/>
    <mergeCell ref="B22:B24"/>
    <mergeCell ref="B16:B18"/>
    <mergeCell ref="A16:A18"/>
    <mergeCell ref="B19:B21"/>
    <mergeCell ref="C20:D20"/>
  </mergeCells>
  <conditionalFormatting sqref="F14 F20 F23 F17 F26">
    <cfRule type="cellIs" priority="499" dxfId="1" operator="greaterThan" stopIfTrue="1">
      <formula>0</formula>
    </cfRule>
    <cfRule type="cellIs" priority="500" dxfId="0" operator="equal" stopIfTrue="1">
      <formula>0</formula>
    </cfRule>
  </conditionalFormatting>
  <conditionalFormatting sqref="F29">
    <cfRule type="cellIs" priority="3" dxfId="1" operator="greaterThan" stopIfTrue="1">
      <formula>0</formula>
    </cfRule>
    <cfRule type="cellIs" priority="4" dxfId="0" operator="equal" stopIfTrue="1">
      <formula>0</formula>
    </cfRule>
  </conditionalFormatting>
  <conditionalFormatting sqref="F32">
    <cfRule type="cellIs" priority="1" dxfId="1" operator="greaterThan" stopIfTrue="1">
      <formula>0</formula>
    </cfRule>
    <cfRule type="cellIs" priority="2" dxfId="0" operator="equal" stopIfTrue="1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5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2:L15"/>
  <sheetViews>
    <sheetView view="pageBreakPreview" zoomScaleNormal="80" zoomScaleSheetLayoutView="100" zoomScalePageLayoutView="0" workbookViewId="0" topLeftCell="A1">
      <selection activeCell="E25" sqref="E25"/>
    </sheetView>
  </sheetViews>
  <sheetFormatPr defaultColWidth="8.75390625" defaultRowHeight="12.75"/>
  <cols>
    <col min="1" max="1" width="5.875" style="51" customWidth="1"/>
    <col min="2" max="2" width="47.375" style="41" customWidth="1"/>
    <col min="3" max="3" width="8.875" style="41" customWidth="1"/>
    <col min="4" max="4" width="11.375" style="42" customWidth="1"/>
    <col min="5" max="5" width="11.875" style="41" customWidth="1"/>
    <col min="6" max="6" width="16.875" style="23" customWidth="1"/>
  </cols>
  <sheetData>
    <row r="1" ht="13.5" thickBot="1"/>
    <row r="2" spans="1:6" ht="26.25" customHeight="1" thickBot="1">
      <c r="A2" s="52" t="s">
        <v>35</v>
      </c>
      <c r="B2" s="43"/>
      <c r="F2" s="46">
        <f>F13+F9</f>
        <v>0</v>
      </c>
    </row>
    <row r="5" ht="13.5" thickBot="1"/>
    <row r="6" spans="1:6" ht="33.75" customHeight="1" thickBot="1" thickTop="1">
      <c r="A6" s="246" t="s">
        <v>90</v>
      </c>
      <c r="B6" s="247"/>
      <c r="C6" s="248"/>
      <c r="D6" s="37"/>
      <c r="E6" s="37"/>
      <c r="F6" s="47"/>
    </row>
    <row r="7" spans="1:6" ht="6" customHeight="1" thickBot="1" thickTop="1">
      <c r="A7" s="53"/>
      <c r="B7" s="38"/>
      <c r="C7" s="39"/>
      <c r="D7" s="40"/>
      <c r="E7" s="38"/>
      <c r="F7" s="48"/>
    </row>
    <row r="8" spans="1:12" ht="12.75">
      <c r="A8" s="61" t="s">
        <v>23</v>
      </c>
      <c r="B8" s="56" t="s">
        <v>24</v>
      </c>
      <c r="C8" s="57" t="s">
        <v>25</v>
      </c>
      <c r="D8" s="58" t="s">
        <v>26</v>
      </c>
      <c r="E8" s="59" t="s">
        <v>27</v>
      </c>
      <c r="F8" s="60" t="s">
        <v>28</v>
      </c>
      <c r="G8" s="41"/>
      <c r="H8" s="38"/>
      <c r="I8" s="38"/>
      <c r="J8" s="39"/>
      <c r="K8" s="40"/>
      <c r="L8" s="38"/>
    </row>
    <row r="9" spans="1:12" ht="12.75">
      <c r="A9" s="62" t="s">
        <v>29</v>
      </c>
      <c r="B9" s="71" t="s">
        <v>38</v>
      </c>
      <c r="C9" s="72"/>
      <c r="D9" s="73"/>
      <c r="E9" s="74"/>
      <c r="F9" s="75">
        <f>SUM(F10:F12)</f>
        <v>0</v>
      </c>
      <c r="G9" s="41"/>
      <c r="H9" s="41"/>
      <c r="I9" s="41"/>
      <c r="J9" s="41"/>
      <c r="K9" s="42"/>
      <c r="L9" s="41"/>
    </row>
    <row r="10" spans="1:12" ht="25.5" customHeight="1">
      <c r="A10" s="146">
        <v>30001</v>
      </c>
      <c r="B10" s="147" t="s">
        <v>80</v>
      </c>
      <c r="C10" s="65" t="s">
        <v>13</v>
      </c>
      <c r="D10" s="55">
        <v>1</v>
      </c>
      <c r="E10" s="63"/>
      <c r="F10" s="64">
        <f>ROUND(D10*E10,2)</f>
        <v>0</v>
      </c>
      <c r="G10" s="41"/>
      <c r="H10" s="41"/>
      <c r="I10" s="41"/>
      <c r="J10" s="41"/>
      <c r="K10" s="42"/>
      <c r="L10" s="41"/>
    </row>
    <row r="11" spans="1:12" ht="51" customHeight="1">
      <c r="A11" s="146">
        <v>30002</v>
      </c>
      <c r="B11" s="147" t="s">
        <v>83</v>
      </c>
      <c r="C11" s="65" t="s">
        <v>17</v>
      </c>
      <c r="D11" s="55">
        <v>2</v>
      </c>
      <c r="E11" s="63"/>
      <c r="F11" s="64">
        <f>ROUND(D11*E11,2)</f>
        <v>0</v>
      </c>
      <c r="G11" s="41"/>
      <c r="H11" s="41"/>
      <c r="I11" s="41"/>
      <c r="J11" s="41"/>
      <c r="K11" s="42"/>
      <c r="L11" s="41"/>
    </row>
    <row r="12" spans="1:6" ht="12.75">
      <c r="A12" s="146">
        <v>30004</v>
      </c>
      <c r="B12" s="147" t="s">
        <v>30</v>
      </c>
      <c r="C12" s="65" t="s">
        <v>36</v>
      </c>
      <c r="D12" s="55">
        <v>0.2</v>
      </c>
      <c r="E12" s="63"/>
      <c r="F12" s="64">
        <f>ROUND(D12*E12,2)</f>
        <v>0</v>
      </c>
    </row>
    <row r="13" spans="1:7" ht="12.75">
      <c r="A13" s="62" t="s">
        <v>29</v>
      </c>
      <c r="B13" s="71" t="s">
        <v>37</v>
      </c>
      <c r="C13" s="72"/>
      <c r="D13" s="73"/>
      <c r="E13" s="74"/>
      <c r="F13" s="75">
        <f>SUM(F14:F15)</f>
        <v>0</v>
      </c>
      <c r="G13" s="36"/>
    </row>
    <row r="14" spans="1:7" ht="33.75">
      <c r="A14" s="146">
        <v>30005</v>
      </c>
      <c r="B14" s="147" t="s">
        <v>81</v>
      </c>
      <c r="C14" s="65" t="s">
        <v>13</v>
      </c>
      <c r="D14" s="55">
        <v>1</v>
      </c>
      <c r="E14" s="63"/>
      <c r="F14" s="64">
        <f>ROUND(D14*E14,2)</f>
        <v>0</v>
      </c>
      <c r="G14" s="36"/>
    </row>
    <row r="15" spans="1:7" ht="47.25" customHeight="1">
      <c r="A15" s="146">
        <v>30006</v>
      </c>
      <c r="B15" s="147" t="s">
        <v>82</v>
      </c>
      <c r="C15" s="65" t="s">
        <v>17</v>
      </c>
      <c r="D15" s="55">
        <v>2</v>
      </c>
      <c r="E15" s="63"/>
      <c r="F15" s="64">
        <f>ROUND(D15*E15,2)</f>
        <v>0</v>
      </c>
      <c r="G15" s="36"/>
    </row>
  </sheetData>
  <sheetProtection/>
  <mergeCells count="1">
    <mergeCell ref="A6:C6"/>
  </mergeCells>
  <conditionalFormatting sqref="D12 D9">
    <cfRule type="cellIs" priority="161" dxfId="1" operator="greaterThan" stopIfTrue="1">
      <formula>0</formula>
    </cfRule>
    <cfRule type="cellIs" priority="162" dxfId="0" operator="equal" stopIfTrue="1">
      <formula>0</formula>
    </cfRule>
  </conditionalFormatting>
  <conditionalFormatting sqref="D12">
    <cfRule type="cellIs" priority="145" dxfId="1" operator="greaterThan" stopIfTrue="1">
      <formula>0</formula>
    </cfRule>
    <cfRule type="cellIs" priority="146" dxfId="0" operator="equal" stopIfTrue="1">
      <formula>0</formula>
    </cfRule>
  </conditionalFormatting>
  <conditionalFormatting sqref="D12">
    <cfRule type="cellIs" priority="115" dxfId="1" operator="greaterThan" stopIfTrue="1">
      <formula>0</formula>
    </cfRule>
    <cfRule type="cellIs" priority="116" dxfId="0" operator="equal" stopIfTrue="1">
      <formula>0</formula>
    </cfRule>
  </conditionalFormatting>
  <conditionalFormatting sqref="D13">
    <cfRule type="cellIs" priority="47" dxfId="1" operator="greaterThan" stopIfTrue="1">
      <formula>0</formula>
    </cfRule>
    <cfRule type="cellIs" priority="48" dxfId="0" operator="equal" stopIfTrue="1">
      <formula>0</formula>
    </cfRule>
  </conditionalFormatting>
  <conditionalFormatting sqref="D13">
    <cfRule type="cellIs" priority="43" dxfId="1" operator="greaterThan" stopIfTrue="1">
      <formula>0</formula>
    </cfRule>
    <cfRule type="cellIs" priority="44" dxfId="0" operator="equal" stopIfTrue="1">
      <formula>0</formula>
    </cfRule>
  </conditionalFormatting>
  <conditionalFormatting sqref="D10:D11">
    <cfRule type="cellIs" priority="13" dxfId="1" operator="greaterThan" stopIfTrue="1">
      <formula>0</formula>
    </cfRule>
    <cfRule type="cellIs" priority="14" dxfId="0" operator="equal" stopIfTrue="1">
      <formula>0</formula>
    </cfRule>
  </conditionalFormatting>
  <conditionalFormatting sqref="D10:D11">
    <cfRule type="cellIs" priority="15" dxfId="1" operator="greaterThan" stopIfTrue="1">
      <formula>0</formula>
    </cfRule>
    <cfRule type="cellIs" priority="16" dxfId="0" operator="equal" stopIfTrue="1">
      <formula>0</formula>
    </cfRule>
  </conditionalFormatting>
  <conditionalFormatting sqref="D10:D11">
    <cfRule type="cellIs" priority="17" dxfId="1" operator="greaterThan" stopIfTrue="1">
      <formula>0</formula>
    </cfRule>
    <cfRule type="cellIs" priority="18" dxfId="0" operator="equal" stopIfTrue="1">
      <formula>0</formula>
    </cfRule>
  </conditionalFormatting>
  <conditionalFormatting sqref="D14">
    <cfRule type="cellIs" priority="7" dxfId="1" operator="greaterThan" stopIfTrue="1">
      <formula>0</formula>
    </cfRule>
    <cfRule type="cellIs" priority="8" dxfId="0" operator="equal" stopIfTrue="1">
      <formula>0</formula>
    </cfRule>
  </conditionalFormatting>
  <conditionalFormatting sqref="D14">
    <cfRule type="cellIs" priority="9" dxfId="1" operator="greaterThan" stopIfTrue="1">
      <formula>0</formula>
    </cfRule>
    <cfRule type="cellIs" priority="10" dxfId="0" operator="equal" stopIfTrue="1">
      <formula>0</formula>
    </cfRule>
  </conditionalFormatting>
  <conditionalFormatting sqref="D14">
    <cfRule type="cellIs" priority="11" dxfId="1" operator="greaterThan" stopIfTrue="1">
      <formula>0</formula>
    </cfRule>
    <cfRule type="cellIs" priority="12" dxfId="0" operator="equal" stopIfTrue="1">
      <formula>0</formula>
    </cfRule>
  </conditionalFormatting>
  <conditionalFormatting sqref="D15">
    <cfRule type="cellIs" priority="1" dxfId="1" operator="greaterThan" stopIfTrue="1">
      <formula>0</formula>
    </cfRule>
    <cfRule type="cellIs" priority="2" dxfId="0" operator="equal" stopIfTrue="1">
      <formula>0</formula>
    </cfRule>
  </conditionalFormatting>
  <conditionalFormatting sqref="D15">
    <cfRule type="cellIs" priority="3" dxfId="1" operator="greaterThan" stopIfTrue="1">
      <formula>0</formula>
    </cfRule>
    <cfRule type="cellIs" priority="4" dxfId="0" operator="equal" stopIfTrue="1">
      <formula>0</formula>
    </cfRule>
  </conditionalFormatting>
  <conditionalFormatting sqref="D15">
    <cfRule type="cellIs" priority="5" dxfId="1" operator="greaterThan" stopIfTrue="1">
      <formula>0</formula>
    </cfRule>
    <cfRule type="cellIs" priority="6" dxfId="0" operator="equal" stopIfTrue="1">
      <formula>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MŠPO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Tomaš Pavlík</dc:creator>
  <cp:keywords/>
  <dc:description/>
  <cp:lastModifiedBy>Kateřina Fišerová</cp:lastModifiedBy>
  <cp:lastPrinted>2022-07-20T09:05:08Z</cp:lastPrinted>
  <dcterms:created xsi:type="dcterms:W3CDTF">2000-11-22T13:26:25Z</dcterms:created>
  <dcterms:modified xsi:type="dcterms:W3CDTF">2022-07-25T15:00:56Z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