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072" activeTab="2"/>
  </bookViews>
  <sheets>
    <sheet name="000_Ostatní" sheetId="1" r:id="rId1"/>
    <sheet name="000_Vedlejší" sheetId="2" r:id="rId2"/>
    <sheet name="SO 201" sheetId="3" r:id="rId3"/>
  </sheets>
  <definedNames/>
  <calcPr calcId="162913"/>
</workbook>
</file>

<file path=xl/sharedStrings.xml><?xml version="1.0" encoding="utf-8"?>
<sst xmlns="http://schemas.openxmlformats.org/spreadsheetml/2006/main" count="260" uniqueCount="96">
  <si>
    <t>ASPE10</t>
  </si>
  <si>
    <t>S</t>
  </si>
  <si>
    <t>Soupis prací objektu</t>
  </si>
  <si>
    <t xml:space="preserve">Stavba: </t>
  </si>
  <si>
    <t>SÚS JmK_</t>
  </si>
  <si>
    <t>MOST ev. č. 41312-1 Želetice</t>
  </si>
  <si>
    <t>O</t>
  </si>
  <si>
    <t>Objekt:</t>
  </si>
  <si>
    <t>000</t>
  </si>
  <si>
    <t>ONVN</t>
  </si>
  <si>
    <t>O1</t>
  </si>
  <si>
    <t>Rozpočet:</t>
  </si>
  <si>
    <t>0,00</t>
  </si>
  <si>
    <t>15,00</t>
  </si>
  <si>
    <t>21,00</t>
  </si>
  <si>
    <t>3</t>
  </si>
  <si>
    <t>2</t>
  </si>
  <si>
    <t>Ostatní</t>
  </si>
  <si>
    <t>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</si>
  <si>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</si>
  <si>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</si>
  <si>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</si>
  <si>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</si>
  <si>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</si>
  <si>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</si>
  <si>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</si>
  <si>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</si>
  <si>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</si>
  <si>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</si>
  <si>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</si>
  <si>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</si>
  <si>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</si>
  <si>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</si>
  <si>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</si>
  <si>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</si>
  <si>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</si>
  <si>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</si>
  <si>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</si>
  <si>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</si>
  <si>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</si>
  <si>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</si>
  <si>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- ZAJIŠTĚNÍ, ZŘÍZENÍ, ODSTRANĚNÍ DOPRAVNÍHO ZNAČENÍ</t>
  </si>
  <si>
    <t>KPL</t>
  </si>
  <si>
    <t>PP</t>
  </si>
  <si>
    <t>Přechodná úprava dopravního značení a objízdných tras, včetně údržby a úprav během stavebních prací v souladu s TP66 - II.vydání  "Zásady pro označování pracovních míst na PK" a s platnými předpisy pro navrhování DZ na PK, vč. vyhlášky č. 294/2015 Sb.  
Stávající svislé dopravní značky se pro potřeby PDZ zachovají a dle potřeby zakryjí, upraví nebo doplní. Přechodné SDZ (značky, směrovací desky, závory, semaforová souprava, světla) se umístí na nosičích a podkladních deskách včetně nutných přesunů dle jednotlivých fází (etap) výstavby, dodávky, montáže, demontáže, včetně všech potřebných povolení k uzavírce.  
Vše v režii zhotovitele.</t>
  </si>
  <si>
    <t>VV</t>
  </si>
  <si>
    <t>1=1,000 [A]</t>
  </si>
  <si>
    <t>TS</t>
  </si>
  <si>
    <t>zahrnuje veškeré náklady spojené s objednatelem požadovanými zařízeními</t>
  </si>
  <si>
    <t>Vedlejší</t>
  </si>
  <si>
    <t>00003</t>
  </si>
  <si>
    <t>R</t>
  </si>
  <si>
    <t>Zřízení a odstranění zařízení staveniště - popsáno v obchodních podmínkách</t>
  </si>
  <si>
    <t>zahrnuje úklid staveniště</t>
  </si>
  <si>
    <t>SO 201</t>
  </si>
  <si>
    <t>Zemní práce</t>
  </si>
  <si>
    <t>11355</t>
  </si>
  <si>
    <t>ODSTRANĚNÍ OBRUB Z DLAŽEBNÍCH KOSTEK JEDNODUCHÝCH</t>
  </si>
  <si>
    <t>M</t>
  </si>
  <si>
    <t>vybourání stávajícího jednořádku ze žul. kostek velkých 16/16 podél zděných pilířků, likvidace v režii zhotovitele</t>
  </si>
  <si>
    <t>0,75+0,6+1,25=2,600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</si>
  <si>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</si>
  <si>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Svislé konstrukce</t>
  </si>
  <si>
    <t>31717</t>
  </si>
  <si>
    <t>KOVOVÉ KONSTRUKCE PRO KOTVENÍ ŘÍMSY</t>
  </si>
  <si>
    <t>KG</t>
  </si>
  <si>
    <t>Kotva M16/dl. 200 - 0,32 kg/ks  
1 ks á 0,5 m</t>
  </si>
  <si>
    <t>(27+27)*0,32=17,280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</si>
  <si>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</si>
  <si>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</si>
  <si>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</si>
  <si>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M3</t>
  </si>
  <si>
    <t>(12,9*0,5*0,35)+(0,6*0,35*0,35)*2=2,405 [A] 
(13,3*0,5*0,35)+(0,6*0,35*0,35)*2=2,475 [B] 
A+B=4,880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</si>
  <si>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</si>
  <si>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</si>
  <si>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</si>
  <si>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T</t>
  </si>
  <si>
    <t>B500b, parametricky 219 kg/m3</t>
  </si>
  <si>
    <t>4,88*0,219=1,069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</si>
  <si>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</si>
  <si>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</si>
  <si>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457315</t>
  </si>
  <si>
    <t>VYROVNÁVACÍ A SPÁDOVÝ PROSTÝ BETON C30/37</t>
  </si>
  <si>
    <t>Spádový beton C30/37 XF 4 bez výztuže</t>
  </si>
  <si>
    <t>((0,35*1,2/2)*0,25)+(((0,35+0,2)/2)*0,9)*0,25=0,114 [A] 
(((0,35+0,25)/2)*0,95)*0,25+(((0,35+0,3)/2)*1,282)*0,25=0,175 [B] 
A+B=0,289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</si>
  <si>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</si>
  <si>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7</t>
  </si>
  <si>
    <t>Ostatní konstrukce a práce</t>
  </si>
  <si>
    <t>919115</t>
  </si>
  <si>
    <t>ŘEZÁNÍ ASFALTOVÉHO KRYTU VOZOVEK TL DO 250MM</t>
  </si>
  <si>
    <t>1,2+14,1+0,9=16,200 [A] 
0,95+14,5+1,282=16,732 [B] 
A+B=32,932 [C]</t>
  </si>
  <si>
    <t>položka zahrnuje řezání vozovkové vrstvy v předepsané tloušťce, včetně spotřeby vody</t>
  </si>
  <si>
    <t>931316</t>
  </si>
  <si>
    <t>TĚSNĚNÍ DILATAČ SPAR ASF ZÁLIVKOU PRŮŘ DO 800MM2</t>
  </si>
  <si>
    <t>položka zahrnuje dodávku a osazení předepsaného materiálu, očištění ploch spáry před úpravou, očištění okolí spáry po úpravě  
nezahrnuje těsnící profil</t>
  </si>
  <si>
    <t xml:space="preserve">Firma: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</si>
</sst>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0" fontId="0" fillId="0" borderId="1" xfId="0" applyFont="1" applyBorder="1"/>
    <xf numFmtId="0" fontId="0" fillId="2" borderId="5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wrapText="1"/>
    </xf>
    <xf numFmtId="4" fontId="4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/>
    <xf numFmtId="0" fontId="2" fillId="2" borderId="3" xfId="0" applyFont="1" applyFill="1" applyBorder="1" applyAlignment="1">
      <alignment horizontal="right"/>
    </xf>
    <xf numFmtId="0" fontId="0" fillId="2" borderId="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H11" sqref="H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95</v>
      </c>
      <c r="F1" s="1"/>
      <c r="G1" s="1"/>
      <c r="H1" s="1"/>
      <c r="I1" s="1"/>
      <c r="P1" t="s">
        <v>15</v>
      </c>
    </row>
    <row r="2" spans="2:16" ht="24.9" customHeight="1">
      <c r="B2" s="1"/>
      <c r="C2" s="1"/>
      <c r="D2" s="1"/>
      <c r="E2" s="2" t="s">
        <v>2</v>
      </c>
      <c r="F2" s="1"/>
      <c r="G2" s="1"/>
      <c r="H2" s="5"/>
      <c r="I2" s="5"/>
      <c r="O2">
        <f>0+O9</f>
        <v>0</v>
      </c>
      <c r="P2" t="s">
        <v>15</v>
      </c>
    </row>
    <row r="3" spans="1:16" ht="15" customHeight="1">
      <c r="A3" t="s">
        <v>1</v>
      </c>
      <c r="B3" s="7" t="s">
        <v>3</v>
      </c>
      <c r="C3" s="30" t="s">
        <v>4</v>
      </c>
      <c r="D3" s="31"/>
      <c r="E3" s="8" t="s">
        <v>5</v>
      </c>
      <c r="F3" s="1"/>
      <c r="G3" s="4"/>
      <c r="H3" s="3" t="s">
        <v>17</v>
      </c>
      <c r="I3" s="26">
        <f>0+I9</f>
        <v>0</v>
      </c>
      <c r="O3" t="s">
        <v>12</v>
      </c>
      <c r="P3" t="s">
        <v>16</v>
      </c>
    </row>
    <row r="4" spans="1:16" ht="15" customHeight="1">
      <c r="A4" t="s">
        <v>6</v>
      </c>
      <c r="B4" s="7" t="s">
        <v>7</v>
      </c>
      <c r="C4" s="30" t="s">
        <v>8</v>
      </c>
      <c r="D4" s="31"/>
      <c r="E4" s="8" t="s">
        <v>9</v>
      </c>
      <c r="F4" s="1"/>
      <c r="G4" s="1"/>
      <c r="H4" s="6"/>
      <c r="I4" s="6"/>
      <c r="O4" t="s">
        <v>13</v>
      </c>
      <c r="P4" t="s">
        <v>16</v>
      </c>
    </row>
    <row r="5" spans="1:16" ht="12.75" customHeight="1">
      <c r="A5" t="s">
        <v>10</v>
      </c>
      <c r="B5" s="10" t="s">
        <v>11</v>
      </c>
      <c r="C5" s="32" t="s">
        <v>17</v>
      </c>
      <c r="D5" s="33"/>
      <c r="E5" s="11" t="s">
        <v>18</v>
      </c>
      <c r="F5" s="5"/>
      <c r="G5" s="5"/>
      <c r="H5" s="5"/>
      <c r="I5" s="5"/>
      <c r="O5" t="s">
        <v>14</v>
      </c>
      <c r="P5" t="s">
        <v>16</v>
      </c>
    </row>
    <row r="6" spans="1:9" ht="12.75" customHeight="1">
      <c r="A6" s="29" t="s">
        <v>19</v>
      </c>
      <c r="B6" s="29" t="s">
        <v>21</v>
      </c>
      <c r="C6" s="29" t="s">
        <v>23</v>
      </c>
      <c r="D6" s="29" t="s">
        <v>24</v>
      </c>
      <c r="E6" s="29" t="s">
        <v>25</v>
      </c>
      <c r="F6" s="29" t="s">
        <v>27</v>
      </c>
      <c r="G6" s="29" t="s">
        <v>29</v>
      </c>
      <c r="H6" s="29" t="s">
        <v>31</v>
      </c>
      <c r="I6" s="29"/>
    </row>
    <row r="7" spans="1:9" ht="12.75" customHeight="1">
      <c r="A7" s="29"/>
      <c r="B7" s="29"/>
      <c r="C7" s="29"/>
      <c r="D7" s="29"/>
      <c r="E7" s="29"/>
      <c r="F7" s="29"/>
      <c r="G7" s="29"/>
      <c r="H7" s="9" t="s">
        <v>32</v>
      </c>
      <c r="I7" s="9" t="s">
        <v>34</v>
      </c>
    </row>
    <row r="8" spans="1:9" ht="12.75" customHeight="1">
      <c r="A8" s="9" t="s">
        <v>20</v>
      </c>
      <c r="B8" s="9" t="s">
        <v>22</v>
      </c>
      <c r="C8" s="9" t="s">
        <v>16</v>
      </c>
      <c r="D8" s="9" t="s">
        <v>15</v>
      </c>
      <c r="E8" s="9" t="s">
        <v>26</v>
      </c>
      <c r="F8" s="9" t="s">
        <v>28</v>
      </c>
      <c r="G8" s="9" t="s">
        <v>30</v>
      </c>
      <c r="H8" s="9" t="s">
        <v>33</v>
      </c>
      <c r="I8" s="9" t="s">
        <v>35</v>
      </c>
    </row>
    <row r="9" spans="1:18" ht="12.75" customHeight="1">
      <c r="A9" s="13" t="s">
        <v>36</v>
      </c>
      <c r="B9" s="13"/>
      <c r="C9" s="14" t="s">
        <v>20</v>
      </c>
      <c r="D9" s="13"/>
      <c r="E9" s="15" t="s">
        <v>37</v>
      </c>
      <c r="F9" s="13"/>
      <c r="G9" s="13"/>
      <c r="H9" s="13"/>
      <c r="I9" s="16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2" t="s">
        <v>38</v>
      </c>
      <c r="B10" s="17" t="s">
        <v>22</v>
      </c>
      <c r="C10" s="17" t="s">
        <v>39</v>
      </c>
      <c r="D10" s="12" t="s">
        <v>40</v>
      </c>
      <c r="E10" s="18" t="s">
        <v>41</v>
      </c>
      <c r="F10" s="19" t="s">
        <v>42</v>
      </c>
      <c r="G10" s="20">
        <v>1</v>
      </c>
      <c r="H10" s="21">
        <v>0</v>
      </c>
      <c r="I10" s="21">
        <f>ROUND(ROUND(H10,2)*ROUND(G10,3),2)</f>
        <v>0</v>
      </c>
      <c r="O10">
        <f>(I10*21)/100</f>
        <v>0</v>
      </c>
      <c r="P10" t="s">
        <v>16</v>
      </c>
    </row>
    <row r="11" spans="1:5" ht="132">
      <c r="A11" s="22" t="s">
        <v>43</v>
      </c>
      <c r="E11" s="23" t="s">
        <v>44</v>
      </c>
    </row>
    <row r="12" spans="1:5" ht="13.2">
      <c r="A12" s="24" t="s">
        <v>45</v>
      </c>
      <c r="E12" s="25" t="s">
        <v>46</v>
      </c>
    </row>
    <row r="13" spans="1:5" ht="13.2">
      <c r="A13" t="s">
        <v>47</v>
      </c>
      <c r="E13" s="23" t="s">
        <v>48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H17" sqref="H17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95</v>
      </c>
      <c r="F1" s="1"/>
      <c r="G1" s="1"/>
      <c r="H1" s="1"/>
      <c r="I1" s="1"/>
      <c r="P1" t="s">
        <v>15</v>
      </c>
    </row>
    <row r="2" spans="2:16" ht="24.9" customHeight="1">
      <c r="B2" s="1"/>
      <c r="C2" s="1"/>
      <c r="D2" s="1"/>
      <c r="E2" s="2" t="s">
        <v>2</v>
      </c>
      <c r="F2" s="1"/>
      <c r="G2" s="1"/>
      <c r="H2" s="5"/>
      <c r="I2" s="5"/>
      <c r="O2">
        <f>0+O9</f>
        <v>0</v>
      </c>
      <c r="P2" t="s">
        <v>15</v>
      </c>
    </row>
    <row r="3" spans="1:16" ht="15" customHeight="1">
      <c r="A3" t="s">
        <v>1</v>
      </c>
      <c r="B3" s="7" t="s">
        <v>3</v>
      </c>
      <c r="C3" s="30" t="s">
        <v>4</v>
      </c>
      <c r="D3" s="31"/>
      <c r="E3" s="8" t="s">
        <v>5</v>
      </c>
      <c r="F3" s="1"/>
      <c r="G3" s="4"/>
      <c r="H3" s="3" t="s">
        <v>49</v>
      </c>
      <c r="I3" s="26">
        <f>0+I9</f>
        <v>0</v>
      </c>
      <c r="O3" t="s">
        <v>12</v>
      </c>
      <c r="P3" t="s">
        <v>16</v>
      </c>
    </row>
    <row r="4" spans="1:16" ht="15" customHeight="1">
      <c r="A4" t="s">
        <v>6</v>
      </c>
      <c r="B4" s="7" t="s">
        <v>7</v>
      </c>
      <c r="C4" s="30" t="s">
        <v>8</v>
      </c>
      <c r="D4" s="31"/>
      <c r="E4" s="8" t="s">
        <v>9</v>
      </c>
      <c r="F4" s="1"/>
      <c r="G4" s="1"/>
      <c r="H4" s="6"/>
      <c r="I4" s="6"/>
      <c r="O4" t="s">
        <v>13</v>
      </c>
      <c r="P4" t="s">
        <v>16</v>
      </c>
    </row>
    <row r="5" spans="1:16" ht="12.75" customHeight="1">
      <c r="A5" t="s">
        <v>10</v>
      </c>
      <c r="B5" s="10" t="s">
        <v>11</v>
      </c>
      <c r="C5" s="32" t="s">
        <v>49</v>
      </c>
      <c r="D5" s="33"/>
      <c r="E5" s="11" t="s">
        <v>18</v>
      </c>
      <c r="F5" s="5"/>
      <c r="G5" s="5"/>
      <c r="H5" s="5"/>
      <c r="I5" s="5"/>
      <c r="O5" t="s">
        <v>14</v>
      </c>
      <c r="P5" t="s">
        <v>16</v>
      </c>
    </row>
    <row r="6" spans="1:9" ht="12.75" customHeight="1">
      <c r="A6" s="29" t="s">
        <v>19</v>
      </c>
      <c r="B6" s="29" t="s">
        <v>21</v>
      </c>
      <c r="C6" s="29" t="s">
        <v>23</v>
      </c>
      <c r="D6" s="29" t="s">
        <v>24</v>
      </c>
      <c r="E6" s="29" t="s">
        <v>25</v>
      </c>
      <c r="F6" s="29" t="s">
        <v>27</v>
      </c>
      <c r="G6" s="29" t="s">
        <v>29</v>
      </c>
      <c r="H6" s="29" t="s">
        <v>31</v>
      </c>
      <c r="I6" s="29"/>
    </row>
    <row r="7" spans="1:9" ht="12.75" customHeight="1">
      <c r="A7" s="29"/>
      <c r="B7" s="29"/>
      <c r="C7" s="29"/>
      <c r="D7" s="29"/>
      <c r="E7" s="29"/>
      <c r="F7" s="29"/>
      <c r="G7" s="29"/>
      <c r="H7" s="9" t="s">
        <v>32</v>
      </c>
      <c r="I7" s="9" t="s">
        <v>34</v>
      </c>
    </row>
    <row r="8" spans="1:9" ht="12.75" customHeight="1">
      <c r="A8" s="9" t="s">
        <v>20</v>
      </c>
      <c r="B8" s="9" t="s">
        <v>22</v>
      </c>
      <c r="C8" s="9" t="s">
        <v>16</v>
      </c>
      <c r="D8" s="9" t="s">
        <v>15</v>
      </c>
      <c r="E8" s="9" t="s">
        <v>26</v>
      </c>
      <c r="F8" s="9" t="s">
        <v>28</v>
      </c>
      <c r="G8" s="9" t="s">
        <v>30</v>
      </c>
      <c r="H8" s="9" t="s">
        <v>33</v>
      </c>
      <c r="I8" s="9" t="s">
        <v>35</v>
      </c>
    </row>
    <row r="9" spans="1:18" ht="12.75" customHeight="1">
      <c r="A9" s="13" t="s">
        <v>36</v>
      </c>
      <c r="B9" s="13"/>
      <c r="C9" s="14" t="s">
        <v>20</v>
      </c>
      <c r="D9" s="13"/>
      <c r="E9" s="15" t="s">
        <v>37</v>
      </c>
      <c r="F9" s="13"/>
      <c r="G9" s="13"/>
      <c r="H9" s="13"/>
      <c r="I9" s="16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3.2">
      <c r="A10" s="12" t="s">
        <v>38</v>
      </c>
      <c r="B10" s="17" t="s">
        <v>22</v>
      </c>
      <c r="C10" s="17" t="s">
        <v>50</v>
      </c>
      <c r="D10" s="12" t="s">
        <v>51</v>
      </c>
      <c r="E10" s="18" t="s">
        <v>52</v>
      </c>
      <c r="F10" s="19" t="s">
        <v>42</v>
      </c>
      <c r="G10" s="20">
        <v>1</v>
      </c>
      <c r="H10" s="21">
        <v>0</v>
      </c>
      <c r="I10" s="21">
        <f>ROUND(ROUND(H10,2)*ROUND(G10,3),2)</f>
        <v>0</v>
      </c>
      <c r="O10">
        <f>(I10*21)/100</f>
        <v>0</v>
      </c>
      <c r="P10" t="s">
        <v>16</v>
      </c>
    </row>
    <row r="11" spans="1:5" ht="13.2">
      <c r="A11" s="22" t="s">
        <v>43</v>
      </c>
      <c r="E11" s="23" t="s">
        <v>40</v>
      </c>
    </row>
    <row r="12" spans="1:5" ht="13.2">
      <c r="A12" s="24" t="s">
        <v>45</v>
      </c>
      <c r="E12" s="25" t="s">
        <v>46</v>
      </c>
    </row>
    <row r="13" spans="1:5" ht="13.2">
      <c r="A13" t="s">
        <v>47</v>
      </c>
      <c r="E13" s="23" t="s">
        <v>53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zoomScale="85" zoomScaleNormal="85" workbookViewId="0" topLeftCell="B1">
      <pane ySplit="7" topLeftCell="A8" activePane="bottomLeft" state="frozen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 t="s">
        <v>95</v>
      </c>
      <c r="F1" s="1"/>
      <c r="G1" s="1"/>
      <c r="H1" s="1"/>
      <c r="I1" s="1"/>
      <c r="P1" t="s">
        <v>15</v>
      </c>
    </row>
    <row r="2" spans="2:16" ht="24.9" customHeight="1">
      <c r="B2" s="1"/>
      <c r="C2" s="1"/>
      <c r="D2" s="1"/>
      <c r="E2" s="2" t="s">
        <v>2</v>
      </c>
      <c r="F2" s="1"/>
      <c r="G2" s="1"/>
      <c r="H2" s="5"/>
      <c r="I2" s="5"/>
      <c r="O2" t="e">
        <f>0+O8+O13+O26+#REF!+O31</f>
        <v>#REF!</v>
      </c>
      <c r="P2" t="s">
        <v>15</v>
      </c>
    </row>
    <row r="3" spans="1:16" ht="15" customHeight="1">
      <c r="A3" t="s">
        <v>1</v>
      </c>
      <c r="B3" s="7" t="s">
        <v>3</v>
      </c>
      <c r="C3" s="30" t="s">
        <v>4</v>
      </c>
      <c r="D3" s="31"/>
      <c r="E3" s="8" t="s">
        <v>5</v>
      </c>
      <c r="F3" s="1"/>
      <c r="G3" s="4"/>
      <c r="H3" s="3" t="s">
        <v>54</v>
      </c>
      <c r="I3" s="26">
        <f>I8+I13+I26+I31</f>
        <v>0</v>
      </c>
      <c r="O3" t="s">
        <v>12</v>
      </c>
      <c r="P3" t="s">
        <v>16</v>
      </c>
    </row>
    <row r="4" spans="1:16" ht="15" customHeight="1">
      <c r="A4" t="s">
        <v>6</v>
      </c>
      <c r="B4" s="10" t="s">
        <v>11</v>
      </c>
      <c r="C4" s="32" t="s">
        <v>54</v>
      </c>
      <c r="D4" s="33"/>
      <c r="E4" s="11" t="s">
        <v>5</v>
      </c>
      <c r="F4" s="5"/>
      <c r="G4" s="5"/>
      <c r="H4" s="13"/>
      <c r="I4" s="13"/>
      <c r="O4" t="s">
        <v>13</v>
      </c>
      <c r="P4" t="s">
        <v>16</v>
      </c>
    </row>
    <row r="5" spans="1:16" ht="12.75" customHeight="1">
      <c r="A5" s="29" t="s">
        <v>19</v>
      </c>
      <c r="B5" s="29" t="s">
        <v>21</v>
      </c>
      <c r="C5" s="29" t="s">
        <v>23</v>
      </c>
      <c r="D5" s="29" t="s">
        <v>24</v>
      </c>
      <c r="E5" s="29" t="s">
        <v>25</v>
      </c>
      <c r="F5" s="29" t="s">
        <v>27</v>
      </c>
      <c r="G5" s="29" t="s">
        <v>29</v>
      </c>
      <c r="H5" s="29" t="s">
        <v>31</v>
      </c>
      <c r="I5" s="29"/>
      <c r="O5" t="s">
        <v>14</v>
      </c>
      <c r="P5" t="s">
        <v>16</v>
      </c>
    </row>
    <row r="6" spans="1:9" ht="12.75" customHeight="1">
      <c r="A6" s="29"/>
      <c r="B6" s="29"/>
      <c r="C6" s="29"/>
      <c r="D6" s="29"/>
      <c r="E6" s="29"/>
      <c r="F6" s="29"/>
      <c r="G6" s="29"/>
      <c r="H6" s="9" t="s">
        <v>32</v>
      </c>
      <c r="I6" s="9" t="s">
        <v>34</v>
      </c>
    </row>
    <row r="7" spans="1:9" ht="12.75" customHeight="1">
      <c r="A7" s="9" t="s">
        <v>20</v>
      </c>
      <c r="B7" s="9" t="s">
        <v>22</v>
      </c>
      <c r="C7" s="9" t="s">
        <v>16</v>
      </c>
      <c r="D7" s="9" t="s">
        <v>15</v>
      </c>
      <c r="E7" s="9" t="s">
        <v>26</v>
      </c>
      <c r="F7" s="9" t="s">
        <v>28</v>
      </c>
      <c r="G7" s="9" t="s">
        <v>30</v>
      </c>
      <c r="H7" s="9" t="s">
        <v>33</v>
      </c>
      <c r="I7" s="9" t="s">
        <v>35</v>
      </c>
    </row>
    <row r="8" spans="1:18" ht="12.75" customHeight="1">
      <c r="A8" s="13" t="s">
        <v>36</v>
      </c>
      <c r="B8" s="13"/>
      <c r="C8" s="14" t="s">
        <v>22</v>
      </c>
      <c r="D8" s="13"/>
      <c r="E8" s="15" t="s">
        <v>55</v>
      </c>
      <c r="F8" s="13"/>
      <c r="G8" s="13"/>
      <c r="H8" s="13"/>
      <c r="I8" s="16">
        <f>I9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2" t="s">
        <v>38</v>
      </c>
      <c r="B9" s="17" t="s">
        <v>22</v>
      </c>
      <c r="C9" s="17" t="s">
        <v>56</v>
      </c>
      <c r="D9" s="12" t="s">
        <v>40</v>
      </c>
      <c r="E9" s="18" t="s">
        <v>57</v>
      </c>
      <c r="F9" s="19" t="s">
        <v>58</v>
      </c>
      <c r="G9" s="20">
        <v>2.6</v>
      </c>
      <c r="H9" s="21">
        <v>0</v>
      </c>
      <c r="I9" s="21">
        <f>ROUND(ROUND(H9,2)*ROUND(G9,3),2)</f>
        <v>0</v>
      </c>
      <c r="O9">
        <f>(I9*21)/100</f>
        <v>0</v>
      </c>
      <c r="P9" t="s">
        <v>16</v>
      </c>
    </row>
    <row r="10" spans="1:5" ht="26.4">
      <c r="A10" s="22" t="s">
        <v>43</v>
      </c>
      <c r="E10" s="23" t="s">
        <v>59</v>
      </c>
    </row>
    <row r="11" spans="1:5" ht="13.2">
      <c r="A11" s="24" t="s">
        <v>45</v>
      </c>
      <c r="E11" s="25" t="s">
        <v>60</v>
      </c>
    </row>
    <row r="12" spans="1:5" ht="66">
      <c r="A12" t="s">
        <v>47</v>
      </c>
      <c r="E12" s="23" t="s">
        <v>61</v>
      </c>
    </row>
    <row r="13" spans="1:18" ht="12.75" customHeight="1">
      <c r="A13" s="5" t="s">
        <v>36</v>
      </c>
      <c r="B13" s="5"/>
      <c r="C13" s="27" t="s">
        <v>15</v>
      </c>
      <c r="D13" s="5"/>
      <c r="E13" s="15" t="s">
        <v>62</v>
      </c>
      <c r="F13" s="5"/>
      <c r="G13" s="5"/>
      <c r="H13" s="5"/>
      <c r="I13" s="28">
        <f>I14+I18+I22</f>
        <v>0</v>
      </c>
      <c r="O13">
        <f>0+R13</f>
        <v>0</v>
      </c>
      <c r="Q13">
        <f>0+I14+I18+I22</f>
        <v>0</v>
      </c>
      <c r="R13">
        <f>0+O14+O18+O22</f>
        <v>0</v>
      </c>
    </row>
    <row r="14" spans="1:16" ht="13.2">
      <c r="A14" s="12" t="s">
        <v>38</v>
      </c>
      <c r="B14" s="17" t="s">
        <v>22</v>
      </c>
      <c r="C14" s="17" t="s">
        <v>63</v>
      </c>
      <c r="D14" s="12" t="s">
        <v>40</v>
      </c>
      <c r="E14" s="18" t="s">
        <v>64</v>
      </c>
      <c r="F14" s="19" t="s">
        <v>65</v>
      </c>
      <c r="G14" s="20">
        <v>17.28</v>
      </c>
      <c r="H14" s="21">
        <v>0</v>
      </c>
      <c r="I14" s="21">
        <f>ROUND(ROUND(H14,2)*ROUND(G14,3),2)</f>
        <v>0</v>
      </c>
      <c r="O14">
        <f>(I14*21)/100</f>
        <v>0</v>
      </c>
      <c r="P14" t="s">
        <v>16</v>
      </c>
    </row>
    <row r="15" spans="1:5" ht="26.4">
      <c r="A15" s="22" t="s">
        <v>43</v>
      </c>
      <c r="E15" s="23" t="s">
        <v>66</v>
      </c>
    </row>
    <row r="16" spans="1:5" ht="13.2">
      <c r="A16" s="24" t="s">
        <v>45</v>
      </c>
      <c r="E16" s="25" t="s">
        <v>67</v>
      </c>
    </row>
    <row r="17" spans="1:5" ht="26.4">
      <c r="A17" t="s">
        <v>47</v>
      </c>
      <c r="E17" s="23" t="s">
        <v>68</v>
      </c>
    </row>
    <row r="18" spans="1:16" ht="13.2">
      <c r="A18" s="12" t="s">
        <v>38</v>
      </c>
      <c r="B18" s="17" t="s">
        <v>16</v>
      </c>
      <c r="C18" s="17" t="s">
        <v>69</v>
      </c>
      <c r="D18" s="12" t="s">
        <v>40</v>
      </c>
      <c r="E18" s="18" t="s">
        <v>70</v>
      </c>
      <c r="F18" s="19" t="s">
        <v>71</v>
      </c>
      <c r="G18" s="20">
        <v>4.88</v>
      </c>
      <c r="H18" s="21">
        <v>0</v>
      </c>
      <c r="I18" s="21">
        <f>ROUND(ROUND(H18,2)*ROUND(G18,3),2)</f>
        <v>0</v>
      </c>
      <c r="O18">
        <f>(I18*21)/100</f>
        <v>0</v>
      </c>
      <c r="P18" t="s">
        <v>16</v>
      </c>
    </row>
    <row r="19" spans="1:5" ht="13.2">
      <c r="A19" s="22" t="s">
        <v>43</v>
      </c>
      <c r="E19" s="23" t="s">
        <v>40</v>
      </c>
    </row>
    <row r="20" spans="1:5" ht="39.6">
      <c r="A20" s="24" t="s">
        <v>45</v>
      </c>
      <c r="E20" s="25" t="s">
        <v>72</v>
      </c>
    </row>
    <row r="21" spans="1:5" ht="396">
      <c r="A21" t="s">
        <v>47</v>
      </c>
      <c r="E21" s="23" t="s">
        <v>73</v>
      </c>
    </row>
    <row r="22" spans="1:16" ht="13.2">
      <c r="A22" s="12" t="s">
        <v>38</v>
      </c>
      <c r="B22" s="17" t="s">
        <v>15</v>
      </c>
      <c r="C22" s="17" t="s">
        <v>74</v>
      </c>
      <c r="D22" s="12" t="s">
        <v>40</v>
      </c>
      <c r="E22" s="18" t="s">
        <v>75</v>
      </c>
      <c r="F22" s="19" t="s">
        <v>76</v>
      </c>
      <c r="G22" s="20">
        <v>1.069</v>
      </c>
      <c r="H22" s="21">
        <v>0</v>
      </c>
      <c r="I22" s="21">
        <f>ROUND(ROUND(H22,2)*ROUND(G22,3),2)</f>
        <v>0</v>
      </c>
      <c r="O22">
        <f>(I22*21)/100</f>
        <v>0</v>
      </c>
      <c r="P22" t="s">
        <v>16</v>
      </c>
    </row>
    <row r="23" spans="1:5" ht="13.2">
      <c r="A23" s="22" t="s">
        <v>43</v>
      </c>
      <c r="E23" s="23" t="s">
        <v>77</v>
      </c>
    </row>
    <row r="24" spans="1:5" ht="13.2">
      <c r="A24" s="24" t="s">
        <v>45</v>
      </c>
      <c r="E24" s="25" t="s">
        <v>78</v>
      </c>
    </row>
    <row r="25" spans="1:5" ht="250.8">
      <c r="A25" t="s">
        <v>47</v>
      </c>
      <c r="E25" s="23" t="s">
        <v>79</v>
      </c>
    </row>
    <row r="26" spans="1:18" ht="12.75" customHeight="1">
      <c r="A26" s="5" t="s">
        <v>36</v>
      </c>
      <c r="B26" s="5"/>
      <c r="C26" s="27" t="s">
        <v>26</v>
      </c>
      <c r="D26" s="5"/>
      <c r="E26" s="15" t="s">
        <v>80</v>
      </c>
      <c r="F26" s="5"/>
      <c r="G26" s="5"/>
      <c r="H26" s="5"/>
      <c r="I26" s="28">
        <f>I27</f>
        <v>0</v>
      </c>
      <c r="O26">
        <f>0+R26</f>
        <v>0</v>
      </c>
      <c r="Q26">
        <f>0+I27</f>
        <v>0</v>
      </c>
      <c r="R26">
        <f>0+O27</f>
        <v>0</v>
      </c>
    </row>
    <row r="27" spans="1:16" ht="13.2">
      <c r="A27" s="12" t="s">
        <v>38</v>
      </c>
      <c r="B27" s="17" t="s">
        <v>22</v>
      </c>
      <c r="C27" s="17" t="s">
        <v>81</v>
      </c>
      <c r="D27" s="12" t="s">
        <v>40</v>
      </c>
      <c r="E27" s="18" t="s">
        <v>82</v>
      </c>
      <c r="F27" s="19" t="s">
        <v>71</v>
      </c>
      <c r="G27" s="20">
        <v>0.289</v>
      </c>
      <c r="H27" s="21">
        <v>0</v>
      </c>
      <c r="I27" s="21">
        <f>ROUND(ROUND(H27,2)*ROUND(G27,3),2)</f>
        <v>0</v>
      </c>
      <c r="O27">
        <f>(I27*21)/100</f>
        <v>0</v>
      </c>
      <c r="P27" t="s">
        <v>16</v>
      </c>
    </row>
    <row r="28" spans="1:5" ht="13.2">
      <c r="A28" s="22" t="s">
        <v>43</v>
      </c>
      <c r="E28" s="23" t="s">
        <v>83</v>
      </c>
    </row>
    <row r="29" spans="1:5" ht="39.6">
      <c r="A29" s="24" t="s">
        <v>45</v>
      </c>
      <c r="E29" s="25" t="s">
        <v>84</v>
      </c>
    </row>
    <row r="30" spans="1:5" ht="382.8">
      <c r="A30" t="s">
        <v>47</v>
      </c>
      <c r="E30" s="23" t="s">
        <v>85</v>
      </c>
    </row>
    <row r="31" spans="1:18" ht="12.75" customHeight="1">
      <c r="A31" s="5" t="s">
        <v>36</v>
      </c>
      <c r="B31" s="5"/>
      <c r="C31" s="27" t="s">
        <v>33</v>
      </c>
      <c r="D31" s="5"/>
      <c r="E31" s="15" t="s">
        <v>87</v>
      </c>
      <c r="F31" s="5"/>
      <c r="G31" s="5"/>
      <c r="H31" s="5"/>
      <c r="I31" s="28">
        <f>I32+I36</f>
        <v>0</v>
      </c>
      <c r="O31" t="e">
        <f>0+R31</f>
        <v>#REF!</v>
      </c>
      <c r="Q31" t="e">
        <f>0+#REF!+#REF!+#REF!+I32+I36+#REF!+#REF!</f>
        <v>#REF!</v>
      </c>
      <c r="R31" t="e">
        <f>0+#REF!+#REF!+#REF!+O32+O36+#REF!+#REF!</f>
        <v>#REF!</v>
      </c>
    </row>
    <row r="32" spans="1:16" ht="13.2">
      <c r="A32" s="12" t="s">
        <v>38</v>
      </c>
      <c r="B32" s="17" t="s">
        <v>30</v>
      </c>
      <c r="C32" s="17" t="s">
        <v>88</v>
      </c>
      <c r="D32" s="12" t="s">
        <v>40</v>
      </c>
      <c r="E32" s="18" t="s">
        <v>89</v>
      </c>
      <c r="F32" s="19" t="s">
        <v>58</v>
      </c>
      <c r="G32" s="20">
        <v>32.932</v>
      </c>
      <c r="H32" s="21">
        <v>0</v>
      </c>
      <c r="I32" s="21">
        <f>ROUND(ROUND(H32,2)*ROUND(G32,3),2)</f>
        <v>0</v>
      </c>
      <c r="O32">
        <f>(I32*21)/100</f>
        <v>0</v>
      </c>
      <c r="P32" t="s">
        <v>16</v>
      </c>
    </row>
    <row r="33" spans="1:5" ht="13.2">
      <c r="A33" s="22" t="s">
        <v>43</v>
      </c>
      <c r="E33" s="23" t="s">
        <v>40</v>
      </c>
    </row>
    <row r="34" spans="1:5" ht="39.6">
      <c r="A34" s="24" t="s">
        <v>45</v>
      </c>
      <c r="E34" s="25" t="s">
        <v>90</v>
      </c>
    </row>
    <row r="35" spans="1:5" ht="26.4">
      <c r="A35" t="s">
        <v>47</v>
      </c>
      <c r="E35" s="23" t="s">
        <v>91</v>
      </c>
    </row>
    <row r="36" spans="1:16" ht="13.2">
      <c r="A36" s="12" t="s">
        <v>38</v>
      </c>
      <c r="B36" s="17" t="s">
        <v>86</v>
      </c>
      <c r="C36" s="17" t="s">
        <v>92</v>
      </c>
      <c r="D36" s="12" t="s">
        <v>40</v>
      </c>
      <c r="E36" s="18" t="s">
        <v>93</v>
      </c>
      <c r="F36" s="19" t="s">
        <v>58</v>
      </c>
      <c r="G36" s="20">
        <v>32.932</v>
      </c>
      <c r="H36" s="21">
        <v>0</v>
      </c>
      <c r="I36" s="21">
        <f>ROUND(ROUND(H36,2)*ROUND(G36,3),2)</f>
        <v>0</v>
      </c>
      <c r="O36">
        <f>(I36*21)/100</f>
        <v>0</v>
      </c>
      <c r="P36" t="s">
        <v>16</v>
      </c>
    </row>
    <row r="37" spans="1:5" ht="13.2">
      <c r="A37" s="22" t="s">
        <v>43</v>
      </c>
      <c r="E37" s="23" t="s">
        <v>40</v>
      </c>
    </row>
    <row r="38" spans="1:5" ht="39.6">
      <c r="A38" s="24" t="s">
        <v>45</v>
      </c>
      <c r="E38" s="25" t="s">
        <v>90</v>
      </c>
    </row>
    <row r="39" spans="1:5" ht="39.6">
      <c r="A39" t="s">
        <v>47</v>
      </c>
      <c r="E39" s="23" t="s">
        <v>94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Nováková Eva</cp:lastModifiedBy>
  <dcterms:modified xsi:type="dcterms:W3CDTF">2022-09-22T11:41:40Z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2021-03-25T11:46:28Z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a2cd5200-ce15-40df-a4f3-09e3474a831a</vt:lpwstr>
  </property>
  <property fmtid="{D5CDD505-2E9C-101B-9397-08002B2CF9AE}" pid="8" name="MSIP_Label_06b95ba9-d50e-4074-b623-0a9711dc916f_ContentBits">
    <vt:lpwstr>0</vt:lpwstr>
  </property>
</Properties>
</file>