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ROZPOČTOVÁNÍ\ROZPOČTY 2022\VLČEK Michal\ISS Slavkov\"/>
    </mc:Choice>
  </mc:AlternateContent>
  <xr:revisionPtr revIDLastSave="0" documentId="8_{3973CBC8-FC0F-489D-B3FD-A1301499706D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.4 D.1.4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'D.1.4 D.1.4.1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'D.1.4 D.1.4.1 Pol'!$A$1:$X$252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251" i="12"/>
  <c r="BA130" i="12"/>
  <c r="G9" i="12"/>
  <c r="I9" i="12"/>
  <c r="I8" i="12" s="1"/>
  <c r="K9" i="12"/>
  <c r="K8" i="12" s="1"/>
  <c r="M9" i="12"/>
  <c r="O9" i="12"/>
  <c r="Q9" i="12"/>
  <c r="V9" i="12"/>
  <c r="V8" i="12" s="1"/>
  <c r="G10" i="12"/>
  <c r="G8" i="12" s="1"/>
  <c r="I10" i="12"/>
  <c r="K10" i="12"/>
  <c r="M10" i="12"/>
  <c r="O10" i="12"/>
  <c r="O8" i="12" s="1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Q8" i="12" s="1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9" i="12"/>
  <c r="M19" i="12" s="1"/>
  <c r="I19" i="12"/>
  <c r="I18" i="12" s="1"/>
  <c r="K19" i="12"/>
  <c r="O19" i="12"/>
  <c r="O18" i="12" s="1"/>
  <c r="Q19" i="12"/>
  <c r="Q18" i="12" s="1"/>
  <c r="V19" i="12"/>
  <c r="G20" i="12"/>
  <c r="M20" i="12" s="1"/>
  <c r="I20" i="12"/>
  <c r="K20" i="12"/>
  <c r="K18" i="12" s="1"/>
  <c r="O20" i="12"/>
  <c r="Q20" i="12"/>
  <c r="V20" i="12"/>
  <c r="V18" i="12" s="1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9" i="12"/>
  <c r="I39" i="12"/>
  <c r="I38" i="12" s="1"/>
  <c r="K39" i="12"/>
  <c r="M39" i="12"/>
  <c r="O39" i="12"/>
  <c r="O38" i="12" s="1"/>
  <c r="Q39" i="12"/>
  <c r="V39" i="12"/>
  <c r="G40" i="12"/>
  <c r="G38" i="12" s="1"/>
  <c r="I40" i="12"/>
  <c r="K40" i="12"/>
  <c r="O40" i="12"/>
  <c r="Q40" i="12"/>
  <c r="Q38" i="12" s="1"/>
  <c r="V40" i="12"/>
  <c r="G41" i="12"/>
  <c r="I41" i="12"/>
  <c r="K41" i="12"/>
  <c r="M41" i="12"/>
  <c r="O41" i="12"/>
  <c r="Q41" i="12"/>
  <c r="V41" i="12"/>
  <c r="V38" i="12" s="1"/>
  <c r="G43" i="12"/>
  <c r="I43" i="12"/>
  <c r="K43" i="12"/>
  <c r="K38" i="12" s="1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49" i="12"/>
  <c r="M49" i="12" s="1"/>
  <c r="I49" i="12"/>
  <c r="K49" i="12"/>
  <c r="O49" i="12"/>
  <c r="Q49" i="12"/>
  <c r="V49" i="12"/>
  <c r="V51" i="12"/>
  <c r="G52" i="12"/>
  <c r="I52" i="12"/>
  <c r="I51" i="12" s="1"/>
  <c r="K52" i="12"/>
  <c r="K51" i="12" s="1"/>
  <c r="M52" i="12"/>
  <c r="O52" i="12"/>
  <c r="O51" i="12" s="1"/>
  <c r="Q52" i="12"/>
  <c r="V52" i="12"/>
  <c r="G54" i="12"/>
  <c r="G51" i="12" s="1"/>
  <c r="I54" i="12"/>
  <c r="K54" i="12"/>
  <c r="O54" i="12"/>
  <c r="Q54" i="12"/>
  <c r="Q51" i="12" s="1"/>
  <c r="V54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62" i="12"/>
  <c r="I62" i="12"/>
  <c r="K62" i="12"/>
  <c r="M62" i="12"/>
  <c r="O62" i="12"/>
  <c r="Q62" i="12"/>
  <c r="V62" i="12"/>
  <c r="G65" i="12"/>
  <c r="M65" i="12" s="1"/>
  <c r="I65" i="12"/>
  <c r="I64" i="12" s="1"/>
  <c r="K65" i="12"/>
  <c r="K64" i="12" s="1"/>
  <c r="O65" i="12"/>
  <c r="Q65" i="12"/>
  <c r="Q64" i="12" s="1"/>
  <c r="V65" i="12"/>
  <c r="G66" i="12"/>
  <c r="M66" i="12" s="1"/>
  <c r="I66" i="12"/>
  <c r="K66" i="12"/>
  <c r="O66" i="12"/>
  <c r="Q66" i="12"/>
  <c r="V66" i="12"/>
  <c r="V64" i="12" s="1"/>
  <c r="G67" i="12"/>
  <c r="I67" i="12"/>
  <c r="K67" i="12"/>
  <c r="M67" i="12"/>
  <c r="O67" i="12"/>
  <c r="Q67" i="12"/>
  <c r="V67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O64" i="12" s="1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3" i="12"/>
  <c r="M83" i="12" s="1"/>
  <c r="I83" i="12"/>
  <c r="K83" i="12"/>
  <c r="K82" i="12" s="1"/>
  <c r="O83" i="12"/>
  <c r="O82" i="12" s="1"/>
  <c r="Q83" i="12"/>
  <c r="V83" i="12"/>
  <c r="V82" i="12" s="1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Q82" i="12" s="1"/>
  <c r="V87" i="12"/>
  <c r="G90" i="12"/>
  <c r="M90" i="12" s="1"/>
  <c r="I90" i="12"/>
  <c r="K90" i="12"/>
  <c r="O90" i="12"/>
  <c r="Q90" i="12"/>
  <c r="V90" i="12"/>
  <c r="G93" i="12"/>
  <c r="I93" i="12"/>
  <c r="K93" i="12"/>
  <c r="M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I82" i="12" s="1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I106" i="12"/>
  <c r="K106" i="12"/>
  <c r="M106" i="12"/>
  <c r="O106" i="12"/>
  <c r="Q106" i="12"/>
  <c r="V106" i="12"/>
  <c r="G107" i="12"/>
  <c r="I107" i="12"/>
  <c r="K107" i="12"/>
  <c r="M107" i="12"/>
  <c r="O107" i="12"/>
  <c r="Q107" i="12"/>
  <c r="V107" i="12"/>
  <c r="G110" i="12"/>
  <c r="M110" i="12" s="1"/>
  <c r="I110" i="12"/>
  <c r="I109" i="12" s="1"/>
  <c r="K110" i="12"/>
  <c r="K109" i="12" s="1"/>
  <c r="O110" i="12"/>
  <c r="Q110" i="12"/>
  <c r="Q109" i="12" s="1"/>
  <c r="V110" i="12"/>
  <c r="V109" i="12" s="1"/>
  <c r="G112" i="12"/>
  <c r="I112" i="12"/>
  <c r="K112" i="12"/>
  <c r="M112" i="12"/>
  <c r="O112" i="12"/>
  <c r="Q112" i="12"/>
  <c r="V112" i="12"/>
  <c r="G113" i="12"/>
  <c r="G109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18" i="12"/>
  <c r="I118" i="12"/>
  <c r="K118" i="12"/>
  <c r="M118" i="12"/>
  <c r="O118" i="12"/>
  <c r="O109" i="12" s="1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I125" i="12"/>
  <c r="G126" i="12"/>
  <c r="I126" i="12"/>
  <c r="K126" i="12"/>
  <c r="K125" i="12" s="1"/>
  <c r="M126" i="12"/>
  <c r="O126" i="12"/>
  <c r="Q126" i="12"/>
  <c r="V126" i="12"/>
  <c r="V125" i="12" s="1"/>
  <c r="G127" i="12"/>
  <c r="G125" i="12" s="1"/>
  <c r="I127" i="12"/>
  <c r="K127" i="12"/>
  <c r="M127" i="12"/>
  <c r="O127" i="12"/>
  <c r="O125" i="12" s="1"/>
  <c r="Q127" i="12"/>
  <c r="V127" i="12"/>
  <c r="G128" i="12"/>
  <c r="M128" i="12" s="1"/>
  <c r="I128" i="12"/>
  <c r="K128" i="12"/>
  <c r="O128" i="12"/>
  <c r="Q128" i="12"/>
  <c r="Q125" i="12" s="1"/>
  <c r="V128" i="12"/>
  <c r="G134" i="12"/>
  <c r="M134" i="12" s="1"/>
  <c r="I134" i="12"/>
  <c r="K134" i="12"/>
  <c r="O134" i="12"/>
  <c r="Q134" i="12"/>
  <c r="V134" i="12"/>
  <c r="G137" i="12"/>
  <c r="G136" i="12" s="1"/>
  <c r="I137" i="12"/>
  <c r="K137" i="12"/>
  <c r="O137" i="12"/>
  <c r="O136" i="12" s="1"/>
  <c r="Q137" i="12"/>
  <c r="V137" i="12"/>
  <c r="G138" i="12"/>
  <c r="M138" i="12" s="1"/>
  <c r="I138" i="12"/>
  <c r="I136" i="12" s="1"/>
  <c r="K138" i="12"/>
  <c r="O138" i="12"/>
  <c r="Q138" i="12"/>
  <c r="Q136" i="12" s="1"/>
  <c r="V138" i="12"/>
  <c r="G139" i="12"/>
  <c r="M139" i="12" s="1"/>
  <c r="I139" i="12"/>
  <c r="K139" i="12"/>
  <c r="K136" i="12" s="1"/>
  <c r="O139" i="12"/>
  <c r="Q139" i="12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V136" i="12" s="1"/>
  <c r="G148" i="12"/>
  <c r="I148" i="12"/>
  <c r="K148" i="12"/>
  <c r="M148" i="12"/>
  <c r="O148" i="12"/>
  <c r="Q148" i="12"/>
  <c r="V148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I156" i="12"/>
  <c r="K156" i="12"/>
  <c r="M156" i="12"/>
  <c r="O156" i="12"/>
  <c r="Q156" i="12"/>
  <c r="V156" i="12"/>
  <c r="G157" i="12"/>
  <c r="I157" i="12"/>
  <c r="K157" i="12"/>
  <c r="M157" i="12"/>
  <c r="O157" i="12"/>
  <c r="Q157" i="12"/>
  <c r="V157" i="12"/>
  <c r="G160" i="12"/>
  <c r="M160" i="12" s="1"/>
  <c r="I160" i="12"/>
  <c r="I159" i="12" s="1"/>
  <c r="K160" i="12"/>
  <c r="K159" i="12" s="1"/>
  <c r="O160" i="12"/>
  <c r="Q160" i="12"/>
  <c r="V160" i="12"/>
  <c r="V159" i="12" s="1"/>
  <c r="G161" i="12"/>
  <c r="I161" i="12"/>
  <c r="K161" i="12"/>
  <c r="M161" i="12"/>
  <c r="O161" i="12"/>
  <c r="Q161" i="12"/>
  <c r="V161" i="12"/>
  <c r="G162" i="12"/>
  <c r="G159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7" i="12"/>
  <c r="I167" i="12"/>
  <c r="K167" i="12"/>
  <c r="M167" i="12"/>
  <c r="O167" i="12"/>
  <c r="O159" i="12" s="1"/>
  <c r="Q167" i="12"/>
  <c r="V167" i="12"/>
  <c r="G168" i="12"/>
  <c r="M168" i="12" s="1"/>
  <c r="I168" i="12"/>
  <c r="K168" i="12"/>
  <c r="O168" i="12"/>
  <c r="Q168" i="12"/>
  <c r="Q159" i="12" s="1"/>
  <c r="V168" i="12"/>
  <c r="G169" i="12"/>
  <c r="M169" i="12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I174" i="12"/>
  <c r="K174" i="12"/>
  <c r="M174" i="12"/>
  <c r="O174" i="12"/>
  <c r="Q174" i="12"/>
  <c r="V174" i="12"/>
  <c r="G175" i="12"/>
  <c r="I175" i="12"/>
  <c r="K175" i="12"/>
  <c r="M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I178" i="12"/>
  <c r="K178" i="12"/>
  <c r="M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I182" i="12"/>
  <c r="K182" i="12"/>
  <c r="M182" i="12"/>
  <c r="O182" i="12"/>
  <c r="Q182" i="12"/>
  <c r="V182" i="12"/>
  <c r="G184" i="12"/>
  <c r="G183" i="12" s="1"/>
  <c r="I184" i="12"/>
  <c r="I183" i="12" s="1"/>
  <c r="K184" i="12"/>
  <c r="O184" i="12"/>
  <c r="Q184" i="12"/>
  <c r="Q183" i="12" s="1"/>
  <c r="V184" i="12"/>
  <c r="G185" i="12"/>
  <c r="M185" i="12" s="1"/>
  <c r="I185" i="12"/>
  <c r="K185" i="12"/>
  <c r="K183" i="12" s="1"/>
  <c r="O185" i="12"/>
  <c r="Q185" i="12"/>
  <c r="V185" i="12"/>
  <c r="V183" i="12" s="1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I190" i="12"/>
  <c r="K190" i="12"/>
  <c r="M190" i="12"/>
  <c r="O190" i="12"/>
  <c r="Q190" i="12"/>
  <c r="V190" i="12"/>
  <c r="G192" i="12"/>
  <c r="I192" i="12"/>
  <c r="K192" i="12"/>
  <c r="M192" i="12"/>
  <c r="O192" i="12"/>
  <c r="O183" i="12" s="1"/>
  <c r="Q192" i="12"/>
  <c r="V192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I198" i="12"/>
  <c r="K198" i="12"/>
  <c r="M198" i="12"/>
  <c r="O198" i="12"/>
  <c r="Q198" i="12"/>
  <c r="V198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4" i="12"/>
  <c r="G203" i="12" s="1"/>
  <c r="I204" i="12"/>
  <c r="I203" i="12" s="1"/>
  <c r="K204" i="12"/>
  <c r="M204" i="12"/>
  <c r="O204" i="12"/>
  <c r="O203" i="12" s="1"/>
  <c r="Q204" i="12"/>
  <c r="Q203" i="12" s="1"/>
  <c r="V204" i="12"/>
  <c r="G205" i="12"/>
  <c r="M205" i="12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V203" i="12" s="1"/>
  <c r="G207" i="12"/>
  <c r="I207" i="12"/>
  <c r="K207" i="12"/>
  <c r="M207" i="12"/>
  <c r="O207" i="12"/>
  <c r="Q207" i="12"/>
  <c r="V207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I211" i="12"/>
  <c r="K211" i="12"/>
  <c r="K203" i="12" s="1"/>
  <c r="M211" i="12"/>
  <c r="O211" i="12"/>
  <c r="Q211" i="12"/>
  <c r="V211" i="12"/>
  <c r="G212" i="12"/>
  <c r="I212" i="12"/>
  <c r="K212" i="12"/>
  <c r="M212" i="12"/>
  <c r="O212" i="12"/>
  <c r="Q212" i="12"/>
  <c r="V212" i="12"/>
  <c r="G213" i="12"/>
  <c r="I213" i="12"/>
  <c r="K213" i="12"/>
  <c r="M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I215" i="12"/>
  <c r="K215" i="12"/>
  <c r="M215" i="12"/>
  <c r="O215" i="12"/>
  <c r="Q215" i="12"/>
  <c r="V215" i="12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I219" i="12"/>
  <c r="K219" i="12"/>
  <c r="M219" i="12"/>
  <c r="O219" i="12"/>
  <c r="Q219" i="12"/>
  <c r="V219" i="12"/>
  <c r="G220" i="12"/>
  <c r="I220" i="12"/>
  <c r="K220" i="12"/>
  <c r="M220" i="12"/>
  <c r="O220" i="12"/>
  <c r="Q220" i="12"/>
  <c r="V220" i="12"/>
  <c r="G221" i="12"/>
  <c r="I221" i="12"/>
  <c r="K221" i="12"/>
  <c r="M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I223" i="12"/>
  <c r="K223" i="12"/>
  <c r="M223" i="12"/>
  <c r="O223" i="12"/>
  <c r="Q223" i="12"/>
  <c r="V223" i="12"/>
  <c r="G224" i="12"/>
  <c r="I224" i="12"/>
  <c r="K224" i="12"/>
  <c r="M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8" i="12"/>
  <c r="I228" i="12"/>
  <c r="K228" i="12"/>
  <c r="M228" i="12"/>
  <c r="O228" i="12"/>
  <c r="Q228" i="12"/>
  <c r="V228" i="12"/>
  <c r="K229" i="12"/>
  <c r="G230" i="12"/>
  <c r="G229" i="12" s="1"/>
  <c r="I230" i="12"/>
  <c r="I229" i="12" s="1"/>
  <c r="K230" i="12"/>
  <c r="M230" i="12"/>
  <c r="O230" i="12"/>
  <c r="O229" i="12" s="1"/>
  <c r="Q230" i="12"/>
  <c r="Q229" i="12" s="1"/>
  <c r="V230" i="12"/>
  <c r="G231" i="12"/>
  <c r="M231" i="12" s="1"/>
  <c r="M229" i="12" s="1"/>
  <c r="I231" i="12"/>
  <c r="K231" i="12"/>
  <c r="O231" i="12"/>
  <c r="Q231" i="12"/>
  <c r="V231" i="12"/>
  <c r="G232" i="12"/>
  <c r="I232" i="12"/>
  <c r="K232" i="12"/>
  <c r="M232" i="12"/>
  <c r="O232" i="12"/>
  <c r="Q232" i="12"/>
  <c r="V232" i="12"/>
  <c r="V229" i="12" s="1"/>
  <c r="G234" i="12"/>
  <c r="I234" i="12"/>
  <c r="K234" i="12"/>
  <c r="M234" i="12"/>
  <c r="O234" i="12"/>
  <c r="Q234" i="12"/>
  <c r="V234" i="12"/>
  <c r="G236" i="12"/>
  <c r="M236" i="12" s="1"/>
  <c r="I236" i="12"/>
  <c r="K236" i="12"/>
  <c r="O236" i="12"/>
  <c r="Q236" i="12"/>
  <c r="V236" i="12"/>
  <c r="G238" i="12"/>
  <c r="I238" i="12"/>
  <c r="O238" i="12"/>
  <c r="Q238" i="12"/>
  <c r="G239" i="12"/>
  <c r="I239" i="12"/>
  <c r="K239" i="12"/>
  <c r="K238" i="12" s="1"/>
  <c r="M239" i="12"/>
  <c r="M238" i="12" s="1"/>
  <c r="O239" i="12"/>
  <c r="Q239" i="12"/>
  <c r="V239" i="12"/>
  <c r="V238" i="12" s="1"/>
  <c r="G244" i="12"/>
  <c r="I244" i="12"/>
  <c r="K244" i="12"/>
  <c r="M244" i="12"/>
  <c r="O244" i="12"/>
  <c r="Q244" i="12"/>
  <c r="V244" i="12"/>
  <c r="G245" i="12"/>
  <c r="O245" i="12"/>
  <c r="G246" i="12"/>
  <c r="M246" i="12" s="1"/>
  <c r="M245" i="12" s="1"/>
  <c r="I246" i="12"/>
  <c r="I245" i="12" s="1"/>
  <c r="K246" i="12"/>
  <c r="K245" i="12" s="1"/>
  <c r="O246" i="12"/>
  <c r="Q246" i="12"/>
  <c r="Q245" i="12" s="1"/>
  <c r="V246" i="12"/>
  <c r="V245" i="12" s="1"/>
  <c r="I247" i="12"/>
  <c r="K247" i="12"/>
  <c r="Q247" i="12"/>
  <c r="V247" i="12"/>
  <c r="G248" i="12"/>
  <c r="I248" i="12"/>
  <c r="K248" i="12"/>
  <c r="M248" i="12"/>
  <c r="O248" i="12"/>
  <c r="O247" i="12" s="1"/>
  <c r="Q248" i="12"/>
  <c r="V248" i="12"/>
  <c r="G249" i="12"/>
  <c r="G247" i="12" s="1"/>
  <c r="I249" i="12"/>
  <c r="K249" i="12"/>
  <c r="O249" i="12"/>
  <c r="Q249" i="12"/>
  <c r="V249" i="12"/>
  <c r="AE251" i="12"/>
  <c r="AF251" i="12"/>
  <c r="I20" i="1"/>
  <c r="I19" i="1"/>
  <c r="I18" i="1"/>
  <c r="I17" i="1"/>
  <c r="I16" i="1"/>
  <c r="I69" i="1"/>
  <c r="J68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G26" i="1" l="1"/>
  <c r="A26" i="1"/>
  <c r="G28" i="1"/>
  <c r="A23" i="1"/>
  <c r="M125" i="12"/>
  <c r="M82" i="12"/>
  <c r="M203" i="12"/>
  <c r="M18" i="12"/>
  <c r="M8" i="12"/>
  <c r="M64" i="12"/>
  <c r="G18" i="12"/>
  <c r="G82" i="12"/>
  <c r="M184" i="12"/>
  <c r="M183" i="12" s="1"/>
  <c r="M40" i="12"/>
  <c r="M38" i="12" s="1"/>
  <c r="G64" i="12"/>
  <c r="M249" i="12"/>
  <c r="M247" i="12" s="1"/>
  <c r="M162" i="12"/>
  <c r="M159" i="12" s="1"/>
  <c r="M137" i="12"/>
  <c r="M136" i="12" s="1"/>
  <c r="M113" i="12"/>
  <c r="M109" i="12" s="1"/>
  <c r="M54" i="12"/>
  <c r="M51" i="12" s="1"/>
  <c r="I21" i="1"/>
  <c r="J57" i="1"/>
  <c r="J61" i="1"/>
  <c r="J66" i="1"/>
  <c r="J67" i="1"/>
  <c r="J53" i="1"/>
  <c r="J65" i="1"/>
  <c r="J54" i="1"/>
  <c r="J58" i="1"/>
  <c r="J62" i="1"/>
  <c r="J55" i="1"/>
  <c r="J59" i="1"/>
  <c r="J63" i="1"/>
  <c r="J56" i="1"/>
  <c r="J60" i="1"/>
  <c r="J64" i="1"/>
  <c r="I39" i="1"/>
  <c r="I43" i="1" s="1"/>
  <c r="G24" i="1" l="1"/>
  <c r="A27" i="1" s="1"/>
  <c r="A24" i="1"/>
  <c r="J69" i="1"/>
  <c r="J41" i="1"/>
  <c r="J39" i="1"/>
  <c r="J43" i="1" s="1"/>
  <c r="J42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85E6862-7C9D-4364-86D9-11423B00E0A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58421C-07B6-490F-B6C1-BE39416F54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<sst xmlns="http://schemas.openxmlformats.org/spreadsheetml/2006/main" count="1686" uniqueCount="557">
  <si>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</si>
  <si>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</si>
  <si>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</si>
  <si>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</si>
  <si>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</si>
  <si>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</si>
  <si>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</si>
  <si>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</si>
  <si>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</si>
  <si>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</si>
  <si>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</si>
  <si>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</si>
  <si>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</si>
  <si>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</si>
  <si>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</si>
  <si>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</si>
  <si>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</si>
  <si>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</si>
  <si>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</si>
  <si>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</si>
  <si>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</si>
  <si>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</si>
  <si>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</si>
  <si>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</si>
  <si>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</si>
  <si>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</si>
  <si>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</si>
  <si>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</si>
  <si>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</si>
  <si>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</si>
  <si>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</si>
  <si>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</si>
  <si>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</si>
  <si>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</si>
  <si>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</si>
  <si>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</si>
  <si>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</si>
  <si>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</si>
  <si>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</si>
  <si>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</si>
  <si>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</si>
  <si>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</si>
  <si>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</si>
  <si>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D.1.4.1</t>
  </si>
  <si>
    <t>Vytápění a ohřev TV</t>
  </si>
  <si>
    <t>D.1.4</t>
  </si>
  <si>
    <t>Technika prostředí staveb</t>
  </si>
  <si>
    <t>Objekt:</t>
  </si>
  <si>
    <t>Rozpočet:</t>
  </si>
  <si>
    <t>MVl22/11</t>
  </si>
  <si>
    <t>Rekonstrukce kotelny automechaniků ISŠ Slavkov u Brna</t>
  </si>
  <si>
    <t>Integrovaná střední škola Slavkov u Brna, příspěvková organizace</t>
  </si>
  <si>
    <t>Tyršova 479</t>
  </si>
  <si>
    <t>Slavkov u Brna</t>
  </si>
  <si>
    <t>68401</t>
  </si>
  <si>
    <t>49408381</t>
  </si>
  <si>
    <t>CZ49408381</t>
  </si>
  <si>
    <t>Stavba</t>
  </si>
  <si>
    <t>Stavební objekt</t>
  </si>
  <si>
    <t>Celkem za stavbu</t>
  </si>
  <si>
    <t>CZK</t>
  </si>
  <si>
    <t>#POPS</t>
  </si>
  <si>
    <t>Popis stavby: MVl22/11 - Rekonstrukce kotelny automechaniků ISŠ Slavkov u Brna</t>
  </si>
  <si>
    <t>#POPO</t>
  </si>
  <si>
    <t>Popis objektu: D.1.4 - Technika prostředí staveb</t>
  </si>
  <si>
    <t>#POPR</t>
  </si>
  <si>
    <t>Popis rozpočtu: D.1.4.1 - Vytápění a ohřev TV</t>
  </si>
  <si>
    <t>Rekapitulace dílů</t>
  </si>
  <si>
    <t>Typ dílu</t>
  </si>
  <si>
    <t>700</t>
  </si>
  <si>
    <t>HZS - hodinové zúčtovací sazby</t>
  </si>
  <si>
    <t>700B</t>
  </si>
  <si>
    <t>Demontáže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</si>
  <si>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</si>
  <si>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</si>
  <si>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</si>
  <si>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</si>
  <si>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</si>
  <si>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</si>
  <si>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</si>
  <si>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</si>
  <si>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</si>
  <si>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</si>
  <si>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731</t>
  </si>
  <si>
    <t>Kotelny</t>
  </si>
  <si>
    <t>731-1</t>
  </si>
  <si>
    <t>Odtah spalin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</si>
  <si>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</si>
  <si>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</si>
  <si>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</si>
  <si>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</si>
  <si>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</si>
  <si>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</si>
  <si>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</si>
  <si>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</si>
  <si>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</si>
  <si>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</si>
  <si>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</si>
  <si>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</si>
  <si>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</si>
  <si>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</si>
  <si>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</si>
  <si>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</si>
  <si>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</si>
  <si>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</si>
  <si>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</si>
  <si>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</si>
  <si>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</si>
  <si>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</si>
  <si>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</si>
  <si>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</si>
  <si>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</si>
  <si>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</si>
  <si>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</si>
  <si>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</si>
  <si>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</si>
  <si>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</si>
  <si>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</si>
  <si>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</si>
  <si>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</si>
  <si>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</si>
  <si>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</si>
  <si>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</si>
  <si>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</si>
  <si>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</si>
  <si>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</si>
  <si>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</si>
  <si>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</si>
  <si>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</si>
  <si>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732339993R00</t>
  </si>
  <si>
    <t>Nádoby expanzní tlakové Zkoušky a revize revize expanzní tlakové nádoby do 500 l</t>
  </si>
  <si>
    <t>kus</t>
  </si>
  <si>
    <t>800-731</t>
  </si>
  <si>
    <t>RTS 22/ II</t>
  </si>
  <si>
    <t>Práce</t>
  </si>
  <si>
    <t>POL1_</t>
  </si>
  <si>
    <t>732339993R50</t>
  </si>
  <si>
    <t>Revize expanzní tlakové nádoby do 50 l</t>
  </si>
  <si>
    <t>Vlastní</t>
  </si>
  <si>
    <t>Indiv</t>
  </si>
  <si>
    <t>R01</t>
  </si>
  <si>
    <t>Uvedení úpravny do provozu,  zaškolení obsluhy</t>
  </si>
  <si>
    <t>kpl.</t>
  </si>
  <si>
    <t>POL1_1</t>
  </si>
  <si>
    <t>R02</t>
  </si>
  <si>
    <t>Uvedení kotlů do provozu, zaškolení obsluhy</t>
  </si>
  <si>
    <t>R03</t>
  </si>
  <si>
    <t>Výchozí revize</t>
  </si>
  <si>
    <t>904     R01</t>
  </si>
  <si>
    <t>Hzs-zkousky v ramci montaz.praci, Komplexni vyzkouseni</t>
  </si>
  <si>
    <t>hod</t>
  </si>
  <si>
    <t>HZS</t>
  </si>
  <si>
    <t>POL10_0</t>
  </si>
  <si>
    <t>904     R02</t>
  </si>
  <si>
    <t>Hzs-zkousky v ramci montaz.praci, Topná zkouška</t>
  </si>
  <si>
    <t>904     R03</t>
  </si>
  <si>
    <t>Hzs-zkousky v ramci montaz.praci, Napuštění systému upravenou vodou, odvzdušnění</t>
  </si>
  <si>
    <t>904     R04</t>
  </si>
  <si>
    <t>Hzs-zkousky v ramci montaz.praci, Koordinace s ost.profesemi (ZTI, VZT, MaR+elektro)</t>
  </si>
  <si>
    <t>722130801R00</t>
  </si>
  <si>
    <t>Demontáž potrubí z ocelových trubek závitových do DN 25</t>
  </si>
  <si>
    <t>m</t>
  </si>
  <si>
    <t>800-721</t>
  </si>
  <si>
    <t>722181812R00</t>
  </si>
  <si>
    <t>Demontáž plstěných pásů z trub do D 50</t>
  </si>
  <si>
    <t>723120805R00</t>
  </si>
  <si>
    <t>Demontáž potrubí svařovaného z trubek závitových přes 25 do DN 50</t>
  </si>
  <si>
    <t>731200827R00</t>
  </si>
  <si>
    <t>Demontáž kotlů ocelových na kapalná a plynná paliva o výkonu přes 60 do 75 kW</t>
  </si>
  <si>
    <t>731391812R00</t>
  </si>
  <si>
    <t>Vypouštění vody z kotlů do kanalizace samospádem, o výhřevné ploše kotlů přes 5 do 10 m2</t>
  </si>
  <si>
    <t>732110811R00</t>
  </si>
  <si>
    <t>Demontáž rozdělovačů a sběračů do DN 100</t>
  </si>
  <si>
    <t>732212815R00</t>
  </si>
  <si>
    <t>Demontáž ohříváků zásobníkových stojatých  o obsahu do 1 600 l</t>
  </si>
  <si>
    <t>732214813R00</t>
  </si>
  <si>
    <t>Demontáž ohříváků zásobníkových - vypouštění vody z ohříváků  o obsahu do 630 l</t>
  </si>
  <si>
    <t>732320814R00</t>
  </si>
  <si>
    <t>Demontáž nádrží beztlakých nebo tlakových - odpojení od rozvodů potrubí  nádrží o obsahu přes 200 do 500 l</t>
  </si>
  <si>
    <t>732324814R00</t>
  </si>
  <si>
    <t>Demontáž nádrží beztlakých nebo tlakových - vypuštění vody  z nádrží o obsahu přes 200 do 500 l</t>
  </si>
  <si>
    <t>732420813R00</t>
  </si>
  <si>
    <t>Demontáž čerpadel oběhových spirálních(do potrubí) DN 50</t>
  </si>
  <si>
    <t>733120819R00</t>
  </si>
  <si>
    <t>Demontáž potrubí z ocelových trubek hladkých přes 38 do D 60,3</t>
  </si>
  <si>
    <t>734100811R00</t>
  </si>
  <si>
    <t>Demontáž přírubových armatur se dvěma přírubami, do DN 50</t>
  </si>
  <si>
    <t>734200822R00</t>
  </si>
  <si>
    <t>Demontáž závitových armatur se dvěma závity, přes 1/2 do G 1"</t>
  </si>
  <si>
    <t>734200824R00</t>
  </si>
  <si>
    <t>Demontáž závitových armatur se dvěma závity, přes 6/4 do G 2"</t>
  </si>
  <si>
    <t>734420811R00</t>
  </si>
  <si>
    <t>Demontáž tlakoměrů se spodním přípojením</t>
  </si>
  <si>
    <t>764454803RSP</t>
  </si>
  <si>
    <t>Demontáž odvodu spalin</t>
  </si>
  <si>
    <t>731890801R00</t>
  </si>
  <si>
    <t>Vnitrostaveništní přemístění demontovaných hmot umístěných ve výšce (hloubce) do 6 m</t>
  </si>
  <si>
    <t>t</t>
  </si>
  <si>
    <t>Přesun suti</t>
  </si>
  <si>
    <t>POL8_</t>
  </si>
  <si>
    <t>kotelen vodorovně 100 m, umístěných ve výšce (hloubce)</t>
  </si>
  <si>
    <t>SPI</t>
  </si>
  <si>
    <t>722182001RT2</t>
  </si>
  <si>
    <t>Montáž tepelné izolace potrubí samolepicí spoj a příčné stažení páskou, do DN 25</t>
  </si>
  <si>
    <t>722182004RT2</t>
  </si>
  <si>
    <t>Montáž tepelné izolace potrubí samolepicí spoj a příčné stažení páskou, přes DN 25 do DN 40</t>
  </si>
  <si>
    <t>722182006RT2</t>
  </si>
  <si>
    <t>Montáž tepelné izolace potrubí samolepicí spoj a příčné stažení páskou, přes DN 40 do DN 80</t>
  </si>
  <si>
    <t>10+2</t>
  </si>
  <si>
    <t>VV</t>
  </si>
  <si>
    <t>722182098KPL</t>
  </si>
  <si>
    <t>Příplatek za montáž izolačních tvarovek</t>
  </si>
  <si>
    <t>kpl</t>
  </si>
  <si>
    <t>28323361R</t>
  </si>
  <si>
    <t>páska spojovací Al, PE; samolepicí; jednostranně; spoj parotěsný; š = 50,0 mm; l = 100 m</t>
  </si>
  <si>
    <t>SPCM</t>
  </si>
  <si>
    <t>Specifikace</t>
  </si>
  <si>
    <t>POL3_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</si>
  <si>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</si>
  <si>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</si>
  <si>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</si>
  <si>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</si>
  <si>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631547318R</t>
  </si>
  <si>
    <t>pouzdro potrubní řezané; minerální vlákno; povrchová úprava Al fólie se skelnou mřížkou; vnitřní průměr 54,0 mm; tl. izolace 50,0 mm; provozní teplota  do 250 °C; tepelná vodivost (10°C) 0,0330 W/mK; tepelná vodivost (50°C) 0,037 W/mK</t>
  </si>
  <si>
    <t>631547623R</t>
  </si>
  <si>
    <t>pouzdro potrubní řezané; minerální vlákno; povrchová úprava Al fólie se skelnou mřížkou; vnitřní průměr 89,0 mm; tl. izolace 80,0 mm; provozní teplota  do 250 °C; tepelná vodivost (10°C) 0,0330 W/mK; tepelná vodivost (50°C) 0,037 W/mK</t>
  </si>
  <si>
    <t>998713101R00</t>
  </si>
  <si>
    <t>Přesun hmot pro izolace tepelné v objektech výšky do 6 m</t>
  </si>
  <si>
    <t>800-713</t>
  </si>
  <si>
    <t>Přesun hmot</t>
  </si>
  <si>
    <t>POL7_</t>
  </si>
  <si>
    <t>50 m vodorovně</t>
  </si>
  <si>
    <t>721170955R00</t>
  </si>
  <si>
    <t>Opravy odpadního potrubí novodurového vsazení odbočky do potrubí hrdlového, D 110 mm</t>
  </si>
  <si>
    <t>Včetně pomocného lešení o výšce podlahy do 1900 mm a pro zatížení do 1,5 kPa.</t>
  </si>
  <si>
    <t>POP</t>
  </si>
  <si>
    <t>721194103R00</t>
  </si>
  <si>
    <t>Zřízení přípojek na potrubí D 32 mm, materiál ve specifikaci</t>
  </si>
  <si>
    <t>vyvedení a upevnění odpadních výpustek,</t>
  </si>
  <si>
    <t>721290111R00</t>
  </si>
  <si>
    <t>Zkouška těsnosti kanalizace v objektech vodou, DN 125</t>
  </si>
  <si>
    <t>722172744R00</t>
  </si>
  <si>
    <t>Potrubí z plastických hmot z trub PP-RCT, D 32 mm, s 3,6 mm, S 4, polyfúzně svařované, bez zednických výpomocí</t>
  </si>
  <si>
    <t>včetně tvarovek, bez zednických výpomocí</t>
  </si>
  <si>
    <t>Potrubí včetně tvarovek bez zednických výpomocí.</t>
  </si>
  <si>
    <t>odvod kondenzátu : 15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</si>
  <si>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</si>
  <si>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</si>
  <si>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</si>
  <si>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722131932R00</t>
  </si>
  <si>
    <t>Opravy vodovodního potrubí závitového propojení dosavadního potrubí, DN 20</t>
  </si>
  <si>
    <t>722131934R00</t>
  </si>
  <si>
    <t>Opravy vodovodního potrubí závitového propojení dosavadního potrubí, DN 32</t>
  </si>
  <si>
    <t>722172713R00</t>
  </si>
  <si>
    <t>Potrubí z plastických hmot polypropylenové potrubí PP-R, D 32 mm, s 4,4 mm, PN 16, polyfúzně svařované, bez zednických výpomocí</t>
  </si>
  <si>
    <t>722181213RU2</t>
  </si>
  <si>
    <t>Izolace vodovodního potrubí návleková z trubic z pěnového polyetylenu, tloušťka stěny 13 mm, d 35 mm</t>
  </si>
  <si>
    <t>722181215RU2</t>
  </si>
  <si>
    <t>Izolace vodovodního potrubí návleková z trubic z pěnového polyetylenu, tloušťka stěny 25 mm, d 35 mm</t>
  </si>
  <si>
    <t>722190901R00</t>
  </si>
  <si>
    <t>Uzavření nebo otevření vodovodního potrubí při opravě</t>
  </si>
  <si>
    <t>včetně vypuštění a napuštění,</t>
  </si>
  <si>
    <t>722237122R00</t>
  </si>
  <si>
    <t>Kohout kulový, mosazný, vnitřní-vnitřní závit, DN 20, PN 42, včetně dodávky materiálu</t>
  </si>
  <si>
    <t>722237124R00</t>
  </si>
  <si>
    <t>Kohout kulový, mosazný, vnitřní-vnitřní závit, DN 32, PN 35, včetně dodávky materiálu</t>
  </si>
  <si>
    <t>722236522R00</t>
  </si>
  <si>
    <t>Filtr vodovodní, mosazný, vnitřní-vnitřní závit , DN 20, PN 16, včetně dodávky materiálu</t>
  </si>
  <si>
    <t>722280106R00</t>
  </si>
  <si>
    <t>Tlakové zkoušky vodovodního potrubí do DN 32</t>
  </si>
  <si>
    <t>722290234R00</t>
  </si>
  <si>
    <t>Proplach a dezinfekce vodovodního potrubí do DN 80</t>
  </si>
  <si>
    <t>998722101R00</t>
  </si>
  <si>
    <t>Přesun hmot pro vnitřní vodovod v objektech výšky do 6 m</t>
  </si>
  <si>
    <t>vodorovně do 50 m</t>
  </si>
  <si>
    <t>723120205R00</t>
  </si>
  <si>
    <t>Potrubí z trubek černých závitových svařovaných DN 32</t>
  </si>
  <si>
    <t>bezešvých ČSN 42 0250 a běžných ČSN 42 5710 - jakost 11353.0,</t>
  </si>
  <si>
    <t>723150312R00</t>
  </si>
  <si>
    <t>Potrubí ocelové hladké černé svařované D 57 mm, s 2,9 mm</t>
  </si>
  <si>
    <t>723150343R00</t>
  </si>
  <si>
    <t>Zhotovení redukce kováním 1DN, DN 50/32</t>
  </si>
  <si>
    <t>723185115R00</t>
  </si>
  <si>
    <t xml:space="preserve">Potrubí ohebné vlnovcové  nerezové, DN 25, spojované šroubením se svěracím kroužkem </t>
  </si>
  <si>
    <t>POL1_7</t>
  </si>
  <si>
    <t>včetně tvarovek, bez zednických výpomocí,</t>
  </si>
  <si>
    <t>2*0,5</t>
  </si>
  <si>
    <t>723190205R00</t>
  </si>
  <si>
    <t>Přípojka plynovodu z trubek závitových, černých, DN 32</t>
  </si>
  <si>
    <t>soubor</t>
  </si>
  <si>
    <t>pl.kotle : 2</t>
  </si>
  <si>
    <t>723190901R00</t>
  </si>
  <si>
    <t>Opravy plynovodního potrubí doplňkové práce  uzavření nebo otevření plynového potrubí při opravách</t>
  </si>
  <si>
    <t>723190907R00</t>
  </si>
  <si>
    <t>Opravy plynovodního potrubí doplňkové práce  odvzdušnění a napuštění plynového potrubí</t>
  </si>
  <si>
    <t>723190909R00</t>
  </si>
  <si>
    <t>Opravy plynovodního potrubí doplňkové práce  neúřední tlaková zkouška dosavadního potrubí</t>
  </si>
  <si>
    <t>723190917R00</t>
  </si>
  <si>
    <t>Opravy plynovodního potrubí navaření odbočky na potrubí  DN 50</t>
  </si>
  <si>
    <t>723229102R00</t>
  </si>
  <si>
    <t>Montáž armatur plynovodních s jedním závitem G 1/2"</t>
  </si>
  <si>
    <t>723239101R00</t>
  </si>
  <si>
    <t>Montáž plynovodních armatur se dvěma závity  , G 1/2"</t>
  </si>
  <si>
    <t>723239104R00</t>
  </si>
  <si>
    <t>Montáž plynovodních armatur se dvěma závity  , G 5/4"</t>
  </si>
  <si>
    <t>2+2</t>
  </si>
  <si>
    <t>723      T00</t>
  </si>
  <si>
    <t>Hzs-nezměřitelné práce a přípomoci při montáži plynovodu</t>
  </si>
  <si>
    <t>h</t>
  </si>
  <si>
    <t>734421130RPL</t>
  </si>
  <si>
    <t>Tlakoměr deformační 0-5kPa plynový, D 160</t>
  </si>
  <si>
    <t>42237023.AR</t>
  </si>
  <si>
    <t>kohout kulový F-F vnitřní-vnitřní závit; pro plyn; PN 1; 1/2 "; ovládání páčka</t>
  </si>
  <si>
    <t>POL3_7</t>
  </si>
  <si>
    <t>42237026.AR</t>
  </si>
  <si>
    <t>kohout kulový F-F vnitřní-vnitřní závit; pro plyn; PN 1; 5/4 "; ovládání páčka</t>
  </si>
  <si>
    <t>551310172R</t>
  </si>
  <si>
    <t>kohout kulový vzorkovací; pro plyn; přímý; PN 5; 1/2 "</t>
  </si>
  <si>
    <t>55138092032</t>
  </si>
  <si>
    <t>Filtr plynový FO 32F-Z, DN32, PN6, 5/4"</t>
  </si>
  <si>
    <t>998723101R00</t>
  </si>
  <si>
    <t>Přesun hmot pro vnitřní plynovod v objektech výšky do 6 m</t>
  </si>
  <si>
    <t>722190222R00</t>
  </si>
  <si>
    <t>Přípojka vodovodní pro pevné připojení z ocelových závitových pozinkovaných běžných trubek 11 353.0, pro pevné připojení, DN 20</t>
  </si>
  <si>
    <t>Montáž/dopojení úpravny : 1</t>
  </si>
  <si>
    <t>724231125R00</t>
  </si>
  <si>
    <t>Příslušenství domovních vodáren měřící  manometr (tlakoměr)  vodotěsný  B 3382 V, D100</t>
  </si>
  <si>
    <t>732339102R00</t>
  </si>
  <si>
    <t>Nádoby expanzní tlakové Montáž nádob expanzních tlakových o obsahu 25 l</t>
  </si>
  <si>
    <t>20 l : 1</t>
  </si>
  <si>
    <t>732429111R00</t>
  </si>
  <si>
    <t>Čerpadla teplovodní Montáž čerpadel teplovodních oběhových spirálních DN 25</t>
  </si>
  <si>
    <t>734255125R00</t>
  </si>
  <si>
    <t>Ventil pojistný závitový 6,0 bar, mosazný, DN 20, vnitřní-vnitřní závit, včetně dodávky materiálu</t>
  </si>
  <si>
    <t>732429115PS0</t>
  </si>
  <si>
    <t>Montáž přečerpávací stanice</t>
  </si>
  <si>
    <t>426401372560</t>
  </si>
  <si>
    <t>Čerpadlo elektronické s proměnlivými otáčkami  25-60, G 6/4", do 6m/2m3/h, 180, nerezové</t>
  </si>
  <si>
    <t>4266310P</t>
  </si>
  <si>
    <t>Přečerpávací stanice kondenzátu</t>
  </si>
  <si>
    <t>43632402DKL</t>
  </si>
  <si>
    <t>Úpravna vody, demineralizační kolona + náplň</t>
  </si>
  <si>
    <t>48466603R2</t>
  </si>
  <si>
    <t>Nádoba expanzní vodárenská s vakem 20 l</t>
  </si>
  <si>
    <t>90001396906T</t>
  </si>
  <si>
    <t>Nádoba příslušenství Reflex flowjet-průtoč.armatura 3/4"</t>
  </si>
  <si>
    <t>KS</t>
  </si>
  <si>
    <t>PT</t>
  </si>
  <si>
    <t>998724101R00</t>
  </si>
  <si>
    <t>Přesun hmot pro strojní vybavení v objektech výšky do 6 m</t>
  </si>
  <si>
    <t>731249312R00</t>
  </si>
  <si>
    <t>Montáž ocelových kotlů do 50 kW (100 kW) závěsných turbo bez TUV, odkouření</t>
  </si>
  <si>
    <t>484174049K</t>
  </si>
  <si>
    <t>Kaskáda 2 závěsných kondenzačních kotlů, jmenovitý tepelný výkon 2x 49kW, (kotel vč. oběh.čerpadla, příslušenství-zobrazovací modul, vnější snímač, kaskádový modul pojistný ventil)</t>
  </si>
  <si>
    <t>731-03-8908447</t>
  </si>
  <si>
    <t>Příslušenství kotle-regulace - modul smešovače</t>
  </si>
  <si>
    <t>Rozšiřující modul pro řízení kaskády až 4 kotlů s</t>
  </si>
  <si>
    <t>modulovanými hořáky, jednoho smešovaného a jednoho přímého okruhu dle zadané konfigurace. Modul musí být použit u všech instalací, které používají hydraulický oddělovač nebo akumulátor tepla pro více zdroju. V systému sběrnice může být pouze 1 modul, další rozšíření je možné dalšími (max. 6) MM moduly.</t>
  </si>
  <si>
    <t>Součástí dodávky modulu je snímač teploty v</t>
  </si>
  <si>
    <t>hydraulickém oddelovači a snímač výstupní teploty</t>
  </si>
  <si>
    <t>směšovače.</t>
  </si>
  <si>
    <t>998731101R00</t>
  </si>
  <si>
    <t>Přesun hmot pro kotelny umístěné ve výšce (hloubce) do 6 m</t>
  </si>
  <si>
    <t>731412551R00</t>
  </si>
  <si>
    <t>Odkouření odkouření pro kondenzační turbo kotle, prodlužovací kus odkouření 0,5 m, oddělený systém 80 mm</t>
  </si>
  <si>
    <t>731412552R00</t>
  </si>
  <si>
    <t>Odkouření odkouření pro kondenzační turbo kotle, prodlužovací kus odkouření 1,0 m, oddělený systém 80 mm</t>
  </si>
  <si>
    <t>731412563R00</t>
  </si>
  <si>
    <t>Odkouření odkouření pro kondenzační turbo kotle, koleno 90°, oddělený systém 80 mm</t>
  </si>
  <si>
    <t>731412169W16</t>
  </si>
  <si>
    <t>Revizní trubka DN160 PP</t>
  </si>
  <si>
    <t>731412253W16</t>
  </si>
  <si>
    <t>Kus prodlužovací odkouření 160 mm PP dl. 2,0 m</t>
  </si>
  <si>
    <t>731412547RW1</t>
  </si>
  <si>
    <t>Adaptér pro konden.kotle 80/80/125 na 2x 80 mm</t>
  </si>
  <si>
    <t>731412585W1</t>
  </si>
  <si>
    <t>Základní připojovací sada PP DN160/110</t>
  </si>
  <si>
    <t>sada</t>
  </si>
  <si>
    <t>z polypropylénu, k připojení 2 kotlů závislých na přívodu vzduchu z</t>
  </si>
  <si>
    <t>místa instalace kotle, obsahuje: 2 mřížky DN 125 na přívod</t>
  </si>
  <si>
    <t>vzduchu, 2 trubky na odvod spalin DN 80 x 250 mmm, 2 redukce</t>
  </si>
  <si>
    <t>DN80 na hrdlo DN110, 2 revizní kolena 87°DN 110, 2 sběrače DN160/</t>
  </si>
  <si>
    <t>731412585W2</t>
  </si>
  <si>
    <t>Souprava DN160/160 k připojení kotlů, nezávislých na přívodu vzduchu z místa instalace</t>
  </si>
  <si>
    <t>kotle, C33x, obsahuje:</t>
  </si>
  <si>
    <t>kryt šachty DN160 (ušlechtilá ocel) s trubkou vyústění</t>
  </si>
  <si>
    <t>(polypropylén, černý), distanční držák DN 160 (ušlechtilá ocel),</t>
  </si>
  <si>
    <t>opěrné koleno 87° DN 160 (polypropylén),</t>
  </si>
  <si>
    <t>731990001</t>
  </si>
  <si>
    <t>Montáž odkouření, včetně stavebních přípomocí</t>
  </si>
  <si>
    <t>314841104RA0</t>
  </si>
  <si>
    <t>Komín z nerezové oceli třísložkový výška 4 m, d 160 mm, z plechu tloušťky 1 mm</t>
  </si>
  <si>
    <t>AP-HSV</t>
  </si>
  <si>
    <t>Agregovaná položka</t>
  </si>
  <si>
    <t>POL2_</t>
  </si>
  <si>
    <t>314841124RA0</t>
  </si>
  <si>
    <t>Komín z nerezové oceli třísložkový příplatek k ceně za dalších 0,95 m komína d 160 mm, z plechu tloušťky 1 mm</t>
  </si>
  <si>
    <t>314841144RA0</t>
  </si>
  <si>
    <t>Komín z nerezové oceli třísložkový příplatek k ceně za dalších 0,45 m komína d 160 mm, z plechu tloušťky 1 mm</t>
  </si>
  <si>
    <t>998731202R00</t>
  </si>
  <si>
    <t>Přesun hmot pro kotelny umístěné ve výšce (hloubce) do 12 m</t>
  </si>
  <si>
    <t>732119193R00</t>
  </si>
  <si>
    <t>Rozdělovače a sběrače dodávka těles ve specifikaci  tělěs rozdělovačů a sběračů o délce 1 m, DN 150</t>
  </si>
  <si>
    <t>732119293R00</t>
  </si>
  <si>
    <t>Rozdělovače a sběrače dodávka těles ve specifikaci  příplatek k ceně za montáž každých dalších i započaytých 0,5 m délky tělěsa, DN 150</t>
  </si>
  <si>
    <t>732199100RM1</t>
  </si>
  <si>
    <t>Montáž orientačních štítků s dodávkou orientačního štítku</t>
  </si>
  <si>
    <t>732219302R00</t>
  </si>
  <si>
    <t>Montáž ohříváků vody zásobníkových stojatých, kombinovaných, do 300 l</t>
  </si>
  <si>
    <t>732299101R00</t>
  </si>
  <si>
    <t>Topná tělesa elektrická montáž topných těles elektrických pro přímý ohřev kapalin</t>
  </si>
  <si>
    <t>732339101R00</t>
  </si>
  <si>
    <t>Nádoby expanzní tlakové Montáž nádob expanzních tlakových o obsahu 12 l</t>
  </si>
  <si>
    <t>10 l : 2</t>
  </si>
  <si>
    <t>732339108R00</t>
  </si>
  <si>
    <t>Nádoby expanzní tlakové Montáž nádob expanzních tlakových o obsahu 200 l</t>
  </si>
  <si>
    <t>732349102R00</t>
  </si>
  <si>
    <t>Nádoby válcové tlakové Montáž anuloidu II - průtok 8 m3/hod</t>
  </si>
  <si>
    <t>732429112R00</t>
  </si>
  <si>
    <t>Čerpadla teplovodní Montáž čerpadel teplovodních oběhových spirálních DN 40</t>
  </si>
  <si>
    <t>405417050NTC</t>
  </si>
  <si>
    <t>Teplotní čidlo - snímač ohřívače vody</t>
  </si>
  <si>
    <t>426401372580</t>
  </si>
  <si>
    <t>Čerpadlo elektronické s proměnlivými otáčkami  25-80, G 6/4", do 6m/4m3/h, 180</t>
  </si>
  <si>
    <t>4264014332100</t>
  </si>
  <si>
    <t>Čerpadlo elektronické s proměnlivými otáčkami  32-100, G 2", do 8m/4m3/h, 180</t>
  </si>
  <si>
    <t>4843875353R</t>
  </si>
  <si>
    <t>ohřívač vody zásobníkový nepřímotopný stacionární, s boční přírubou; ohřev výkonným 1 nebo 2 výměníky pro TUV  z externího zdroje; objem 300 l; výška 1 579 mm; pr. 670 mm; teplosměn.plocha 1,45 m2; doba ohřevu výměníkem z 10°C na 60 °C 24 min</t>
  </si>
  <si>
    <t>48466201R1</t>
  </si>
  <si>
    <t>Nádoba expanzní membránová N 10</t>
  </si>
  <si>
    <t>48466209R</t>
  </si>
  <si>
    <t>nádrž tlaková expanzní membránová; pro topné a chladící soustavy; objem 200 l; d nádrže 634 mm; uložení: stojatý; max. přetlak do 6 bar; přetlak plynu 1,5 bar; prac. látka plyn; membrána pevná; prac. teplota do 70 °C; připojení R 1"; barva bílá, červená, šedá</t>
  </si>
  <si>
    <t>484816039R</t>
  </si>
  <si>
    <t>RS KOMBI rozdělovač, 3 větve, včetně izolace a konzole</t>
  </si>
  <si>
    <t>4848165102R</t>
  </si>
  <si>
    <t xml:space="preserve">vyrovnávač tlaku hydraulický; odděluje otopnou soustavu od kotlového okruhu bez zásahu hydraulické stability kotlového okruhu; tepelná izolace z PUR pěny s vnější Al úpravou; připojení přírubové včetně protipřírub; průtok 8,00 m3/h; průměr tělesa D 159 mm; d hrdla = 76 mm; výška 1200 mm - včetně nohou </t>
  </si>
  <si>
    <t>54153004R</t>
  </si>
  <si>
    <t>tyč topná výkon 4,50 kW; L 400 mm</t>
  </si>
  <si>
    <t>90001393822T</t>
  </si>
  <si>
    <t>Příslušenství k exp. nádobám  - bezpečnostní kulový uzávěr se zajištěním 3/4"</t>
  </si>
  <si>
    <t>90001393823T</t>
  </si>
  <si>
    <t>Příslušenství k exp. nádobám  - bezpečnostní kulový uzávěr se zajištěním 1"</t>
  </si>
  <si>
    <t>998732101R00</t>
  </si>
  <si>
    <t>Přesun hmot pro strojovny v objektech výšky do 6 m</t>
  </si>
  <si>
    <t>733113114R00</t>
  </si>
  <si>
    <t>Potrubí z trubek závitových příplatek k ceně za zhotovení přípojky z ocelových trubek závitových,  ,  , DN 20</t>
  </si>
  <si>
    <t>733113115R00</t>
  </si>
  <si>
    <t>Potrubí z trubek závitových příplatek k ceně za zhotovení přípojky z ocelových trubek závitových,  ,  , DN 25</t>
  </si>
  <si>
    <t>733113116R00</t>
  </si>
  <si>
    <t>Potrubí z trubek závitových příplatek k ceně za zhotovení přípojky z ocelových trubek závitových,  ,  , DN 32</t>
  </si>
  <si>
    <t>733113118R00</t>
  </si>
  <si>
    <t>Potrubí z trubek závitových příplatek k ceně za zhotovení přípojky z ocelových trubek závitových,  ,  , DN 50</t>
  </si>
  <si>
    <t>733123125R00</t>
  </si>
  <si>
    <t>Potrubí z trubek hladkých příplatek k ceně za zhotovení přípojky z trubek hladkých  D 89, tloušťka stěny 3,6 mm</t>
  </si>
  <si>
    <t>733123919R00</t>
  </si>
  <si>
    <t>Svařovaný spoj potrubí ocelového D 60 mm</t>
  </si>
  <si>
    <t>733151215R00</t>
  </si>
  <si>
    <t>Potrubí z trubek ocelových vně pozinkovaných pro průmysl spojované lisováním vnější průměr D 28 mm, tl. stěny 1,5 mm</t>
  </si>
  <si>
    <t>733151216R00</t>
  </si>
  <si>
    <t>Potrubí z trubek ocelových vně pozinkovaných pro průmysl spojované lisováním vnější průměr D 35 mm, tl. stěny 1,5 mm</t>
  </si>
  <si>
    <t>733151218R00</t>
  </si>
  <si>
    <t>Potrubí z trubek ocelových vně pozinkovaných pro průmysl spojované lisováním vnější průměr D 54 mm, tl. stěny 1,5 mm</t>
  </si>
  <si>
    <t>733151220R00</t>
  </si>
  <si>
    <t>Potrubí z trubek ocelových vně pozinkovaných pro průmysl spojované lisováním vnější průměr D 89 mm, tl. stěny 2,0 mm</t>
  </si>
  <si>
    <t>733190106R00</t>
  </si>
  <si>
    <t>Tlakové zkoušky potrubí ocelových závitových, plastových, měděných do DN 32</t>
  </si>
  <si>
    <t>2+12</t>
  </si>
  <si>
    <t>733190108R00</t>
  </si>
  <si>
    <t>Tlakové zkoušky potrubí ocelových závitových, plastových, měděných přes DN 40 do DN 50</t>
  </si>
  <si>
    <t>733190225R00</t>
  </si>
  <si>
    <t>Tlakové zkoušky potrubí ocelových hladkých přes D 60,3/2,9 do D 89/3,6</t>
  </si>
  <si>
    <t>998733101R00</t>
  </si>
  <si>
    <t>Přesun hmot pro rozvody potrubí v objektech výšky do 6 m</t>
  </si>
  <si>
    <t>734255123R00</t>
  </si>
  <si>
    <t>Ventil pojistný závitový 3,5 bar, mosazný, DN 20, vnitřní-vnitřní závit, včetně dodávky materiálu</t>
  </si>
  <si>
    <t>734173217R00</t>
  </si>
  <si>
    <t>Přírubový spoj PN 0,6/I MPa, DN 80, včetně dodávky materiálu</t>
  </si>
  <si>
    <t>734193218R00</t>
  </si>
  <si>
    <t>Klapka mezipřírubová uzavírací a regulační, litinová, PN 16, spoj bez navaření přírub, DN 80, včetně dodávky materiálu</t>
  </si>
  <si>
    <t>734209126R00</t>
  </si>
  <si>
    <t>Montáž závitové armatury se třemi závity, G 5/4", bez dodávky materiálu</t>
  </si>
  <si>
    <t>Odkaz na mn. položky pořadí 160 : 2,00000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</si>
  <si>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</si>
  <si>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</si>
  <si>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</si>
  <si>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</si>
  <si>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</si>
  <si>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</si>
  <si>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734235126R00</t>
  </si>
  <si>
    <t>Kohout kulový, mosazný, DN 50, PN 35, vnitřní-vnitřní, včetně dodávky materiálu</t>
  </si>
  <si>
    <t>734235131R00</t>
  </si>
  <si>
    <t>Kohout kulový s odvodněním, mosazný, DN 15, PN 42, vnitřní-vnitřní, včetně dodávky materiálu</t>
  </si>
  <si>
    <t>734245124R00</t>
  </si>
  <si>
    <t>Ventil zpětný, mosazný, DN 32, PN 10, vnitřní-vnitřní závit, včetně dodávky materiálu</t>
  </si>
  <si>
    <t>734245126R00</t>
  </si>
  <si>
    <t>Ventil zpětný, mosazný, DN 50, PN 10, vnitřní-vnitřní závit, včetně dodávky materiálu</t>
  </si>
  <si>
    <t>734261224R00</t>
  </si>
  <si>
    <t>Šroubení topenářské, přímé, mosazné, DN 20, PN 10, včetně dodávky materiálu</t>
  </si>
  <si>
    <t>734261225R00</t>
  </si>
  <si>
    <t>Šroubení topenářské, přímé, mosazné, DN 25, PN 10, včetně dodávky materiálu</t>
  </si>
  <si>
    <t>734261226R00</t>
  </si>
  <si>
    <t>Šroubení topenářské, přímé, mosazné, DN 32, PN 10, včetně dodávky materiálu</t>
  </si>
  <si>
    <t>734291113R00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</si>
  <si>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</si>
  <si>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</si>
  <si>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</si>
  <si>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</si>
  <si>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</si>
  <si>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</si>
  <si>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</si>
  <si>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734295216R00</t>
  </si>
  <si>
    <t>Filtr mosazný, DN 50, PN 20, vnitřní-vnitřní závit, včetně dodávky materiálu</t>
  </si>
  <si>
    <t>734413132R00</t>
  </si>
  <si>
    <t>Teploměr s jímkou D 80 mm, délka jímky 50 mm, T = 0 až 120°C, včetně dodávky materiálu</t>
  </si>
  <si>
    <t>734421160R00</t>
  </si>
  <si>
    <t>Tlakoměr deformační 0-10 MPa č. 03322, D 100, včetně dodávky materiálu</t>
  </si>
  <si>
    <t>422185105R</t>
  </si>
  <si>
    <t>armatura regulační ventil třícestný se servopohonem, 5/4", Kv 18; PN 10; T +5 až + 110°C; napájení 230 V, 50 Hz; IP 32; pro MIX 3, MIX 4 a kotlové sestavy do 5/4", doba otevření 120 s, úhel otevření 90°; materiál mosaz OT 58</t>
  </si>
  <si>
    <t>kvs=16 : 2</t>
  </si>
  <si>
    <t>998734101R00</t>
  </si>
  <si>
    <t>Přesun hmot pro armatury v objektech výšky do 6 m</t>
  </si>
  <si>
    <t>767995101R00</t>
  </si>
  <si>
    <t>Výroba a montáž atypických kovovových doplňků staveb hmotnosti do 5 kg</t>
  </si>
  <si>
    <t>kg</t>
  </si>
  <si>
    <t>800-767</t>
  </si>
  <si>
    <t>767995102R00</t>
  </si>
  <si>
    <t>Výroba a montáž atypických kovovových doplňků staveb hmotnosti přes 5 do 10 kg</t>
  </si>
  <si>
    <t>55399994.AR</t>
  </si>
  <si>
    <t>výrobek kovový jednoduchý kotevní</t>
  </si>
  <si>
    <t>Kotvy, úhelníky, atyp. prvky : 15</t>
  </si>
  <si>
    <t>55399994R</t>
  </si>
  <si>
    <t>výrobek kovový zámečnický, atypický</t>
  </si>
  <si>
    <t>Kotvy, úhelníky apod.atypické výrobky : 20</t>
  </si>
  <si>
    <t>998767101R00</t>
  </si>
  <si>
    <t>Přesun hmot pro kovové stavební doplňk. konstrukce v objektech výšky do 6 m</t>
  </si>
  <si>
    <t>783424340R00</t>
  </si>
  <si>
    <t>Nátěry potrubí a armatur syntetické potrubí, do DN 50 mm, dvojnásobné s 1x emailováním a základním nátěrem</t>
  </si>
  <si>
    <t>800-783</t>
  </si>
  <si>
    <t>na vzduchu schnoucí</t>
  </si>
  <si>
    <t xml:space="preserve">Plynové potrubí : </t>
  </si>
  <si>
    <t>DN32 : 1,5</t>
  </si>
  <si>
    <t>DN50 : 5</t>
  </si>
  <si>
    <t>783220010RAC</t>
  </si>
  <si>
    <t>Nátěry kovových doplňkových konstrukcí syntetické dvojnásobý krycí s emailováním</t>
  </si>
  <si>
    <t>m2</t>
  </si>
  <si>
    <t>AP-PSV</t>
  </si>
  <si>
    <t>210R2200</t>
  </si>
  <si>
    <t>Uzemnění plynovodu, vodivé propojení, včetně dodávky svorky ST 02 na potrubí</t>
  </si>
  <si>
    <t>005121 R</t>
  </si>
  <si>
    <t>Zařízení staveniště</t>
  </si>
  <si>
    <t>Soubor</t>
  </si>
  <si>
    <t>VRN</t>
  </si>
  <si>
    <t>POL99_2</t>
  </si>
  <si>
    <t>005124010R</t>
  </si>
  <si>
    <t>Koordinační činnost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</si>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</sst>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jAmbsKiVjzoemausexjN5czdACFUsBU+ZPRDZ5hhCzEqlvP2AxodkEFJV+M+Xyj7nejtA+25fJhxQ2qNtZrHbQ==" saltValue="C53KaZxrQ/9J2gVJe4xAl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16279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SUMIF(F53:F68,A16,I53:I68)+SUMIF(F53:F68,"PSU",I53:I68)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SUMIF(F53:F68,A17,I53:I68)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SUMIF(F53:F68,A18,I53:I68)</f>
        <v>0</v>
      </c>
      <c r="J18" s="85"/>
    </row>
    <row r="19" spans="1:10" ht="23.25" customHeight="1" x14ac:dyDescent="0.2">
      <c r="A19" s="198" t="s">
        <v>99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SUMIF(F53:F68,A19,I53:I68)</f>
        <v>0</v>
      </c>
      <c r="J19" s="85"/>
    </row>
    <row r="20" spans="1:10" ht="23.25" customHeight="1" x14ac:dyDescent="0.2">
      <c r="A20" s="198" t="s">
        <v>100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SUMIF(F53:F68,A20,I53:I68)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57</v>
      </c>
      <c r="C39" s="150"/>
      <c r="D39" s="150"/>
      <c r="E39" s="150"/>
      <c r="F39" s="151">
        <f>'D.1.4 D.1.4.1 Pol'!AE251</f>
        <v>0</v>
      </c>
      <c r="G39" s="152">
        <f>'D.1.4 D.1.4.1 Pol'!AF251</f>
        <v>0</v>
      </c>
      <c r="H39" s="153">
        <f>(F39*SazbaDPH1/100)+(G39*SazbaDPH2/100)</f>
        <v>0</v>
      </c>
      <c r="I39" s="153">
        <f>F39+G39+H39</f>
        <v>0</v>
      </c>
      <c r="J39" s="154" t="str">
        <f>IF(_xlfn.SINGLE(CenaCelkemVypocet)=0,"",I39/_xlfn.SINGLE(CenaCelkemVypocet)*100)</f>
        <v/>
      </c>
    </row>
    <row r="40" spans="1:10" ht="25.5" hidden="1" customHeight="1" x14ac:dyDescent="0.2">
      <c r="A40" s="139">
        <v>2</v>
      </c>
      <c r="B40" s="155"/>
      <c r="C40" s="156" t="s">
        <v>58</v>
      </c>
      <c r="D40" s="156"/>
      <c r="E40" s="156"/>
      <c r="F40" s="157"/>
      <c r="G40" s="158"/>
      <c r="H40" s="158">
        <f>(F40*SazbaDPH1/100)+(G40*SazbaDPH2/100)</f>
        <v>0</v>
      </c>
      <c r="I40" s="158"/>
      <c r="J40" s="159"/>
    </row>
    <row r="41" spans="1:10" ht="25.5" hidden="1" customHeight="1" x14ac:dyDescent="0.2">
      <c r="A41" s="139">
        <v>2</v>
      </c>
      <c r="B41" s="155" t="s">
        <v>45</v>
      </c>
      <c r="C41" s="156" t="s">
        <v>46</v>
      </c>
      <c r="D41" s="156"/>
      <c r="E41" s="156"/>
      <c r="F41" s="157">
        <f>'D.1.4 D.1.4.1 Pol'!AE251</f>
        <v>0</v>
      </c>
      <c r="G41" s="158">
        <f>'D.1.4 D.1.4.1 Pol'!AF251</f>
        <v>0</v>
      </c>
      <c r="H41" s="158">
        <f>(F41*SazbaDPH1/100)+(G41*SazbaDPH2/100)</f>
        <v>0</v>
      </c>
      <c r="I41" s="158">
        <f>F41+G41+H41</f>
        <v>0</v>
      </c>
      <c r="J41" s="159" t="str">
        <f>IF(_xlfn.SINGLE(CenaCelkemVypocet)=0,"",I41/_xlfn.SINGLE(CenaCelkemVypocet)*100)</f>
        <v/>
      </c>
    </row>
    <row r="42" spans="1:10" ht="25.5" hidden="1" customHeight="1" x14ac:dyDescent="0.2">
      <c r="A42" s="139">
        <v>3</v>
      </c>
      <c r="B42" s="160" t="s">
        <v>43</v>
      </c>
      <c r="C42" s="150" t="s">
        <v>44</v>
      </c>
      <c r="D42" s="150"/>
      <c r="E42" s="150"/>
      <c r="F42" s="161">
        <f>'D.1.4 D.1.4.1 Pol'!AE251</f>
        <v>0</v>
      </c>
      <c r="G42" s="153">
        <f>'D.1.4 D.1.4.1 Pol'!AF251</f>
        <v>0</v>
      </c>
      <c r="H42" s="153">
        <f>(F42*SazbaDPH1/100)+(G42*SazbaDPH2/100)</f>
        <v>0</v>
      </c>
      <c r="I42" s="153">
        <f>F42+G42+H42</f>
        <v>0</v>
      </c>
      <c r="J42" s="154" t="str">
        <f>IF(_xlfn.SINGLE(CenaCelkemVypocet)=0,"",I42/_xlfn.SINGLE(CenaCelkemVypocet)*100)</f>
        <v/>
      </c>
    </row>
    <row r="43" spans="1:10" ht="25.5" hidden="1" customHeight="1" x14ac:dyDescent="0.2">
      <c r="A43" s="139"/>
      <c r="B43" s="162" t="s">
        <v>59</v>
      </c>
      <c r="C43" s="163"/>
      <c r="D43" s="163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78" t="s">
        <v>67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68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69</v>
      </c>
      <c r="C53" s="187" t="s">
        <v>70</v>
      </c>
      <c r="D53" s="188"/>
      <c r="E53" s="188"/>
      <c r="F53" s="194" t="s">
        <v>25</v>
      </c>
      <c r="G53" s="195"/>
      <c r="H53" s="195"/>
      <c r="I53" s="195">
        <f>'D.1.4 D.1.4.1 Pol'!G8</f>
        <v>0</v>
      </c>
      <c r="J53" s="192" t="str">
        <f>IF(I69=0,"",I53/I69*100)</f>
        <v/>
      </c>
    </row>
    <row r="54" spans="1:10" ht="36.75" customHeight="1" x14ac:dyDescent="0.2">
      <c r="A54" s="181"/>
      <c r="B54" s="186" t="s">
        <v>71</v>
      </c>
      <c r="C54" s="187" t="s">
        <v>72</v>
      </c>
      <c r="D54" s="188"/>
      <c r="E54" s="188"/>
      <c r="F54" s="194" t="s">
        <v>25</v>
      </c>
      <c r="G54" s="195"/>
      <c r="H54" s="195"/>
      <c r="I54" s="195">
        <f>'D.1.4 D.1.4.1 Pol'!G18</f>
        <v>0</v>
      </c>
      <c r="J54" s="192" t="str">
        <f>IF(I69=0,"",I54/I69*100)</f>
        <v/>
      </c>
    </row>
    <row r="55" spans="1:10" ht="36.75" customHeight="1" x14ac:dyDescent="0.2">
      <c r="A55" s="181"/>
      <c r="B55" s="186" t="s">
        <v>73</v>
      </c>
      <c r="C55" s="187" t="s">
        <v>74</v>
      </c>
      <c r="D55" s="188"/>
      <c r="E55" s="188"/>
      <c r="F55" s="194" t="s">
        <v>25</v>
      </c>
      <c r="G55" s="195"/>
      <c r="H55" s="195"/>
      <c r="I55" s="195">
        <f>'D.1.4 D.1.4.1 Pol'!G38</f>
        <v>0</v>
      </c>
      <c r="J55" s="192" t="str">
        <f>IF(I69=0,"",I55/I69*100)</f>
        <v/>
      </c>
    </row>
    <row r="56" spans="1:10" ht="36.75" customHeight="1" x14ac:dyDescent="0.2">
      <c r="A56" s="181"/>
      <c r="B56" s="186" t="s">
        <v>75</v>
      </c>
      <c r="C56" s="187" t="s">
        <v>76</v>
      </c>
      <c r="D56" s="188"/>
      <c r="E56" s="188"/>
      <c r="F56" s="194" t="s">
        <v>25</v>
      </c>
      <c r="G56" s="195"/>
      <c r="H56" s="195"/>
      <c r="I56" s="195">
        <f>'D.1.4 D.1.4.1 Pol'!G51</f>
        <v>0</v>
      </c>
      <c r="J56" s="192" t="str">
        <f>IF(I69=0,"",I56/I69*100)</f>
        <v/>
      </c>
    </row>
    <row r="57" spans="1:10" ht="36.75" customHeight="1" x14ac:dyDescent="0.2">
      <c r="A57" s="181"/>
      <c r="B57" s="186" t="s">
        <v>77</v>
      </c>
      <c r="C57" s="187" t="s">
        <v>78</v>
      </c>
      <c r="D57" s="188"/>
      <c r="E57" s="188"/>
      <c r="F57" s="194" t="s">
        <v>25</v>
      </c>
      <c r="G57" s="195"/>
      <c r="H57" s="195"/>
      <c r="I57" s="195">
        <f>'D.1.4 D.1.4.1 Pol'!G64</f>
        <v>0</v>
      </c>
      <c r="J57" s="192" t="str">
        <f>IF(I69=0,"",I57/I69*100)</f>
        <v/>
      </c>
    </row>
    <row r="58" spans="1:10" ht="36.75" customHeight="1" x14ac:dyDescent="0.2">
      <c r="A58" s="181"/>
      <c r="B58" s="186" t="s">
        <v>79</v>
      </c>
      <c r="C58" s="187" t="s">
        <v>80</v>
      </c>
      <c r="D58" s="188"/>
      <c r="E58" s="188"/>
      <c r="F58" s="194" t="s">
        <v>25</v>
      </c>
      <c r="G58" s="195"/>
      <c r="H58" s="195"/>
      <c r="I58" s="195">
        <f>'D.1.4 D.1.4.1 Pol'!G82</f>
        <v>0</v>
      </c>
      <c r="J58" s="192" t="str">
        <f>IF(I69=0,"",I58/I69*100)</f>
        <v/>
      </c>
    </row>
    <row r="59" spans="1:10" ht="36.75" customHeight="1" x14ac:dyDescent="0.2">
      <c r="A59" s="181"/>
      <c r="B59" s="186" t="s">
        <v>81</v>
      </c>
      <c r="C59" s="187" t="s">
        <v>82</v>
      </c>
      <c r="D59" s="188"/>
      <c r="E59" s="188"/>
      <c r="F59" s="194" t="s">
        <v>25</v>
      </c>
      <c r="G59" s="195"/>
      <c r="H59" s="195"/>
      <c r="I59" s="195">
        <f>'D.1.4 D.1.4.1 Pol'!G109</f>
        <v>0</v>
      </c>
      <c r="J59" s="192" t="str">
        <f>IF(I69=0,"",I59/I69*100)</f>
        <v/>
      </c>
    </row>
    <row r="60" spans="1:10" ht="36.75" customHeight="1" x14ac:dyDescent="0.2">
      <c r="A60" s="181"/>
      <c r="B60" s="186" t="s">
        <v>83</v>
      </c>
      <c r="C60" s="187" t="s">
        <v>84</v>
      </c>
      <c r="D60" s="188"/>
      <c r="E60" s="188"/>
      <c r="F60" s="194" t="s">
        <v>25</v>
      </c>
      <c r="G60" s="195"/>
      <c r="H60" s="195"/>
      <c r="I60" s="195">
        <f>'D.1.4 D.1.4.1 Pol'!G125</f>
        <v>0</v>
      </c>
      <c r="J60" s="192" t="str">
        <f>IF(I69=0,"",I60/I69*100)</f>
        <v/>
      </c>
    </row>
    <row r="61" spans="1:10" ht="36.75" customHeight="1" x14ac:dyDescent="0.2">
      <c r="A61" s="181"/>
      <c r="B61" s="186" t="s">
        <v>85</v>
      </c>
      <c r="C61" s="187" t="s">
        <v>86</v>
      </c>
      <c r="D61" s="188"/>
      <c r="E61" s="188"/>
      <c r="F61" s="194" t="s">
        <v>25</v>
      </c>
      <c r="G61" s="195"/>
      <c r="H61" s="195"/>
      <c r="I61" s="195">
        <f>'D.1.4 D.1.4.1 Pol'!G136</f>
        <v>0</v>
      </c>
      <c r="J61" s="192" t="str">
        <f>IF(I69=0,"",I61/I69*100)</f>
        <v/>
      </c>
    </row>
    <row r="62" spans="1:10" ht="36.75" customHeight="1" x14ac:dyDescent="0.2">
      <c r="A62" s="181"/>
      <c r="B62" s="186" t="s">
        <v>87</v>
      </c>
      <c r="C62" s="187" t="s">
        <v>88</v>
      </c>
      <c r="D62" s="188"/>
      <c r="E62" s="188"/>
      <c r="F62" s="194" t="s">
        <v>25</v>
      </c>
      <c r="G62" s="195"/>
      <c r="H62" s="195"/>
      <c r="I62" s="195">
        <f>'D.1.4 D.1.4.1 Pol'!G159</f>
        <v>0</v>
      </c>
      <c r="J62" s="192" t="str">
        <f>IF(I69=0,"",I62/I69*100)</f>
        <v/>
      </c>
    </row>
    <row r="63" spans="1:10" ht="36.75" customHeight="1" x14ac:dyDescent="0.2">
      <c r="A63" s="181"/>
      <c r="B63" s="186" t="s">
        <v>89</v>
      </c>
      <c r="C63" s="187" t="s">
        <v>90</v>
      </c>
      <c r="D63" s="188"/>
      <c r="E63" s="188"/>
      <c r="F63" s="194" t="s">
        <v>25</v>
      </c>
      <c r="G63" s="195"/>
      <c r="H63" s="195"/>
      <c r="I63" s="195">
        <f>'D.1.4 D.1.4.1 Pol'!G183</f>
        <v>0</v>
      </c>
      <c r="J63" s="192" t="str">
        <f>IF(I69=0,"",I63/I69*100)</f>
        <v/>
      </c>
    </row>
    <row r="64" spans="1:10" ht="36.75" customHeight="1" x14ac:dyDescent="0.2">
      <c r="A64" s="181"/>
      <c r="B64" s="186" t="s">
        <v>91</v>
      </c>
      <c r="C64" s="187" t="s">
        <v>92</v>
      </c>
      <c r="D64" s="188"/>
      <c r="E64" s="188"/>
      <c r="F64" s="194" t="s">
        <v>25</v>
      </c>
      <c r="G64" s="195"/>
      <c r="H64" s="195"/>
      <c r="I64" s="195">
        <f>'D.1.4 D.1.4.1 Pol'!G203</f>
        <v>0</v>
      </c>
      <c r="J64" s="192" t="str">
        <f>IF(I69=0,"",I64/I69*100)</f>
        <v/>
      </c>
    </row>
    <row r="65" spans="1:10" ht="36.75" customHeight="1" x14ac:dyDescent="0.2">
      <c r="A65" s="181"/>
      <c r="B65" s="186" t="s">
        <v>93</v>
      </c>
      <c r="C65" s="187" t="s">
        <v>94</v>
      </c>
      <c r="D65" s="188"/>
      <c r="E65" s="188"/>
      <c r="F65" s="194" t="s">
        <v>25</v>
      </c>
      <c r="G65" s="195"/>
      <c r="H65" s="195"/>
      <c r="I65" s="195">
        <f>'D.1.4 D.1.4.1 Pol'!G229</f>
        <v>0</v>
      </c>
      <c r="J65" s="192" t="str">
        <f>IF(I69=0,"",I65/I69*100)</f>
        <v/>
      </c>
    </row>
    <row r="66" spans="1:10" ht="36.75" customHeight="1" x14ac:dyDescent="0.2">
      <c r="A66" s="181"/>
      <c r="B66" s="186" t="s">
        <v>95</v>
      </c>
      <c r="C66" s="187" t="s">
        <v>96</v>
      </c>
      <c r="D66" s="188"/>
      <c r="E66" s="188"/>
      <c r="F66" s="194" t="s">
        <v>25</v>
      </c>
      <c r="G66" s="195"/>
      <c r="H66" s="195"/>
      <c r="I66" s="195">
        <f>'D.1.4 D.1.4.1 Pol'!G238</f>
        <v>0</v>
      </c>
      <c r="J66" s="192" t="str">
        <f>IF(I69=0,"",I66/I69*100)</f>
        <v/>
      </c>
    </row>
    <row r="67" spans="1:10" ht="36.75" customHeight="1" x14ac:dyDescent="0.2">
      <c r="A67" s="181"/>
      <c r="B67" s="186" t="s">
        <v>97</v>
      </c>
      <c r="C67" s="187" t="s">
        <v>98</v>
      </c>
      <c r="D67" s="188"/>
      <c r="E67" s="188"/>
      <c r="F67" s="194" t="s">
        <v>26</v>
      </c>
      <c r="G67" s="195"/>
      <c r="H67" s="195"/>
      <c r="I67" s="195">
        <f>'D.1.4 D.1.4.1 Pol'!G245</f>
        <v>0</v>
      </c>
      <c r="J67" s="192" t="str">
        <f>IF(I69=0,"",I67/I69*100)</f>
        <v/>
      </c>
    </row>
    <row r="68" spans="1:10" ht="36.75" customHeight="1" x14ac:dyDescent="0.2">
      <c r="A68" s="181"/>
      <c r="B68" s="186" t="s">
        <v>99</v>
      </c>
      <c r="C68" s="187" t="s">
        <v>27</v>
      </c>
      <c r="D68" s="188"/>
      <c r="E68" s="188"/>
      <c r="F68" s="194" t="s">
        <v>99</v>
      </c>
      <c r="G68" s="195"/>
      <c r="H68" s="195"/>
      <c r="I68" s="195">
        <f>'D.1.4 D.1.4.1 Pol'!G247</f>
        <v>0</v>
      </c>
      <c r="J68" s="192" t="str">
        <f>IF(I69=0,"",I68/I69*100)</f>
        <v/>
      </c>
    </row>
    <row r="69" spans="1:10" ht="25.5" customHeight="1" x14ac:dyDescent="0.2">
      <c r="A69" s="182"/>
      <c r="B69" s="189" t="s">
        <v>1</v>
      </c>
      <c r="C69" s="190"/>
      <c r="D69" s="191"/>
      <c r="E69" s="191"/>
      <c r="F69" s="196"/>
      <c r="G69" s="197"/>
      <c r="H69" s="197"/>
      <c r="I69" s="197">
        <f>SUM(I53:I68)</f>
        <v>0</v>
      </c>
      <c r="J69" s="193">
        <f>SUM(J53:J68)</f>
        <v>0</v>
      </c>
    </row>
    <row r="70" spans="1:10" x14ac:dyDescent="0.2">
      <c r="F70" s="137"/>
      <c r="G70" s="137"/>
      <c r="H70" s="137"/>
      <c r="I70" s="137"/>
      <c r="J70" s="138"/>
    </row>
    <row r="71" spans="1:10" x14ac:dyDescent="0.2">
      <c r="F71" s="137"/>
      <c r="G71" s="137"/>
      <c r="H71" s="137"/>
      <c r="I71" s="137"/>
      <c r="J71" s="138"/>
    </row>
    <row r="72" spans="1:10" x14ac:dyDescent="0.2">
      <c r="F72" s="137"/>
      <c r="G72" s="137"/>
      <c r="H72" s="137"/>
      <c r="I72" s="137"/>
      <c r="J72" s="138"/>
    </row>
  </sheetData>
  <sheetProtection algorithmName="SHA-512" hashValue="Dj4EG8oPfBL5lqr+7hXABbavRG650wGJSWPSWI+M4B6Vuz2qKGnLT0GNGNxHJM6Utw+bFtgPDZMgfQMEpIAyuA==" saltValue="XVRPiu2C5F+tW6adbveWS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8:E68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nRwG5ghgqlGT1UYGgT0HYoCXu7JtoEkKZiteON/xtGSnr9TlNSAuvopp9MDMRKtYi65EKvVp/AFmre6gPztyEg==" saltValue="4QL+ADagxLLKLS86+geNM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78099-A96E-4694-A8F9-DD150509E27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101</v>
      </c>
      <c r="B1" s="199"/>
      <c r="C1" s="199"/>
      <c r="D1" s="199"/>
      <c r="E1" s="199"/>
      <c r="F1" s="199"/>
      <c r="G1" s="199"/>
      <c r="AG1" t="s">
        <v>102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103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103</v>
      </c>
      <c r="AG3" t="s">
        <v>104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105</v>
      </c>
    </row>
    <row r="5" spans="1:60" x14ac:dyDescent="0.2">
      <c r="D5" s="10"/>
    </row>
    <row r="6" spans="1:60" ht="38.25" x14ac:dyDescent="0.2">
      <c r="A6" s="210" t="s">
        <v>106</v>
      </c>
      <c r="B6" s="212" t="s">
        <v>107</v>
      </c>
      <c r="C6" s="212" t="s">
        <v>108</v>
      </c>
      <c r="D6" s="211" t="s">
        <v>109</v>
      </c>
      <c r="E6" s="210" t="s">
        <v>110</v>
      </c>
      <c r="F6" s="209" t="s">
        <v>111</v>
      </c>
      <c r="G6" s="210" t="s">
        <v>29</v>
      </c>
      <c r="H6" s="213" t="s">
        <v>30</v>
      </c>
      <c r="I6" s="213" t="s">
        <v>112</v>
      </c>
      <c r="J6" s="213" t="s">
        <v>31</v>
      </c>
      <c r="K6" s="213" t="s">
        <v>113</v>
      </c>
      <c r="L6" s="213" t="s">
        <v>114</v>
      </c>
      <c r="M6" s="213" t="s">
        <v>115</v>
      </c>
      <c r="N6" s="213" t="s">
        <v>116</v>
      </c>
      <c r="O6" s="213" t="s">
        <v>117</v>
      </c>
      <c r="P6" s="213" t="s">
        <v>118</v>
      </c>
      <c r="Q6" s="213" t="s">
        <v>119</v>
      </c>
      <c r="R6" s="213" t="s">
        <v>120</v>
      </c>
      <c r="S6" s="213" t="s">
        <v>121</v>
      </c>
      <c r="T6" s="213" t="s">
        <v>122</v>
      </c>
      <c r="U6" s="213" t="s">
        <v>123</v>
      </c>
      <c r="V6" s="213" t="s">
        <v>124</v>
      </c>
      <c r="W6" s="213" t="s">
        <v>125</v>
      </c>
      <c r="X6" s="213" t="s">
        <v>126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">
      <c r="A8" s="230" t="s">
        <v>127</v>
      </c>
      <c r="B8" s="231" t="s">
        <v>69</v>
      </c>
      <c r="C8" s="257" t="s">
        <v>70</v>
      </c>
      <c r="D8" s="232"/>
      <c r="E8" s="233"/>
      <c r="F8" s="234"/>
      <c r="G8" s="234">
        <f>SUMIF(AG9:AG17,"&lt;&gt;NOR",G9:G17)</f>
        <v>0</v>
      </c>
      <c r="H8" s="234"/>
      <c r="I8" s="234">
        <f>SUM(I9:I17)</f>
        <v>0</v>
      </c>
      <c r="J8" s="234"/>
      <c r="K8" s="234">
        <f>SUM(K9:K17)</f>
        <v>0</v>
      </c>
      <c r="L8" s="234"/>
      <c r="M8" s="234">
        <f>SUM(M9:M17)</f>
        <v>0</v>
      </c>
      <c r="N8" s="233"/>
      <c r="O8" s="233">
        <f>SUM(O9:O17)</f>
        <v>0</v>
      </c>
      <c r="P8" s="233"/>
      <c r="Q8" s="233">
        <f>SUM(Q9:Q17)</f>
        <v>0</v>
      </c>
      <c r="R8" s="234"/>
      <c r="S8" s="234"/>
      <c r="T8" s="235"/>
      <c r="U8" s="229"/>
      <c r="V8" s="229">
        <f>SUM(V9:V17)</f>
        <v>88.05</v>
      </c>
      <c r="W8" s="229"/>
      <c r="X8" s="229"/>
      <c r="AG8" t="s">
        <v>128</v>
      </c>
    </row>
    <row r="9" spans="1:60" outlineLevel="1" x14ac:dyDescent="0.2">
      <c r="A9" s="244">
        <v>1</v>
      </c>
      <c r="B9" s="245" t="s">
        <v>129</v>
      </c>
      <c r="C9" s="258" t="s">
        <v>130</v>
      </c>
      <c r="D9" s="246" t="s">
        <v>131</v>
      </c>
      <c r="E9" s="247">
        <v>1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21</v>
      </c>
      <c r="M9" s="249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9" t="s">
        <v>132</v>
      </c>
      <c r="S9" s="249" t="s">
        <v>133</v>
      </c>
      <c r="T9" s="250" t="s">
        <v>133</v>
      </c>
      <c r="U9" s="225">
        <v>2.0129999999999999</v>
      </c>
      <c r="V9" s="225">
        <f>ROUND(E9*U9,2)</f>
        <v>2.0099999999999998</v>
      </c>
      <c r="W9" s="225"/>
      <c r="X9" s="225" t="s">
        <v>134</v>
      </c>
      <c r="Y9" s="214"/>
      <c r="Z9" s="214"/>
      <c r="AA9" s="214"/>
      <c r="AB9" s="214"/>
      <c r="AC9" s="214"/>
      <c r="AD9" s="214"/>
      <c r="AE9" s="214"/>
      <c r="AF9" s="214"/>
      <c r="AG9" s="214" t="s">
        <v>135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44">
        <v>2</v>
      </c>
      <c r="B10" s="245" t="s">
        <v>136</v>
      </c>
      <c r="C10" s="258" t="s">
        <v>137</v>
      </c>
      <c r="D10" s="246" t="s">
        <v>131</v>
      </c>
      <c r="E10" s="247">
        <v>3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21</v>
      </c>
      <c r="M10" s="249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9"/>
      <c r="S10" s="249" t="s">
        <v>138</v>
      </c>
      <c r="T10" s="250" t="s">
        <v>139</v>
      </c>
      <c r="U10" s="225">
        <v>2.0129999999999999</v>
      </c>
      <c r="V10" s="225">
        <f>ROUND(E10*U10,2)</f>
        <v>6.04</v>
      </c>
      <c r="W10" s="225"/>
      <c r="X10" s="225" t="s">
        <v>134</v>
      </c>
      <c r="Y10" s="214"/>
      <c r="Z10" s="214"/>
      <c r="AA10" s="214"/>
      <c r="AB10" s="214"/>
      <c r="AC10" s="214"/>
      <c r="AD10" s="214"/>
      <c r="AE10" s="214"/>
      <c r="AF10" s="214"/>
      <c r="AG10" s="214" t="s">
        <v>135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44">
        <v>3</v>
      </c>
      <c r="B11" s="245" t="s">
        <v>140</v>
      </c>
      <c r="C11" s="258" t="s">
        <v>141</v>
      </c>
      <c r="D11" s="246" t="s">
        <v>142</v>
      </c>
      <c r="E11" s="247">
        <v>1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21</v>
      </c>
      <c r="M11" s="249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9"/>
      <c r="S11" s="249" t="s">
        <v>138</v>
      </c>
      <c r="T11" s="250" t="s">
        <v>139</v>
      </c>
      <c r="U11" s="225">
        <v>0</v>
      </c>
      <c r="V11" s="225">
        <f>ROUND(E11*U11,2)</f>
        <v>0</v>
      </c>
      <c r="W11" s="225"/>
      <c r="X11" s="225" t="s">
        <v>134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143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44">
        <v>4</v>
      </c>
      <c r="B12" s="245" t="s">
        <v>144</v>
      </c>
      <c r="C12" s="258" t="s">
        <v>145</v>
      </c>
      <c r="D12" s="246" t="s">
        <v>142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21</v>
      </c>
      <c r="M12" s="249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9"/>
      <c r="S12" s="249" t="s">
        <v>138</v>
      </c>
      <c r="T12" s="250" t="s">
        <v>139</v>
      </c>
      <c r="U12" s="225">
        <v>0</v>
      </c>
      <c r="V12" s="225">
        <f>ROUND(E12*U12,2)</f>
        <v>0</v>
      </c>
      <c r="W12" s="225"/>
      <c r="X12" s="225" t="s">
        <v>134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135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44">
        <v>5</v>
      </c>
      <c r="B13" s="245" t="s">
        <v>146</v>
      </c>
      <c r="C13" s="258" t="s">
        <v>147</v>
      </c>
      <c r="D13" s="246" t="s">
        <v>142</v>
      </c>
      <c r="E13" s="247">
        <v>1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21</v>
      </c>
      <c r="M13" s="249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9"/>
      <c r="S13" s="249" t="s">
        <v>138</v>
      </c>
      <c r="T13" s="250" t="s">
        <v>139</v>
      </c>
      <c r="U13" s="225">
        <v>0</v>
      </c>
      <c r="V13" s="225">
        <f>ROUND(E13*U13,2)</f>
        <v>0</v>
      </c>
      <c r="W13" s="225"/>
      <c r="X13" s="225" t="s">
        <v>134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143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44">
        <v>6</v>
      </c>
      <c r="B14" s="245" t="s">
        <v>148</v>
      </c>
      <c r="C14" s="258" t="s">
        <v>149</v>
      </c>
      <c r="D14" s="246" t="s">
        <v>150</v>
      </c>
      <c r="E14" s="247">
        <v>8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21</v>
      </c>
      <c r="M14" s="249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9"/>
      <c r="S14" s="249" t="s">
        <v>138</v>
      </c>
      <c r="T14" s="250" t="s">
        <v>139</v>
      </c>
      <c r="U14" s="225">
        <v>1</v>
      </c>
      <c r="V14" s="225">
        <f>ROUND(E14*U14,2)</f>
        <v>8</v>
      </c>
      <c r="W14" s="225"/>
      <c r="X14" s="225" t="s">
        <v>151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152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44">
        <v>7</v>
      </c>
      <c r="B15" s="245" t="s">
        <v>153</v>
      </c>
      <c r="C15" s="258" t="s">
        <v>154</v>
      </c>
      <c r="D15" s="246" t="s">
        <v>150</v>
      </c>
      <c r="E15" s="247">
        <v>48</v>
      </c>
      <c r="F15" s="248"/>
      <c r="G15" s="249">
        <f>ROUND(E15*F15,2)</f>
        <v>0</v>
      </c>
      <c r="H15" s="248"/>
      <c r="I15" s="249">
        <f>ROUND(E15*H15,2)</f>
        <v>0</v>
      </c>
      <c r="J15" s="248"/>
      <c r="K15" s="249">
        <f>ROUND(E15*J15,2)</f>
        <v>0</v>
      </c>
      <c r="L15" s="249">
        <v>21</v>
      </c>
      <c r="M15" s="249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9"/>
      <c r="S15" s="249" t="s">
        <v>138</v>
      </c>
      <c r="T15" s="250" t="s">
        <v>139</v>
      </c>
      <c r="U15" s="225">
        <v>1</v>
      </c>
      <c r="V15" s="225">
        <f>ROUND(E15*U15,2)</f>
        <v>48</v>
      </c>
      <c r="W15" s="225"/>
      <c r="X15" s="225" t="s">
        <v>151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152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44">
        <v>8</v>
      </c>
      <c r="B16" s="245" t="s">
        <v>155</v>
      </c>
      <c r="C16" s="258" t="s">
        <v>156</v>
      </c>
      <c r="D16" s="246" t="s">
        <v>150</v>
      </c>
      <c r="E16" s="247">
        <v>16</v>
      </c>
      <c r="F16" s="248"/>
      <c r="G16" s="249">
        <f>ROUND(E16*F16,2)</f>
        <v>0</v>
      </c>
      <c r="H16" s="248"/>
      <c r="I16" s="249">
        <f>ROUND(E16*H16,2)</f>
        <v>0</v>
      </c>
      <c r="J16" s="248"/>
      <c r="K16" s="249">
        <f>ROUND(E16*J16,2)</f>
        <v>0</v>
      </c>
      <c r="L16" s="249">
        <v>21</v>
      </c>
      <c r="M16" s="249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9"/>
      <c r="S16" s="249" t="s">
        <v>138</v>
      </c>
      <c r="T16" s="250" t="s">
        <v>139</v>
      </c>
      <c r="U16" s="225">
        <v>1</v>
      </c>
      <c r="V16" s="225">
        <f>ROUND(E16*U16,2)</f>
        <v>16</v>
      </c>
      <c r="W16" s="225"/>
      <c r="X16" s="225" t="s">
        <v>151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152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44">
        <v>9</v>
      </c>
      <c r="B17" s="245" t="s">
        <v>157</v>
      </c>
      <c r="C17" s="258" t="s">
        <v>158</v>
      </c>
      <c r="D17" s="246" t="s">
        <v>150</v>
      </c>
      <c r="E17" s="247">
        <v>8</v>
      </c>
      <c r="F17" s="248"/>
      <c r="G17" s="249">
        <f>ROUND(E17*F17,2)</f>
        <v>0</v>
      </c>
      <c r="H17" s="248"/>
      <c r="I17" s="249">
        <f>ROUND(E17*H17,2)</f>
        <v>0</v>
      </c>
      <c r="J17" s="248"/>
      <c r="K17" s="249">
        <f>ROUND(E17*J17,2)</f>
        <v>0</v>
      </c>
      <c r="L17" s="249">
        <v>21</v>
      </c>
      <c r="M17" s="249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9"/>
      <c r="S17" s="249" t="s">
        <v>138</v>
      </c>
      <c r="T17" s="250" t="s">
        <v>139</v>
      </c>
      <c r="U17" s="225">
        <v>1</v>
      </c>
      <c r="V17" s="225">
        <f>ROUND(E17*U17,2)</f>
        <v>8</v>
      </c>
      <c r="W17" s="225"/>
      <c r="X17" s="225" t="s">
        <v>151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152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x14ac:dyDescent="0.2">
      <c r="A18" s="230" t="s">
        <v>127</v>
      </c>
      <c r="B18" s="231" t="s">
        <v>71</v>
      </c>
      <c r="C18" s="257" t="s">
        <v>72</v>
      </c>
      <c r="D18" s="232"/>
      <c r="E18" s="233"/>
      <c r="F18" s="234"/>
      <c r="G18" s="234">
        <f>SUMIF(AG19:AG37,"&lt;&gt;NOR",G19:G37)</f>
        <v>0</v>
      </c>
      <c r="H18" s="234"/>
      <c r="I18" s="234">
        <f>SUM(I19:I37)</f>
        <v>0</v>
      </c>
      <c r="J18" s="234"/>
      <c r="K18" s="234">
        <f>SUM(K19:K37)</f>
        <v>0</v>
      </c>
      <c r="L18" s="234"/>
      <c r="M18" s="234">
        <f>SUM(M19:M37)</f>
        <v>0</v>
      </c>
      <c r="N18" s="233"/>
      <c r="O18" s="233">
        <f>SUM(O19:O37)</f>
        <v>0</v>
      </c>
      <c r="P18" s="233"/>
      <c r="Q18" s="233">
        <f>SUM(Q19:Q37)</f>
        <v>1.3900000000000001</v>
      </c>
      <c r="R18" s="234"/>
      <c r="S18" s="234"/>
      <c r="T18" s="235"/>
      <c r="U18" s="229"/>
      <c r="V18" s="229">
        <f>SUM(V19:V37)</f>
        <v>42.89</v>
      </c>
      <c r="W18" s="229"/>
      <c r="X18" s="229"/>
      <c r="AG18" t="s">
        <v>128</v>
      </c>
    </row>
    <row r="19" spans="1:60" outlineLevel="1" x14ac:dyDescent="0.2">
      <c r="A19" s="244">
        <v>10</v>
      </c>
      <c r="B19" s="245" t="s">
        <v>159</v>
      </c>
      <c r="C19" s="258" t="s">
        <v>160</v>
      </c>
      <c r="D19" s="246" t="s">
        <v>161</v>
      </c>
      <c r="E19" s="247">
        <v>10</v>
      </c>
      <c r="F19" s="248"/>
      <c r="G19" s="249">
        <f>ROUND(E19*F19,2)</f>
        <v>0</v>
      </c>
      <c r="H19" s="248"/>
      <c r="I19" s="249">
        <f>ROUND(E19*H19,2)</f>
        <v>0</v>
      </c>
      <c r="J19" s="248"/>
      <c r="K19" s="249">
        <f>ROUND(E19*J19,2)</f>
        <v>0</v>
      </c>
      <c r="L19" s="249">
        <v>21</v>
      </c>
      <c r="M19" s="249">
        <f>G19*(1+L19/100)</f>
        <v>0</v>
      </c>
      <c r="N19" s="247">
        <v>0</v>
      </c>
      <c r="O19" s="247">
        <f>ROUND(E19*N19,2)</f>
        <v>0</v>
      </c>
      <c r="P19" s="247">
        <v>2.1299999999999999E-3</v>
      </c>
      <c r="Q19" s="247">
        <f>ROUND(E19*P19,2)</f>
        <v>0.02</v>
      </c>
      <c r="R19" s="249" t="s">
        <v>162</v>
      </c>
      <c r="S19" s="249" t="s">
        <v>133</v>
      </c>
      <c r="T19" s="250" t="s">
        <v>133</v>
      </c>
      <c r="U19" s="225">
        <v>0.17299999999999999</v>
      </c>
      <c r="V19" s="225">
        <f>ROUND(E19*U19,2)</f>
        <v>1.73</v>
      </c>
      <c r="W19" s="225"/>
      <c r="X19" s="225" t="s">
        <v>134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135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44">
        <v>11</v>
      </c>
      <c r="B20" s="245" t="s">
        <v>163</v>
      </c>
      <c r="C20" s="258" t="s">
        <v>164</v>
      </c>
      <c r="D20" s="246" t="s">
        <v>161</v>
      </c>
      <c r="E20" s="247">
        <v>26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7">
        <v>0</v>
      </c>
      <c r="O20" s="247">
        <f>ROUND(E20*N20,2)</f>
        <v>0</v>
      </c>
      <c r="P20" s="247">
        <v>2.3000000000000001E-4</v>
      </c>
      <c r="Q20" s="247">
        <f>ROUND(E20*P20,2)</f>
        <v>0.01</v>
      </c>
      <c r="R20" s="249" t="s">
        <v>162</v>
      </c>
      <c r="S20" s="249" t="s">
        <v>133</v>
      </c>
      <c r="T20" s="250" t="s">
        <v>133</v>
      </c>
      <c r="U20" s="225">
        <v>7.1999999999999995E-2</v>
      </c>
      <c r="V20" s="225">
        <f>ROUND(E20*U20,2)</f>
        <v>1.87</v>
      </c>
      <c r="W20" s="225"/>
      <c r="X20" s="225" t="s">
        <v>134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135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44">
        <v>12</v>
      </c>
      <c r="B21" s="245" t="s">
        <v>165</v>
      </c>
      <c r="C21" s="258" t="s">
        <v>166</v>
      </c>
      <c r="D21" s="246" t="s">
        <v>161</v>
      </c>
      <c r="E21" s="247">
        <v>6.5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7">
        <v>3.8999999999999999E-4</v>
      </c>
      <c r="O21" s="247">
        <f>ROUND(E21*N21,2)</f>
        <v>0</v>
      </c>
      <c r="P21" s="247">
        <v>3.4199999999999999E-3</v>
      </c>
      <c r="Q21" s="247">
        <f>ROUND(E21*P21,2)</f>
        <v>0.02</v>
      </c>
      <c r="R21" s="249" t="s">
        <v>162</v>
      </c>
      <c r="S21" s="249" t="s">
        <v>133</v>
      </c>
      <c r="T21" s="250" t="s">
        <v>133</v>
      </c>
      <c r="U21" s="225">
        <v>4.3999999999999997E-2</v>
      </c>
      <c r="V21" s="225">
        <f>ROUND(E21*U21,2)</f>
        <v>0.28999999999999998</v>
      </c>
      <c r="W21" s="225"/>
      <c r="X21" s="225" t="s">
        <v>134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135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44">
        <v>13</v>
      </c>
      <c r="B22" s="245" t="s">
        <v>167</v>
      </c>
      <c r="C22" s="258" t="s">
        <v>168</v>
      </c>
      <c r="D22" s="246" t="s">
        <v>131</v>
      </c>
      <c r="E22" s="247">
        <v>1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7">
        <v>2.0000000000000001E-4</v>
      </c>
      <c r="O22" s="247">
        <f>ROUND(E22*N22,2)</f>
        <v>0</v>
      </c>
      <c r="P22" s="247">
        <v>0.41225000000000001</v>
      </c>
      <c r="Q22" s="247">
        <f>ROUND(E22*P22,2)</f>
        <v>0.41</v>
      </c>
      <c r="R22" s="249" t="s">
        <v>132</v>
      </c>
      <c r="S22" s="249" t="s">
        <v>133</v>
      </c>
      <c r="T22" s="250" t="s">
        <v>133</v>
      </c>
      <c r="U22" s="225">
        <v>4.8410000000000002</v>
      </c>
      <c r="V22" s="225">
        <f>ROUND(E22*U22,2)</f>
        <v>4.84</v>
      </c>
      <c r="W22" s="225"/>
      <c r="X22" s="225" t="s">
        <v>134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135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1" x14ac:dyDescent="0.2">
      <c r="A23" s="244">
        <v>14</v>
      </c>
      <c r="B23" s="245" t="s">
        <v>169</v>
      </c>
      <c r="C23" s="258" t="s">
        <v>170</v>
      </c>
      <c r="D23" s="246" t="s">
        <v>131</v>
      </c>
      <c r="E23" s="247">
        <v>1</v>
      </c>
      <c r="F23" s="248"/>
      <c r="G23" s="249">
        <f>ROUND(E23*F23,2)</f>
        <v>0</v>
      </c>
      <c r="H23" s="248"/>
      <c r="I23" s="249">
        <f>ROUND(E23*H23,2)</f>
        <v>0</v>
      </c>
      <c r="J23" s="248"/>
      <c r="K23" s="249">
        <f>ROUND(E23*J23,2)</f>
        <v>0</v>
      </c>
      <c r="L23" s="249">
        <v>21</v>
      </c>
      <c r="M23" s="249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9" t="s">
        <v>132</v>
      </c>
      <c r="S23" s="249" t="s">
        <v>133</v>
      </c>
      <c r="T23" s="250" t="s">
        <v>133</v>
      </c>
      <c r="U23" s="225">
        <v>1.258</v>
      </c>
      <c r="V23" s="225">
        <f>ROUND(E23*U23,2)</f>
        <v>1.26</v>
      </c>
      <c r="W23" s="225"/>
      <c r="X23" s="225" t="s">
        <v>134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135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44">
        <v>15</v>
      </c>
      <c r="B24" s="245" t="s">
        <v>171</v>
      </c>
      <c r="C24" s="258" t="s">
        <v>172</v>
      </c>
      <c r="D24" s="246" t="s">
        <v>161</v>
      </c>
      <c r="E24" s="247">
        <v>1.5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7">
        <v>0</v>
      </c>
      <c r="O24" s="247">
        <f>ROUND(E24*N24,2)</f>
        <v>0</v>
      </c>
      <c r="P24" s="247">
        <v>7.7420000000000003E-2</v>
      </c>
      <c r="Q24" s="247">
        <f>ROUND(E24*P24,2)</f>
        <v>0.12</v>
      </c>
      <c r="R24" s="249" t="s">
        <v>132</v>
      </c>
      <c r="S24" s="249" t="s">
        <v>133</v>
      </c>
      <c r="T24" s="250" t="s">
        <v>133</v>
      </c>
      <c r="U24" s="225">
        <v>0.18</v>
      </c>
      <c r="V24" s="225">
        <f>ROUND(E24*U24,2)</f>
        <v>0.27</v>
      </c>
      <c r="W24" s="225"/>
      <c r="X24" s="225" t="s">
        <v>134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135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44">
        <v>16</v>
      </c>
      <c r="B25" s="245" t="s">
        <v>173</v>
      </c>
      <c r="C25" s="258" t="s">
        <v>174</v>
      </c>
      <c r="D25" s="246" t="s">
        <v>131</v>
      </c>
      <c r="E25" s="247">
        <v>1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7">
        <v>0</v>
      </c>
      <c r="O25" s="247">
        <f>ROUND(E25*N25,2)</f>
        <v>0</v>
      </c>
      <c r="P25" s="247">
        <v>0.51195999999999997</v>
      </c>
      <c r="Q25" s="247">
        <f>ROUND(E25*P25,2)</f>
        <v>0.51</v>
      </c>
      <c r="R25" s="249" t="s">
        <v>132</v>
      </c>
      <c r="S25" s="249" t="s">
        <v>133</v>
      </c>
      <c r="T25" s="250" t="s">
        <v>133</v>
      </c>
      <c r="U25" s="225">
        <v>2.4780000000000002</v>
      </c>
      <c r="V25" s="225">
        <f>ROUND(E25*U25,2)</f>
        <v>2.48</v>
      </c>
      <c r="W25" s="225"/>
      <c r="X25" s="225" t="s">
        <v>134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135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44">
        <v>17</v>
      </c>
      <c r="B26" s="245" t="s">
        <v>175</v>
      </c>
      <c r="C26" s="258" t="s">
        <v>176</v>
      </c>
      <c r="D26" s="246" t="s">
        <v>131</v>
      </c>
      <c r="E26" s="247">
        <v>1</v>
      </c>
      <c r="F26" s="248"/>
      <c r="G26" s="249">
        <f>ROUND(E26*F26,2)</f>
        <v>0</v>
      </c>
      <c r="H26" s="248"/>
      <c r="I26" s="249">
        <f>ROUND(E26*H26,2)</f>
        <v>0</v>
      </c>
      <c r="J26" s="248"/>
      <c r="K26" s="249">
        <f>ROUND(E26*J26,2)</f>
        <v>0</v>
      </c>
      <c r="L26" s="249">
        <v>21</v>
      </c>
      <c r="M26" s="249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9" t="s">
        <v>132</v>
      </c>
      <c r="S26" s="249" t="s">
        <v>133</v>
      </c>
      <c r="T26" s="250" t="s">
        <v>133</v>
      </c>
      <c r="U26" s="225">
        <v>0.75</v>
      </c>
      <c r="V26" s="225">
        <f>ROUND(E26*U26,2)</f>
        <v>0.75</v>
      </c>
      <c r="W26" s="225"/>
      <c r="X26" s="225" t="s">
        <v>134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135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44">
        <v>18</v>
      </c>
      <c r="B27" s="245" t="s">
        <v>177</v>
      </c>
      <c r="C27" s="258" t="s">
        <v>178</v>
      </c>
      <c r="D27" s="246" t="s">
        <v>131</v>
      </c>
      <c r="E27" s="247">
        <v>1</v>
      </c>
      <c r="F27" s="248"/>
      <c r="G27" s="249">
        <f>ROUND(E27*F27,2)</f>
        <v>0</v>
      </c>
      <c r="H27" s="248"/>
      <c r="I27" s="249">
        <f>ROUND(E27*H27,2)</f>
        <v>0</v>
      </c>
      <c r="J27" s="248"/>
      <c r="K27" s="249">
        <f>ROUND(E27*J27,2)</f>
        <v>0</v>
      </c>
      <c r="L27" s="249">
        <v>21</v>
      </c>
      <c r="M27" s="249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9" t="s">
        <v>132</v>
      </c>
      <c r="S27" s="249" t="s">
        <v>133</v>
      </c>
      <c r="T27" s="250" t="s">
        <v>133</v>
      </c>
      <c r="U27" s="225">
        <v>1.35</v>
      </c>
      <c r="V27" s="225">
        <f>ROUND(E27*U27,2)</f>
        <v>1.35</v>
      </c>
      <c r="W27" s="225"/>
      <c r="X27" s="225" t="s">
        <v>134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135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1" x14ac:dyDescent="0.2">
      <c r="A28" s="244">
        <v>19</v>
      </c>
      <c r="B28" s="245" t="s">
        <v>179</v>
      </c>
      <c r="C28" s="258" t="s">
        <v>180</v>
      </c>
      <c r="D28" s="246" t="s">
        <v>131</v>
      </c>
      <c r="E28" s="247">
        <v>1</v>
      </c>
      <c r="F28" s="248"/>
      <c r="G28" s="249">
        <f>ROUND(E28*F28,2)</f>
        <v>0</v>
      </c>
      <c r="H28" s="248"/>
      <c r="I28" s="249">
        <f>ROUND(E28*H28,2)</f>
        <v>0</v>
      </c>
      <c r="J28" s="248"/>
      <c r="K28" s="249">
        <f>ROUND(E28*J28,2)</f>
        <v>0</v>
      </c>
      <c r="L28" s="249">
        <v>21</v>
      </c>
      <c r="M28" s="249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9" t="s">
        <v>132</v>
      </c>
      <c r="S28" s="249" t="s">
        <v>133</v>
      </c>
      <c r="T28" s="250" t="s">
        <v>133</v>
      </c>
      <c r="U28" s="225">
        <v>0.45</v>
      </c>
      <c r="V28" s="225">
        <f>ROUND(E28*U28,2)</f>
        <v>0.45</v>
      </c>
      <c r="W28" s="225"/>
      <c r="X28" s="225" t="s">
        <v>134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135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44">
        <v>20</v>
      </c>
      <c r="B29" s="245" t="s">
        <v>181</v>
      </c>
      <c r="C29" s="258" t="s">
        <v>182</v>
      </c>
      <c r="D29" s="246" t="s">
        <v>131</v>
      </c>
      <c r="E29" s="247">
        <v>4</v>
      </c>
      <c r="F29" s="248"/>
      <c r="G29" s="249">
        <f>ROUND(E29*F29,2)</f>
        <v>0</v>
      </c>
      <c r="H29" s="248"/>
      <c r="I29" s="249">
        <f>ROUND(E29*H29,2)</f>
        <v>0</v>
      </c>
      <c r="J29" s="248"/>
      <c r="K29" s="249">
        <f>ROUND(E29*J29,2)</f>
        <v>0</v>
      </c>
      <c r="L29" s="249">
        <v>21</v>
      </c>
      <c r="M29" s="249">
        <f>G29*(1+L29/100)</f>
        <v>0</v>
      </c>
      <c r="N29" s="247">
        <v>6.9999999999999994E-5</v>
      </c>
      <c r="O29" s="247">
        <f>ROUND(E29*N29,2)</f>
        <v>0</v>
      </c>
      <c r="P29" s="247">
        <v>2.1999999999999999E-2</v>
      </c>
      <c r="Q29" s="247">
        <f>ROUND(E29*P29,2)</f>
        <v>0.09</v>
      </c>
      <c r="R29" s="249" t="s">
        <v>132</v>
      </c>
      <c r="S29" s="249" t="s">
        <v>133</v>
      </c>
      <c r="T29" s="250" t="s">
        <v>133</v>
      </c>
      <c r="U29" s="225">
        <v>0.5</v>
      </c>
      <c r="V29" s="225">
        <f>ROUND(E29*U29,2)</f>
        <v>2</v>
      </c>
      <c r="W29" s="225"/>
      <c r="X29" s="225" t="s">
        <v>134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135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44">
        <v>21</v>
      </c>
      <c r="B30" s="245" t="s">
        <v>183</v>
      </c>
      <c r="C30" s="258" t="s">
        <v>184</v>
      </c>
      <c r="D30" s="246" t="s">
        <v>161</v>
      </c>
      <c r="E30" s="247">
        <v>16</v>
      </c>
      <c r="F30" s="248"/>
      <c r="G30" s="249">
        <f>ROUND(E30*F30,2)</f>
        <v>0</v>
      </c>
      <c r="H30" s="248"/>
      <c r="I30" s="249">
        <f>ROUND(E30*H30,2)</f>
        <v>0</v>
      </c>
      <c r="J30" s="248"/>
      <c r="K30" s="249">
        <f>ROUND(E30*J30,2)</f>
        <v>0</v>
      </c>
      <c r="L30" s="249">
        <v>21</v>
      </c>
      <c r="M30" s="249">
        <f>G30*(1+L30/100)</f>
        <v>0</v>
      </c>
      <c r="N30" s="247">
        <v>5.0000000000000002E-5</v>
      </c>
      <c r="O30" s="247">
        <f>ROUND(E30*N30,2)</f>
        <v>0</v>
      </c>
      <c r="P30" s="247">
        <v>4.7299999999999998E-3</v>
      </c>
      <c r="Q30" s="247">
        <f>ROUND(E30*P30,2)</f>
        <v>0.08</v>
      </c>
      <c r="R30" s="249" t="s">
        <v>132</v>
      </c>
      <c r="S30" s="249" t="s">
        <v>133</v>
      </c>
      <c r="T30" s="250" t="s">
        <v>133</v>
      </c>
      <c r="U30" s="225">
        <v>0.125</v>
      </c>
      <c r="V30" s="225">
        <f>ROUND(E30*U30,2)</f>
        <v>2</v>
      </c>
      <c r="W30" s="225"/>
      <c r="X30" s="225" t="s">
        <v>134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135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44">
        <v>22</v>
      </c>
      <c r="B31" s="245" t="s">
        <v>185</v>
      </c>
      <c r="C31" s="258" t="s">
        <v>186</v>
      </c>
      <c r="D31" s="246" t="s">
        <v>131</v>
      </c>
      <c r="E31" s="247">
        <v>4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21</v>
      </c>
      <c r="M31" s="249">
        <f>G31*(1+L31/100)</f>
        <v>0</v>
      </c>
      <c r="N31" s="247">
        <v>2.0000000000000002E-5</v>
      </c>
      <c r="O31" s="247">
        <f>ROUND(E31*N31,2)</f>
        <v>0</v>
      </c>
      <c r="P31" s="247">
        <v>1.4E-2</v>
      </c>
      <c r="Q31" s="247">
        <f>ROUND(E31*P31,2)</f>
        <v>0.06</v>
      </c>
      <c r="R31" s="249" t="s">
        <v>132</v>
      </c>
      <c r="S31" s="249" t="s">
        <v>133</v>
      </c>
      <c r="T31" s="250" t="s">
        <v>133</v>
      </c>
      <c r="U31" s="225">
        <v>0.52</v>
      </c>
      <c r="V31" s="225">
        <f>ROUND(E31*U31,2)</f>
        <v>2.08</v>
      </c>
      <c r="W31" s="225"/>
      <c r="X31" s="225" t="s">
        <v>134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135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44">
        <v>23</v>
      </c>
      <c r="B32" s="245" t="s">
        <v>187</v>
      </c>
      <c r="C32" s="258" t="s">
        <v>188</v>
      </c>
      <c r="D32" s="246" t="s">
        <v>131</v>
      </c>
      <c r="E32" s="247">
        <v>16</v>
      </c>
      <c r="F32" s="248"/>
      <c r="G32" s="249">
        <f>ROUND(E32*F32,2)</f>
        <v>0</v>
      </c>
      <c r="H32" s="248"/>
      <c r="I32" s="249">
        <f>ROUND(E32*H32,2)</f>
        <v>0</v>
      </c>
      <c r="J32" s="248"/>
      <c r="K32" s="249">
        <f>ROUND(E32*J32,2)</f>
        <v>0</v>
      </c>
      <c r="L32" s="249">
        <v>21</v>
      </c>
      <c r="M32" s="249">
        <f>G32*(1+L32/100)</f>
        <v>0</v>
      </c>
      <c r="N32" s="247">
        <v>1.2999999999999999E-4</v>
      </c>
      <c r="O32" s="247">
        <f>ROUND(E32*N32,2)</f>
        <v>0</v>
      </c>
      <c r="P32" s="247">
        <v>1.1000000000000001E-3</v>
      </c>
      <c r="Q32" s="247">
        <f>ROUND(E32*P32,2)</f>
        <v>0.02</v>
      </c>
      <c r="R32" s="249" t="s">
        <v>132</v>
      </c>
      <c r="S32" s="249" t="s">
        <v>133</v>
      </c>
      <c r="T32" s="250" t="s">
        <v>133</v>
      </c>
      <c r="U32" s="225">
        <v>0.22900000000000001</v>
      </c>
      <c r="V32" s="225">
        <f>ROUND(E32*U32,2)</f>
        <v>3.66</v>
      </c>
      <c r="W32" s="225"/>
      <c r="X32" s="225" t="s">
        <v>134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135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44">
        <v>24</v>
      </c>
      <c r="B33" s="245" t="s">
        <v>189</v>
      </c>
      <c r="C33" s="258" t="s">
        <v>190</v>
      </c>
      <c r="D33" s="246" t="s">
        <v>131</v>
      </c>
      <c r="E33" s="247">
        <v>4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21</v>
      </c>
      <c r="M33" s="249">
        <f>G33*(1+L33/100)</f>
        <v>0</v>
      </c>
      <c r="N33" s="247">
        <v>2.1000000000000001E-4</v>
      </c>
      <c r="O33" s="247">
        <f>ROUND(E33*N33,2)</f>
        <v>0</v>
      </c>
      <c r="P33" s="247">
        <v>3.5000000000000001E-3</v>
      </c>
      <c r="Q33" s="247">
        <f>ROUND(E33*P33,2)</f>
        <v>0.01</v>
      </c>
      <c r="R33" s="249" t="s">
        <v>132</v>
      </c>
      <c r="S33" s="249" t="s">
        <v>133</v>
      </c>
      <c r="T33" s="250" t="s">
        <v>133</v>
      </c>
      <c r="U33" s="225">
        <v>0.374</v>
      </c>
      <c r="V33" s="225">
        <f>ROUND(E33*U33,2)</f>
        <v>1.5</v>
      </c>
      <c r="W33" s="225"/>
      <c r="X33" s="225" t="s">
        <v>134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135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44">
        <v>25</v>
      </c>
      <c r="B34" s="245" t="s">
        <v>191</v>
      </c>
      <c r="C34" s="258" t="s">
        <v>192</v>
      </c>
      <c r="D34" s="246" t="s">
        <v>131</v>
      </c>
      <c r="E34" s="247">
        <v>4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21</v>
      </c>
      <c r="M34" s="249">
        <f>G34*(1+L34/100)</f>
        <v>0</v>
      </c>
      <c r="N34" s="247">
        <v>0</v>
      </c>
      <c r="O34" s="247">
        <f>ROUND(E34*N34,2)</f>
        <v>0</v>
      </c>
      <c r="P34" s="247">
        <v>1.91E-3</v>
      </c>
      <c r="Q34" s="247">
        <f>ROUND(E34*P34,2)</f>
        <v>0.01</v>
      </c>
      <c r="R34" s="249" t="s">
        <v>132</v>
      </c>
      <c r="S34" s="249" t="s">
        <v>133</v>
      </c>
      <c r="T34" s="250" t="s">
        <v>133</v>
      </c>
      <c r="U34" s="225">
        <v>2.1000000000000001E-2</v>
      </c>
      <c r="V34" s="225">
        <f>ROUND(E34*U34,2)</f>
        <v>0.08</v>
      </c>
      <c r="W34" s="225"/>
      <c r="X34" s="225" t="s">
        <v>134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135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44">
        <v>26</v>
      </c>
      <c r="B35" s="245" t="s">
        <v>193</v>
      </c>
      <c r="C35" s="258" t="s">
        <v>194</v>
      </c>
      <c r="D35" s="246" t="s">
        <v>161</v>
      </c>
      <c r="E35" s="247">
        <v>7.5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21</v>
      </c>
      <c r="M35" s="249">
        <f>G35*(1+L35/100)</f>
        <v>0</v>
      </c>
      <c r="N35" s="247">
        <v>0</v>
      </c>
      <c r="O35" s="247">
        <f>ROUND(E35*N35,2)</f>
        <v>0</v>
      </c>
      <c r="P35" s="247">
        <v>3.5599999999999998E-3</v>
      </c>
      <c r="Q35" s="247">
        <f>ROUND(E35*P35,2)</f>
        <v>0.03</v>
      </c>
      <c r="R35" s="249"/>
      <c r="S35" s="249" t="s">
        <v>138</v>
      </c>
      <c r="T35" s="250" t="s">
        <v>133</v>
      </c>
      <c r="U35" s="225">
        <v>8.0500000000000002E-2</v>
      </c>
      <c r="V35" s="225">
        <f>ROUND(E35*U35,2)</f>
        <v>0.6</v>
      </c>
      <c r="W35" s="225"/>
      <c r="X35" s="225" t="s">
        <v>134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135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37">
        <v>27</v>
      </c>
      <c r="B36" s="238" t="s">
        <v>195</v>
      </c>
      <c r="C36" s="259" t="s">
        <v>196</v>
      </c>
      <c r="D36" s="239" t="s">
        <v>197</v>
      </c>
      <c r="E36" s="240">
        <v>1.37547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0">
        <v>0</v>
      </c>
      <c r="O36" s="240">
        <f>ROUND(E36*N36,2)</f>
        <v>0</v>
      </c>
      <c r="P36" s="240">
        <v>0</v>
      </c>
      <c r="Q36" s="240">
        <f>ROUND(E36*P36,2)</f>
        <v>0</v>
      </c>
      <c r="R36" s="242" t="s">
        <v>132</v>
      </c>
      <c r="S36" s="242" t="s">
        <v>133</v>
      </c>
      <c r="T36" s="243" t="s">
        <v>139</v>
      </c>
      <c r="U36" s="225">
        <v>11.403</v>
      </c>
      <c r="V36" s="225">
        <f>ROUND(E36*U36,2)</f>
        <v>15.68</v>
      </c>
      <c r="W36" s="225"/>
      <c r="X36" s="225" t="s">
        <v>198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199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21"/>
      <c r="B37" s="222"/>
      <c r="C37" s="260" t="s">
        <v>200</v>
      </c>
      <c r="D37" s="251"/>
      <c r="E37" s="251"/>
      <c r="F37" s="251"/>
      <c r="G37" s="251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14"/>
      <c r="Z37" s="214"/>
      <c r="AA37" s="214"/>
      <c r="AB37" s="214"/>
      <c r="AC37" s="214"/>
      <c r="AD37" s="214"/>
      <c r="AE37" s="214"/>
      <c r="AF37" s="214"/>
      <c r="AG37" s="214" t="s">
        <v>201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x14ac:dyDescent="0.2">
      <c r="A38" s="230" t="s">
        <v>127</v>
      </c>
      <c r="B38" s="231" t="s">
        <v>73</v>
      </c>
      <c r="C38" s="257" t="s">
        <v>74</v>
      </c>
      <c r="D38" s="232"/>
      <c r="E38" s="233"/>
      <c r="F38" s="234"/>
      <c r="G38" s="234">
        <f>SUMIF(AG39:AG50,"&lt;&gt;NOR",G39:G50)</f>
        <v>0</v>
      </c>
      <c r="H38" s="234"/>
      <c r="I38" s="234">
        <f>SUM(I39:I50)</f>
        <v>0</v>
      </c>
      <c r="J38" s="234"/>
      <c r="K38" s="234">
        <f>SUM(K39:K50)</f>
        <v>0</v>
      </c>
      <c r="L38" s="234"/>
      <c r="M38" s="234">
        <f>SUM(M39:M50)</f>
        <v>0</v>
      </c>
      <c r="N38" s="233"/>
      <c r="O38" s="233">
        <f>SUM(O39:O50)</f>
        <v>0.02</v>
      </c>
      <c r="P38" s="233"/>
      <c r="Q38" s="233">
        <f>SUM(Q39:Q50)</f>
        <v>0</v>
      </c>
      <c r="R38" s="234"/>
      <c r="S38" s="234"/>
      <c r="T38" s="235"/>
      <c r="U38" s="229"/>
      <c r="V38" s="229">
        <f>SUM(V39:V50)</f>
        <v>4.42</v>
      </c>
      <c r="W38" s="229"/>
      <c r="X38" s="229"/>
      <c r="AG38" t="s">
        <v>128</v>
      </c>
    </row>
    <row r="39" spans="1:60" outlineLevel="1" x14ac:dyDescent="0.2">
      <c r="A39" s="244">
        <v>28</v>
      </c>
      <c r="B39" s="245" t="s">
        <v>202</v>
      </c>
      <c r="C39" s="258" t="s">
        <v>203</v>
      </c>
      <c r="D39" s="246" t="s">
        <v>161</v>
      </c>
      <c r="E39" s="247">
        <v>2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9" t="s">
        <v>162</v>
      </c>
      <c r="S39" s="249" t="s">
        <v>133</v>
      </c>
      <c r="T39" s="250" t="s">
        <v>133</v>
      </c>
      <c r="U39" s="225">
        <v>0.107</v>
      </c>
      <c r="V39" s="225">
        <f>ROUND(E39*U39,2)</f>
        <v>0.21</v>
      </c>
      <c r="W39" s="225"/>
      <c r="X39" s="225" t="s">
        <v>134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135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44">
        <v>29</v>
      </c>
      <c r="B40" s="245" t="s">
        <v>204</v>
      </c>
      <c r="C40" s="258" t="s">
        <v>205</v>
      </c>
      <c r="D40" s="246" t="s">
        <v>161</v>
      </c>
      <c r="E40" s="247">
        <v>12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9" t="s">
        <v>162</v>
      </c>
      <c r="S40" s="249" t="s">
        <v>133</v>
      </c>
      <c r="T40" s="250" t="s">
        <v>133</v>
      </c>
      <c r="U40" s="225">
        <v>0.13900000000000001</v>
      </c>
      <c r="V40" s="225">
        <f>ROUND(E40*U40,2)</f>
        <v>1.67</v>
      </c>
      <c r="W40" s="225"/>
      <c r="X40" s="225" t="s">
        <v>134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135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2.5" outlineLevel="1" x14ac:dyDescent="0.2">
      <c r="A41" s="237">
        <v>30</v>
      </c>
      <c r="B41" s="238" t="s">
        <v>206</v>
      </c>
      <c r="C41" s="259" t="s">
        <v>207</v>
      </c>
      <c r="D41" s="239" t="s">
        <v>161</v>
      </c>
      <c r="E41" s="240">
        <v>12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2" t="s">
        <v>162</v>
      </c>
      <c r="S41" s="242" t="s">
        <v>133</v>
      </c>
      <c r="T41" s="243" t="s">
        <v>133</v>
      </c>
      <c r="U41" s="225">
        <v>0.188</v>
      </c>
      <c r="V41" s="225">
        <f>ROUND(E41*U41,2)</f>
        <v>2.2599999999999998</v>
      </c>
      <c r="W41" s="225"/>
      <c r="X41" s="225" t="s">
        <v>134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135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21"/>
      <c r="B42" s="222"/>
      <c r="C42" s="261" t="s">
        <v>208</v>
      </c>
      <c r="D42" s="227"/>
      <c r="E42" s="228">
        <v>12</v>
      </c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14"/>
      <c r="Z42" s="214"/>
      <c r="AA42" s="214"/>
      <c r="AB42" s="214"/>
      <c r="AC42" s="214"/>
      <c r="AD42" s="214"/>
      <c r="AE42" s="214"/>
      <c r="AF42" s="214"/>
      <c r="AG42" s="214" t="s">
        <v>209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44">
        <v>31</v>
      </c>
      <c r="B43" s="245" t="s">
        <v>210</v>
      </c>
      <c r="C43" s="258" t="s">
        <v>211</v>
      </c>
      <c r="D43" s="246" t="s">
        <v>212</v>
      </c>
      <c r="E43" s="247">
        <v>1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9"/>
      <c r="S43" s="249" t="s">
        <v>138</v>
      </c>
      <c r="T43" s="250" t="s">
        <v>139</v>
      </c>
      <c r="U43" s="225">
        <v>0.24199999999999999</v>
      </c>
      <c r="V43" s="225">
        <f>ROUND(E43*U43,2)</f>
        <v>0.24</v>
      </c>
      <c r="W43" s="225"/>
      <c r="X43" s="225" t="s">
        <v>134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135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1" x14ac:dyDescent="0.2">
      <c r="A44" s="244">
        <v>32</v>
      </c>
      <c r="B44" s="245" t="s">
        <v>213</v>
      </c>
      <c r="C44" s="258" t="s">
        <v>214</v>
      </c>
      <c r="D44" s="246" t="s">
        <v>131</v>
      </c>
      <c r="E44" s="247">
        <v>2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21</v>
      </c>
      <c r="M44" s="249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9" t="s">
        <v>215</v>
      </c>
      <c r="S44" s="249" t="s">
        <v>133</v>
      </c>
      <c r="T44" s="250" t="s">
        <v>133</v>
      </c>
      <c r="U44" s="225">
        <v>0</v>
      </c>
      <c r="V44" s="225">
        <f>ROUND(E44*U44,2)</f>
        <v>0</v>
      </c>
      <c r="W44" s="225"/>
      <c r="X44" s="225" t="s">
        <v>216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217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33.75" outlineLevel="1" x14ac:dyDescent="0.2">
      <c r="A45" s="244">
        <v>33</v>
      </c>
      <c r="B45" s="245" t="s">
        <v>218</v>
      </c>
      <c r="C45" s="258" t="s">
        <v>219</v>
      </c>
      <c r="D45" s="246" t="s">
        <v>161</v>
      </c>
      <c r="E45" s="247">
        <v>2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21</v>
      </c>
      <c r="M45" s="249">
        <f>G45*(1+L45/100)</f>
        <v>0</v>
      </c>
      <c r="N45" s="247">
        <v>3.1E-4</v>
      </c>
      <c r="O45" s="247">
        <f>ROUND(E45*N45,2)</f>
        <v>0</v>
      </c>
      <c r="P45" s="247">
        <v>0</v>
      </c>
      <c r="Q45" s="247">
        <f>ROUND(E45*P45,2)</f>
        <v>0</v>
      </c>
      <c r="R45" s="249" t="s">
        <v>215</v>
      </c>
      <c r="S45" s="249" t="s">
        <v>133</v>
      </c>
      <c r="T45" s="250" t="s">
        <v>133</v>
      </c>
      <c r="U45" s="225">
        <v>0</v>
      </c>
      <c r="V45" s="225">
        <f>ROUND(E45*U45,2)</f>
        <v>0</v>
      </c>
      <c r="W45" s="225"/>
      <c r="X45" s="225" t="s">
        <v>216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217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33.75" outlineLevel="1" x14ac:dyDescent="0.2">
      <c r="A46" s="244">
        <v>34</v>
      </c>
      <c r="B46" s="245" t="s">
        <v>220</v>
      </c>
      <c r="C46" s="258" t="s">
        <v>221</v>
      </c>
      <c r="D46" s="246" t="s">
        <v>161</v>
      </c>
      <c r="E46" s="247">
        <v>12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21</v>
      </c>
      <c r="M46" s="249">
        <f>G46*(1+L46/100)</f>
        <v>0</v>
      </c>
      <c r="N46" s="247">
        <v>3.4000000000000002E-4</v>
      </c>
      <c r="O46" s="247">
        <f>ROUND(E46*N46,2)</f>
        <v>0</v>
      </c>
      <c r="P46" s="247">
        <v>0</v>
      </c>
      <c r="Q46" s="247">
        <f>ROUND(E46*P46,2)</f>
        <v>0</v>
      </c>
      <c r="R46" s="249" t="s">
        <v>215</v>
      </c>
      <c r="S46" s="249" t="s">
        <v>133</v>
      </c>
      <c r="T46" s="250" t="s">
        <v>133</v>
      </c>
      <c r="U46" s="225">
        <v>0</v>
      </c>
      <c r="V46" s="225">
        <f>ROUND(E46*U46,2)</f>
        <v>0</v>
      </c>
      <c r="W46" s="225"/>
      <c r="X46" s="225" t="s">
        <v>216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217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33.75" outlineLevel="1" x14ac:dyDescent="0.2">
      <c r="A47" s="244">
        <v>35</v>
      </c>
      <c r="B47" s="245" t="s">
        <v>222</v>
      </c>
      <c r="C47" s="258" t="s">
        <v>223</v>
      </c>
      <c r="D47" s="246" t="s">
        <v>161</v>
      </c>
      <c r="E47" s="247">
        <v>10</v>
      </c>
      <c r="F47" s="248"/>
      <c r="G47" s="249">
        <f>ROUND(E47*F47,2)</f>
        <v>0</v>
      </c>
      <c r="H47" s="248"/>
      <c r="I47" s="249">
        <f>ROUND(E47*H47,2)</f>
        <v>0</v>
      </c>
      <c r="J47" s="248"/>
      <c r="K47" s="249">
        <f>ROUND(E47*J47,2)</f>
        <v>0</v>
      </c>
      <c r="L47" s="249">
        <v>21</v>
      </c>
      <c r="M47" s="249">
        <f>G47*(1+L47/100)</f>
        <v>0</v>
      </c>
      <c r="N47" s="247">
        <v>1.17E-3</v>
      </c>
      <c r="O47" s="247">
        <f>ROUND(E47*N47,2)</f>
        <v>0.01</v>
      </c>
      <c r="P47" s="247">
        <v>0</v>
      </c>
      <c r="Q47" s="247">
        <f>ROUND(E47*P47,2)</f>
        <v>0</v>
      </c>
      <c r="R47" s="249" t="s">
        <v>215</v>
      </c>
      <c r="S47" s="249" t="s">
        <v>133</v>
      </c>
      <c r="T47" s="250" t="s">
        <v>133</v>
      </c>
      <c r="U47" s="225">
        <v>0</v>
      </c>
      <c r="V47" s="225">
        <f>ROUND(E47*U47,2)</f>
        <v>0</v>
      </c>
      <c r="W47" s="225"/>
      <c r="X47" s="225" t="s">
        <v>216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217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ht="33.75" outlineLevel="1" x14ac:dyDescent="0.2">
      <c r="A48" s="244">
        <v>36</v>
      </c>
      <c r="B48" s="245" t="s">
        <v>224</v>
      </c>
      <c r="C48" s="258" t="s">
        <v>225</v>
      </c>
      <c r="D48" s="246" t="s">
        <v>161</v>
      </c>
      <c r="E48" s="247">
        <v>2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21</v>
      </c>
      <c r="M48" s="249">
        <f>G48*(1+L48/100)</f>
        <v>0</v>
      </c>
      <c r="N48" s="247">
        <v>3.15E-3</v>
      </c>
      <c r="O48" s="247">
        <f>ROUND(E48*N48,2)</f>
        <v>0.01</v>
      </c>
      <c r="P48" s="247">
        <v>0</v>
      </c>
      <c r="Q48" s="247">
        <f>ROUND(E48*P48,2)</f>
        <v>0</v>
      </c>
      <c r="R48" s="249" t="s">
        <v>215</v>
      </c>
      <c r="S48" s="249" t="s">
        <v>133</v>
      </c>
      <c r="T48" s="250" t="s">
        <v>133</v>
      </c>
      <c r="U48" s="225">
        <v>0</v>
      </c>
      <c r="V48" s="225">
        <f>ROUND(E48*U48,2)</f>
        <v>0</v>
      </c>
      <c r="W48" s="225"/>
      <c r="X48" s="225" t="s">
        <v>216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217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7">
        <v>37</v>
      </c>
      <c r="B49" s="238" t="s">
        <v>226</v>
      </c>
      <c r="C49" s="259" t="s">
        <v>227</v>
      </c>
      <c r="D49" s="239" t="s">
        <v>197</v>
      </c>
      <c r="E49" s="240">
        <v>2.2700000000000001E-2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21</v>
      </c>
      <c r="M49" s="242">
        <f>G49*(1+L49/100)</f>
        <v>0</v>
      </c>
      <c r="N49" s="240">
        <v>0</v>
      </c>
      <c r="O49" s="240">
        <f>ROUND(E49*N49,2)</f>
        <v>0</v>
      </c>
      <c r="P49" s="240">
        <v>0</v>
      </c>
      <c r="Q49" s="240">
        <f>ROUND(E49*P49,2)</f>
        <v>0</v>
      </c>
      <c r="R49" s="242" t="s">
        <v>228</v>
      </c>
      <c r="S49" s="242" t="s">
        <v>133</v>
      </c>
      <c r="T49" s="243" t="s">
        <v>133</v>
      </c>
      <c r="U49" s="225">
        <v>1.74</v>
      </c>
      <c r="V49" s="225">
        <f>ROUND(E49*U49,2)</f>
        <v>0.04</v>
      </c>
      <c r="W49" s="225"/>
      <c r="X49" s="225" t="s">
        <v>229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230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21"/>
      <c r="B50" s="222"/>
      <c r="C50" s="260" t="s">
        <v>231</v>
      </c>
      <c r="D50" s="251"/>
      <c r="E50" s="251"/>
      <c r="F50" s="251"/>
      <c r="G50" s="251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14"/>
      <c r="Z50" s="214"/>
      <c r="AA50" s="214"/>
      <c r="AB50" s="214"/>
      <c r="AC50" s="214"/>
      <c r="AD50" s="214"/>
      <c r="AE50" s="214"/>
      <c r="AF50" s="214"/>
      <c r="AG50" s="214" t="s">
        <v>201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x14ac:dyDescent="0.2">
      <c r="A51" s="230" t="s">
        <v>127</v>
      </c>
      <c r="B51" s="231" t="s">
        <v>75</v>
      </c>
      <c r="C51" s="257" t="s">
        <v>76</v>
      </c>
      <c r="D51" s="232"/>
      <c r="E51" s="233"/>
      <c r="F51" s="234"/>
      <c r="G51" s="234">
        <f>SUMIF(AG52:AG63,"&lt;&gt;NOR",G52:G63)</f>
        <v>0</v>
      </c>
      <c r="H51" s="234"/>
      <c r="I51" s="234">
        <f>SUM(I52:I63)</f>
        <v>0</v>
      </c>
      <c r="J51" s="234"/>
      <c r="K51" s="234">
        <f>SUM(K52:K63)</f>
        <v>0</v>
      </c>
      <c r="L51" s="234"/>
      <c r="M51" s="234">
        <f>SUM(M52:M63)</f>
        <v>0</v>
      </c>
      <c r="N51" s="233"/>
      <c r="O51" s="233">
        <f>SUM(O52:O63)</f>
        <v>0.02</v>
      </c>
      <c r="P51" s="233"/>
      <c r="Q51" s="233">
        <f>SUM(Q52:Q63)</f>
        <v>0</v>
      </c>
      <c r="R51" s="234"/>
      <c r="S51" s="234"/>
      <c r="T51" s="235"/>
      <c r="U51" s="229"/>
      <c r="V51" s="229">
        <f>SUM(V52:V63)</f>
        <v>6.78</v>
      </c>
      <c r="W51" s="229"/>
      <c r="X51" s="229"/>
      <c r="AG51" t="s">
        <v>128</v>
      </c>
    </row>
    <row r="52" spans="1:60" ht="22.5" outlineLevel="1" x14ac:dyDescent="0.2">
      <c r="A52" s="237">
        <v>38</v>
      </c>
      <c r="B52" s="238" t="s">
        <v>232</v>
      </c>
      <c r="C52" s="259" t="s">
        <v>233</v>
      </c>
      <c r="D52" s="239" t="s">
        <v>131</v>
      </c>
      <c r="E52" s="240">
        <v>1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0">
        <v>8.94E-3</v>
      </c>
      <c r="O52" s="240">
        <f>ROUND(E52*N52,2)</f>
        <v>0.01</v>
      </c>
      <c r="P52" s="240">
        <v>0</v>
      </c>
      <c r="Q52" s="240">
        <f>ROUND(E52*P52,2)</f>
        <v>0</v>
      </c>
      <c r="R52" s="242" t="s">
        <v>162</v>
      </c>
      <c r="S52" s="242" t="s">
        <v>133</v>
      </c>
      <c r="T52" s="243" t="s">
        <v>133</v>
      </c>
      <c r="U52" s="225">
        <v>1.1279999999999999</v>
      </c>
      <c r="V52" s="225">
        <f>ROUND(E52*U52,2)</f>
        <v>1.1299999999999999</v>
      </c>
      <c r="W52" s="225"/>
      <c r="X52" s="225" t="s">
        <v>134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135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21"/>
      <c r="B53" s="222"/>
      <c r="C53" s="262" t="s">
        <v>234</v>
      </c>
      <c r="D53" s="252"/>
      <c r="E53" s="252"/>
      <c r="F53" s="252"/>
      <c r="G53" s="252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14"/>
      <c r="Z53" s="214"/>
      <c r="AA53" s="214"/>
      <c r="AB53" s="214"/>
      <c r="AC53" s="214"/>
      <c r="AD53" s="214"/>
      <c r="AE53" s="214"/>
      <c r="AF53" s="214"/>
      <c r="AG53" s="214" t="s">
        <v>235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7">
        <v>39</v>
      </c>
      <c r="B54" s="238" t="s">
        <v>236</v>
      </c>
      <c r="C54" s="259" t="s">
        <v>237</v>
      </c>
      <c r="D54" s="239" t="s">
        <v>131</v>
      </c>
      <c r="E54" s="240">
        <v>1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0">
        <v>0</v>
      </c>
      <c r="O54" s="240">
        <f>ROUND(E54*N54,2)</f>
        <v>0</v>
      </c>
      <c r="P54" s="240">
        <v>0</v>
      </c>
      <c r="Q54" s="240">
        <f>ROUND(E54*P54,2)</f>
        <v>0</v>
      </c>
      <c r="R54" s="242" t="s">
        <v>162</v>
      </c>
      <c r="S54" s="242" t="s">
        <v>133</v>
      </c>
      <c r="T54" s="243" t="s">
        <v>133</v>
      </c>
      <c r="U54" s="225">
        <v>0.14799999999999999</v>
      </c>
      <c r="V54" s="225">
        <f>ROUND(E54*U54,2)</f>
        <v>0.15</v>
      </c>
      <c r="W54" s="225"/>
      <c r="X54" s="225" t="s">
        <v>134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135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21"/>
      <c r="B55" s="222"/>
      <c r="C55" s="260" t="s">
        <v>238</v>
      </c>
      <c r="D55" s="251"/>
      <c r="E55" s="251"/>
      <c r="F55" s="251"/>
      <c r="G55" s="251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14"/>
      <c r="Z55" s="214"/>
      <c r="AA55" s="214"/>
      <c r="AB55" s="214"/>
      <c r="AC55" s="214"/>
      <c r="AD55" s="214"/>
      <c r="AE55" s="214"/>
      <c r="AF55" s="214"/>
      <c r="AG55" s="214" t="s">
        <v>201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44">
        <v>40</v>
      </c>
      <c r="B56" s="245" t="s">
        <v>239</v>
      </c>
      <c r="C56" s="258" t="s">
        <v>240</v>
      </c>
      <c r="D56" s="246" t="s">
        <v>161</v>
      </c>
      <c r="E56" s="247">
        <v>10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21</v>
      </c>
      <c r="M56" s="249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9" t="s">
        <v>162</v>
      </c>
      <c r="S56" s="249" t="s">
        <v>133</v>
      </c>
      <c r="T56" s="250" t="s">
        <v>133</v>
      </c>
      <c r="U56" s="225">
        <v>4.8000000000000001E-2</v>
      </c>
      <c r="V56" s="225">
        <f>ROUND(E56*U56,2)</f>
        <v>0.48</v>
      </c>
      <c r="W56" s="225"/>
      <c r="X56" s="225" t="s">
        <v>134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135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22.5" outlineLevel="1" x14ac:dyDescent="0.2">
      <c r="A57" s="237">
        <v>41</v>
      </c>
      <c r="B57" s="238" t="s">
        <v>241</v>
      </c>
      <c r="C57" s="259" t="s">
        <v>242</v>
      </c>
      <c r="D57" s="239" t="s">
        <v>161</v>
      </c>
      <c r="E57" s="240">
        <v>15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0">
        <v>7.1000000000000002E-4</v>
      </c>
      <c r="O57" s="240">
        <f>ROUND(E57*N57,2)</f>
        <v>0.01</v>
      </c>
      <c r="P57" s="240">
        <v>0</v>
      </c>
      <c r="Q57" s="240">
        <f>ROUND(E57*P57,2)</f>
        <v>0</v>
      </c>
      <c r="R57" s="242" t="s">
        <v>162</v>
      </c>
      <c r="S57" s="242" t="s">
        <v>133</v>
      </c>
      <c r="T57" s="243" t="s">
        <v>133</v>
      </c>
      <c r="U57" s="225">
        <v>0.33279999999999998</v>
      </c>
      <c r="V57" s="225">
        <f>ROUND(E57*U57,2)</f>
        <v>4.99</v>
      </c>
      <c r="W57" s="225"/>
      <c r="X57" s="225" t="s">
        <v>134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135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21"/>
      <c r="B58" s="222"/>
      <c r="C58" s="260" t="s">
        <v>243</v>
      </c>
      <c r="D58" s="251"/>
      <c r="E58" s="251"/>
      <c r="F58" s="251"/>
      <c r="G58" s="251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14"/>
      <c r="Z58" s="214"/>
      <c r="AA58" s="214"/>
      <c r="AB58" s="214"/>
      <c r="AC58" s="214"/>
      <c r="AD58" s="214"/>
      <c r="AE58" s="214"/>
      <c r="AF58" s="214"/>
      <c r="AG58" s="214" t="s">
        <v>201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21"/>
      <c r="B59" s="222"/>
      <c r="C59" s="263" t="s">
        <v>244</v>
      </c>
      <c r="D59" s="253"/>
      <c r="E59" s="253"/>
      <c r="F59" s="253"/>
      <c r="G59" s="253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14"/>
      <c r="Z59" s="214"/>
      <c r="AA59" s="214"/>
      <c r="AB59" s="214"/>
      <c r="AC59" s="214"/>
      <c r="AD59" s="214"/>
      <c r="AE59" s="214"/>
      <c r="AF59" s="214"/>
      <c r="AG59" s="214" t="s">
        <v>235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21"/>
      <c r="B60" s="222"/>
      <c r="C60" s="263" t="s">
        <v>234</v>
      </c>
      <c r="D60" s="253"/>
      <c r="E60" s="253"/>
      <c r="F60" s="253"/>
      <c r="G60" s="253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14"/>
      <c r="Z60" s="214"/>
      <c r="AA60" s="214"/>
      <c r="AB60" s="214"/>
      <c r="AC60" s="214"/>
      <c r="AD60" s="214"/>
      <c r="AE60" s="214"/>
      <c r="AF60" s="214"/>
      <c r="AG60" s="214" t="s">
        <v>235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21"/>
      <c r="B61" s="222"/>
      <c r="C61" s="261" t="s">
        <v>245</v>
      </c>
      <c r="D61" s="227"/>
      <c r="E61" s="228">
        <v>15</v>
      </c>
      <c r="F61" s="225"/>
      <c r="G61" s="225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14"/>
      <c r="Z61" s="214"/>
      <c r="AA61" s="214"/>
      <c r="AB61" s="214"/>
      <c r="AC61" s="214"/>
      <c r="AD61" s="214"/>
      <c r="AE61" s="214"/>
      <c r="AF61" s="214"/>
      <c r="AG61" s="214" t="s">
        <v>209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7">
        <v>42</v>
      </c>
      <c r="B62" s="238" t="s">
        <v>246</v>
      </c>
      <c r="C62" s="259" t="s">
        <v>247</v>
      </c>
      <c r="D62" s="239" t="s">
        <v>197</v>
      </c>
      <c r="E62" s="240">
        <v>1.959E-2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2" t="s">
        <v>162</v>
      </c>
      <c r="S62" s="242" t="s">
        <v>133</v>
      </c>
      <c r="T62" s="243" t="s">
        <v>133</v>
      </c>
      <c r="U62" s="225">
        <v>1.47</v>
      </c>
      <c r="V62" s="225">
        <f>ROUND(E62*U62,2)</f>
        <v>0.03</v>
      </c>
      <c r="W62" s="225"/>
      <c r="X62" s="225" t="s">
        <v>229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230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21"/>
      <c r="B63" s="222"/>
      <c r="C63" s="260" t="s">
        <v>248</v>
      </c>
      <c r="D63" s="251"/>
      <c r="E63" s="251"/>
      <c r="F63" s="251"/>
      <c r="G63" s="251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14"/>
      <c r="Z63" s="214"/>
      <c r="AA63" s="214"/>
      <c r="AB63" s="214"/>
      <c r="AC63" s="214"/>
      <c r="AD63" s="214"/>
      <c r="AE63" s="214"/>
      <c r="AF63" s="214"/>
      <c r="AG63" s="214" t="s">
        <v>201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x14ac:dyDescent="0.2">
      <c r="A64" s="230" t="s">
        <v>127</v>
      </c>
      <c r="B64" s="231" t="s">
        <v>77</v>
      </c>
      <c r="C64" s="257" t="s">
        <v>78</v>
      </c>
      <c r="D64" s="232"/>
      <c r="E64" s="233"/>
      <c r="F64" s="234"/>
      <c r="G64" s="234">
        <f>SUMIF(AG65:AG81,"&lt;&gt;NOR",G65:G81)</f>
        <v>0</v>
      </c>
      <c r="H64" s="234"/>
      <c r="I64" s="234">
        <f>SUM(I65:I81)</f>
        <v>0</v>
      </c>
      <c r="J64" s="234"/>
      <c r="K64" s="234">
        <f>SUM(K65:K81)</f>
        <v>0</v>
      </c>
      <c r="L64" s="234"/>
      <c r="M64" s="234">
        <f>SUM(M65:M81)</f>
        <v>0</v>
      </c>
      <c r="N64" s="233"/>
      <c r="O64" s="233">
        <f>SUM(O65:O81)</f>
        <v>0.01</v>
      </c>
      <c r="P64" s="233"/>
      <c r="Q64" s="233">
        <f>SUM(Q65:Q81)</f>
        <v>0</v>
      </c>
      <c r="R64" s="234"/>
      <c r="S64" s="234"/>
      <c r="T64" s="235"/>
      <c r="U64" s="229"/>
      <c r="V64" s="229">
        <f>SUM(V65:V81)</f>
        <v>10.409999999999998</v>
      </c>
      <c r="W64" s="229"/>
      <c r="X64" s="229"/>
      <c r="AG64" t="s">
        <v>128</v>
      </c>
    </row>
    <row r="65" spans="1:60" outlineLevel="1" x14ac:dyDescent="0.2">
      <c r="A65" s="244">
        <v>43</v>
      </c>
      <c r="B65" s="245" t="s">
        <v>249</v>
      </c>
      <c r="C65" s="258" t="s">
        <v>250</v>
      </c>
      <c r="D65" s="246" t="s">
        <v>131</v>
      </c>
      <c r="E65" s="247">
        <v>2</v>
      </c>
      <c r="F65" s="248"/>
      <c r="G65" s="249">
        <f>ROUND(E65*F65,2)</f>
        <v>0</v>
      </c>
      <c r="H65" s="248"/>
      <c r="I65" s="249">
        <f>ROUND(E65*H65,2)</f>
        <v>0</v>
      </c>
      <c r="J65" s="248"/>
      <c r="K65" s="249">
        <f>ROUND(E65*J65,2)</f>
        <v>0</v>
      </c>
      <c r="L65" s="249">
        <v>21</v>
      </c>
      <c r="M65" s="249">
        <f>G65*(1+L65/100)</f>
        <v>0</v>
      </c>
      <c r="N65" s="247">
        <v>8.0000000000000004E-4</v>
      </c>
      <c r="O65" s="247">
        <f>ROUND(E65*N65,2)</f>
        <v>0</v>
      </c>
      <c r="P65" s="247">
        <v>0</v>
      </c>
      <c r="Q65" s="247">
        <f>ROUND(E65*P65,2)</f>
        <v>0</v>
      </c>
      <c r="R65" s="249" t="s">
        <v>162</v>
      </c>
      <c r="S65" s="249" t="s">
        <v>133</v>
      </c>
      <c r="T65" s="250" t="s">
        <v>133</v>
      </c>
      <c r="U65" s="225">
        <v>0.59399999999999997</v>
      </c>
      <c r="V65" s="225">
        <f>ROUND(E65*U65,2)</f>
        <v>1.19</v>
      </c>
      <c r="W65" s="225"/>
      <c r="X65" s="225" t="s">
        <v>134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135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44">
        <v>44</v>
      </c>
      <c r="B66" s="245" t="s">
        <v>251</v>
      </c>
      <c r="C66" s="258" t="s">
        <v>252</v>
      </c>
      <c r="D66" s="246" t="s">
        <v>131</v>
      </c>
      <c r="E66" s="247">
        <v>2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21</v>
      </c>
      <c r="M66" s="249">
        <f>G66*(1+L66/100)</f>
        <v>0</v>
      </c>
      <c r="N66" s="247">
        <v>1.3500000000000001E-3</v>
      </c>
      <c r="O66" s="247">
        <f>ROUND(E66*N66,2)</f>
        <v>0</v>
      </c>
      <c r="P66" s="247">
        <v>0</v>
      </c>
      <c r="Q66" s="247">
        <f>ROUND(E66*P66,2)</f>
        <v>0</v>
      </c>
      <c r="R66" s="249" t="s">
        <v>162</v>
      </c>
      <c r="S66" s="249" t="s">
        <v>133</v>
      </c>
      <c r="T66" s="250" t="s">
        <v>133</v>
      </c>
      <c r="U66" s="225">
        <v>0.754</v>
      </c>
      <c r="V66" s="225">
        <f>ROUND(E66*U66,2)</f>
        <v>1.51</v>
      </c>
      <c r="W66" s="225"/>
      <c r="X66" s="225" t="s">
        <v>134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135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1" x14ac:dyDescent="0.2">
      <c r="A67" s="237">
        <v>45</v>
      </c>
      <c r="B67" s="238" t="s">
        <v>253</v>
      </c>
      <c r="C67" s="259" t="s">
        <v>254</v>
      </c>
      <c r="D67" s="239" t="s">
        <v>161</v>
      </c>
      <c r="E67" s="240">
        <v>10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0">
        <v>6.8999999999999997E-4</v>
      </c>
      <c r="O67" s="240">
        <f>ROUND(E67*N67,2)</f>
        <v>0.01</v>
      </c>
      <c r="P67" s="240">
        <v>0</v>
      </c>
      <c r="Q67" s="240">
        <f>ROUND(E67*P67,2)</f>
        <v>0</v>
      </c>
      <c r="R67" s="242" t="s">
        <v>162</v>
      </c>
      <c r="S67" s="242" t="s">
        <v>133</v>
      </c>
      <c r="T67" s="243" t="s">
        <v>133</v>
      </c>
      <c r="U67" s="225">
        <v>0.33279999999999998</v>
      </c>
      <c r="V67" s="225">
        <f>ROUND(E67*U67,2)</f>
        <v>3.33</v>
      </c>
      <c r="W67" s="225"/>
      <c r="X67" s="225" t="s">
        <v>134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135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21"/>
      <c r="B68" s="222"/>
      <c r="C68" s="260" t="s">
        <v>243</v>
      </c>
      <c r="D68" s="251"/>
      <c r="E68" s="251"/>
      <c r="F68" s="251"/>
      <c r="G68" s="251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14"/>
      <c r="Z68" s="214"/>
      <c r="AA68" s="214"/>
      <c r="AB68" s="214"/>
      <c r="AC68" s="214"/>
      <c r="AD68" s="214"/>
      <c r="AE68" s="214"/>
      <c r="AF68" s="214"/>
      <c r="AG68" s="214" t="s">
        <v>201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21"/>
      <c r="B69" s="222"/>
      <c r="C69" s="263" t="s">
        <v>244</v>
      </c>
      <c r="D69" s="253"/>
      <c r="E69" s="253"/>
      <c r="F69" s="253"/>
      <c r="G69" s="253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14"/>
      <c r="Z69" s="214"/>
      <c r="AA69" s="214"/>
      <c r="AB69" s="214"/>
      <c r="AC69" s="214"/>
      <c r="AD69" s="214"/>
      <c r="AE69" s="214"/>
      <c r="AF69" s="214"/>
      <c r="AG69" s="214" t="s">
        <v>235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21"/>
      <c r="B70" s="222"/>
      <c r="C70" s="263" t="s">
        <v>234</v>
      </c>
      <c r="D70" s="253"/>
      <c r="E70" s="253"/>
      <c r="F70" s="253"/>
      <c r="G70" s="253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14"/>
      <c r="Z70" s="214"/>
      <c r="AA70" s="214"/>
      <c r="AB70" s="214"/>
      <c r="AC70" s="214"/>
      <c r="AD70" s="214"/>
      <c r="AE70" s="214"/>
      <c r="AF70" s="214"/>
      <c r="AG70" s="214" t="s">
        <v>235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2.5" outlineLevel="1" x14ac:dyDescent="0.2">
      <c r="A71" s="244">
        <v>46</v>
      </c>
      <c r="B71" s="245" t="s">
        <v>255</v>
      </c>
      <c r="C71" s="258" t="s">
        <v>256</v>
      </c>
      <c r="D71" s="246" t="s">
        <v>161</v>
      </c>
      <c r="E71" s="247">
        <v>5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21</v>
      </c>
      <c r="M71" s="249">
        <f>G71*(1+L71/100)</f>
        <v>0</v>
      </c>
      <c r="N71" s="247">
        <v>6.0000000000000002E-5</v>
      </c>
      <c r="O71" s="247">
        <f>ROUND(E71*N71,2)</f>
        <v>0</v>
      </c>
      <c r="P71" s="247">
        <v>0</v>
      </c>
      <c r="Q71" s="247">
        <f>ROUND(E71*P71,2)</f>
        <v>0</v>
      </c>
      <c r="R71" s="249" t="s">
        <v>162</v>
      </c>
      <c r="S71" s="249" t="s">
        <v>133</v>
      </c>
      <c r="T71" s="250" t="s">
        <v>133</v>
      </c>
      <c r="U71" s="225">
        <v>0.14199999999999999</v>
      </c>
      <c r="V71" s="225">
        <f>ROUND(E71*U71,2)</f>
        <v>0.71</v>
      </c>
      <c r="W71" s="225"/>
      <c r="X71" s="225" t="s">
        <v>134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135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1" x14ac:dyDescent="0.2">
      <c r="A72" s="244">
        <v>47</v>
      </c>
      <c r="B72" s="245" t="s">
        <v>257</v>
      </c>
      <c r="C72" s="258" t="s">
        <v>258</v>
      </c>
      <c r="D72" s="246" t="s">
        <v>161</v>
      </c>
      <c r="E72" s="247">
        <v>5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21</v>
      </c>
      <c r="M72" s="249">
        <f>G72*(1+L72/100)</f>
        <v>0</v>
      </c>
      <c r="N72" s="247">
        <v>8.0000000000000007E-5</v>
      </c>
      <c r="O72" s="247">
        <f>ROUND(E72*N72,2)</f>
        <v>0</v>
      </c>
      <c r="P72" s="247">
        <v>0</v>
      </c>
      <c r="Q72" s="247">
        <f>ROUND(E72*P72,2)</f>
        <v>0</v>
      </c>
      <c r="R72" s="249" t="s">
        <v>162</v>
      </c>
      <c r="S72" s="249" t="s">
        <v>133</v>
      </c>
      <c r="T72" s="250" t="s">
        <v>133</v>
      </c>
      <c r="U72" s="225">
        <v>0.14199999999999999</v>
      </c>
      <c r="V72" s="225">
        <f>ROUND(E72*U72,2)</f>
        <v>0.71</v>
      </c>
      <c r="W72" s="225"/>
      <c r="X72" s="225" t="s">
        <v>134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135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7">
        <v>48</v>
      </c>
      <c r="B73" s="238" t="s">
        <v>259</v>
      </c>
      <c r="C73" s="259" t="s">
        <v>260</v>
      </c>
      <c r="D73" s="239" t="s">
        <v>131</v>
      </c>
      <c r="E73" s="240">
        <v>4</v>
      </c>
      <c r="F73" s="241"/>
      <c r="G73" s="242">
        <f>ROUND(E73*F73,2)</f>
        <v>0</v>
      </c>
      <c r="H73" s="241"/>
      <c r="I73" s="242">
        <f>ROUND(E73*H73,2)</f>
        <v>0</v>
      </c>
      <c r="J73" s="241"/>
      <c r="K73" s="242">
        <f>ROUND(E73*J73,2)</f>
        <v>0</v>
      </c>
      <c r="L73" s="242">
        <v>21</v>
      </c>
      <c r="M73" s="242">
        <f>G73*(1+L73/100)</f>
        <v>0</v>
      </c>
      <c r="N73" s="240">
        <v>0</v>
      </c>
      <c r="O73" s="240">
        <f>ROUND(E73*N73,2)</f>
        <v>0</v>
      </c>
      <c r="P73" s="240">
        <v>0</v>
      </c>
      <c r="Q73" s="240">
        <f>ROUND(E73*P73,2)</f>
        <v>0</v>
      </c>
      <c r="R73" s="242" t="s">
        <v>162</v>
      </c>
      <c r="S73" s="242" t="s">
        <v>133</v>
      </c>
      <c r="T73" s="243" t="s">
        <v>133</v>
      </c>
      <c r="U73" s="225">
        <v>0.16500000000000001</v>
      </c>
      <c r="V73" s="225">
        <f>ROUND(E73*U73,2)</f>
        <v>0.66</v>
      </c>
      <c r="W73" s="225"/>
      <c r="X73" s="225" t="s">
        <v>134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135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21"/>
      <c r="B74" s="222"/>
      <c r="C74" s="260" t="s">
        <v>261</v>
      </c>
      <c r="D74" s="251"/>
      <c r="E74" s="251"/>
      <c r="F74" s="251"/>
      <c r="G74" s="251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14"/>
      <c r="Z74" s="214"/>
      <c r="AA74" s="214"/>
      <c r="AB74" s="214"/>
      <c r="AC74" s="214"/>
      <c r="AD74" s="214"/>
      <c r="AE74" s="214"/>
      <c r="AF74" s="214"/>
      <c r="AG74" s="214" t="s">
        <v>201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44">
        <v>49</v>
      </c>
      <c r="B75" s="245" t="s">
        <v>262</v>
      </c>
      <c r="C75" s="258" t="s">
        <v>263</v>
      </c>
      <c r="D75" s="246" t="s">
        <v>131</v>
      </c>
      <c r="E75" s="247">
        <v>3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21</v>
      </c>
      <c r="M75" s="249">
        <f>G75*(1+L75/100)</f>
        <v>0</v>
      </c>
      <c r="N75" s="247">
        <v>3.1E-4</v>
      </c>
      <c r="O75" s="247">
        <f>ROUND(E75*N75,2)</f>
        <v>0</v>
      </c>
      <c r="P75" s="247">
        <v>0</v>
      </c>
      <c r="Q75" s="247">
        <f>ROUND(E75*P75,2)</f>
        <v>0</v>
      </c>
      <c r="R75" s="249" t="s">
        <v>162</v>
      </c>
      <c r="S75" s="249" t="s">
        <v>133</v>
      </c>
      <c r="T75" s="250" t="s">
        <v>133</v>
      </c>
      <c r="U75" s="225">
        <v>0.20699999999999999</v>
      </c>
      <c r="V75" s="225">
        <f>ROUND(E75*U75,2)</f>
        <v>0.62</v>
      </c>
      <c r="W75" s="225"/>
      <c r="X75" s="225" t="s">
        <v>134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135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44">
        <v>50</v>
      </c>
      <c r="B76" s="245" t="s">
        <v>264</v>
      </c>
      <c r="C76" s="258" t="s">
        <v>265</v>
      </c>
      <c r="D76" s="246" t="s">
        <v>131</v>
      </c>
      <c r="E76" s="247">
        <v>2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21</v>
      </c>
      <c r="M76" s="249">
        <f>G76*(1+L76/100)</f>
        <v>0</v>
      </c>
      <c r="N76" s="247">
        <v>6.8000000000000005E-4</v>
      </c>
      <c r="O76" s="247">
        <f>ROUND(E76*N76,2)</f>
        <v>0</v>
      </c>
      <c r="P76" s="247">
        <v>0</v>
      </c>
      <c r="Q76" s="247">
        <f>ROUND(E76*P76,2)</f>
        <v>0</v>
      </c>
      <c r="R76" s="249" t="s">
        <v>162</v>
      </c>
      <c r="S76" s="249" t="s">
        <v>133</v>
      </c>
      <c r="T76" s="250" t="s">
        <v>133</v>
      </c>
      <c r="U76" s="225">
        <v>0.26900000000000002</v>
      </c>
      <c r="V76" s="225">
        <f>ROUND(E76*U76,2)</f>
        <v>0.54</v>
      </c>
      <c r="W76" s="225"/>
      <c r="X76" s="225" t="s">
        <v>134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135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44">
        <v>51</v>
      </c>
      <c r="B77" s="245" t="s">
        <v>266</v>
      </c>
      <c r="C77" s="258" t="s">
        <v>267</v>
      </c>
      <c r="D77" s="246" t="s">
        <v>131</v>
      </c>
      <c r="E77" s="247">
        <v>1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21</v>
      </c>
      <c r="M77" s="249">
        <f>G77*(1+L77/100)</f>
        <v>0</v>
      </c>
      <c r="N77" s="247">
        <v>0</v>
      </c>
      <c r="O77" s="247">
        <f>ROUND(E77*N77,2)</f>
        <v>0</v>
      </c>
      <c r="P77" s="247">
        <v>0</v>
      </c>
      <c r="Q77" s="247">
        <f>ROUND(E77*P77,2)</f>
        <v>0</v>
      </c>
      <c r="R77" s="249" t="s">
        <v>162</v>
      </c>
      <c r="S77" s="249" t="s">
        <v>133</v>
      </c>
      <c r="T77" s="250" t="s">
        <v>133</v>
      </c>
      <c r="U77" s="225">
        <v>0.20699999999999999</v>
      </c>
      <c r="V77" s="225">
        <f>ROUND(E77*U77,2)</f>
        <v>0.21</v>
      </c>
      <c r="W77" s="225"/>
      <c r="X77" s="225" t="s">
        <v>134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135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44">
        <v>52</v>
      </c>
      <c r="B78" s="245" t="s">
        <v>268</v>
      </c>
      <c r="C78" s="258" t="s">
        <v>269</v>
      </c>
      <c r="D78" s="246" t="s">
        <v>161</v>
      </c>
      <c r="E78" s="247">
        <v>10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21</v>
      </c>
      <c r="M78" s="249">
        <f>G78*(1+L78/100)</f>
        <v>0</v>
      </c>
      <c r="N78" s="247">
        <v>0</v>
      </c>
      <c r="O78" s="247">
        <f>ROUND(E78*N78,2)</f>
        <v>0</v>
      </c>
      <c r="P78" s="247">
        <v>0</v>
      </c>
      <c r="Q78" s="247">
        <f>ROUND(E78*P78,2)</f>
        <v>0</v>
      </c>
      <c r="R78" s="249" t="s">
        <v>162</v>
      </c>
      <c r="S78" s="249" t="s">
        <v>133</v>
      </c>
      <c r="T78" s="250" t="s">
        <v>133</v>
      </c>
      <c r="U78" s="225">
        <v>2.9000000000000001E-2</v>
      </c>
      <c r="V78" s="225">
        <f>ROUND(E78*U78,2)</f>
        <v>0.28999999999999998</v>
      </c>
      <c r="W78" s="225"/>
      <c r="X78" s="225" t="s">
        <v>134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135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44">
        <v>53</v>
      </c>
      <c r="B79" s="245" t="s">
        <v>270</v>
      </c>
      <c r="C79" s="258" t="s">
        <v>271</v>
      </c>
      <c r="D79" s="246" t="s">
        <v>161</v>
      </c>
      <c r="E79" s="247">
        <v>10</v>
      </c>
      <c r="F79" s="248"/>
      <c r="G79" s="249">
        <f>ROUND(E79*F79,2)</f>
        <v>0</v>
      </c>
      <c r="H79" s="248"/>
      <c r="I79" s="249">
        <f>ROUND(E79*H79,2)</f>
        <v>0</v>
      </c>
      <c r="J79" s="248"/>
      <c r="K79" s="249">
        <f>ROUND(E79*J79,2)</f>
        <v>0</v>
      </c>
      <c r="L79" s="249">
        <v>21</v>
      </c>
      <c r="M79" s="249">
        <f>G79*(1+L79/100)</f>
        <v>0</v>
      </c>
      <c r="N79" s="247">
        <v>1.0000000000000001E-5</v>
      </c>
      <c r="O79" s="247">
        <f>ROUND(E79*N79,2)</f>
        <v>0</v>
      </c>
      <c r="P79" s="247">
        <v>0</v>
      </c>
      <c r="Q79" s="247">
        <f>ROUND(E79*P79,2)</f>
        <v>0</v>
      </c>
      <c r="R79" s="249" t="s">
        <v>162</v>
      </c>
      <c r="S79" s="249" t="s">
        <v>133</v>
      </c>
      <c r="T79" s="250" t="s">
        <v>133</v>
      </c>
      <c r="U79" s="225">
        <v>6.2E-2</v>
      </c>
      <c r="V79" s="225">
        <f>ROUND(E79*U79,2)</f>
        <v>0.62</v>
      </c>
      <c r="W79" s="225"/>
      <c r="X79" s="225" t="s">
        <v>134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135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7">
        <v>54</v>
      </c>
      <c r="B80" s="238" t="s">
        <v>272</v>
      </c>
      <c r="C80" s="259" t="s">
        <v>273</v>
      </c>
      <c r="D80" s="239" t="s">
        <v>197</v>
      </c>
      <c r="E80" s="240">
        <v>1.4290000000000001E-2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0">
        <v>0</v>
      </c>
      <c r="O80" s="240">
        <f>ROUND(E80*N80,2)</f>
        <v>0</v>
      </c>
      <c r="P80" s="240">
        <v>0</v>
      </c>
      <c r="Q80" s="240">
        <f>ROUND(E80*P80,2)</f>
        <v>0</v>
      </c>
      <c r="R80" s="242" t="s">
        <v>162</v>
      </c>
      <c r="S80" s="242" t="s">
        <v>133</v>
      </c>
      <c r="T80" s="243" t="s">
        <v>133</v>
      </c>
      <c r="U80" s="225">
        <v>1.327</v>
      </c>
      <c r="V80" s="225">
        <f>ROUND(E80*U80,2)</f>
        <v>0.02</v>
      </c>
      <c r="W80" s="225"/>
      <c r="X80" s="225" t="s">
        <v>229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230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21"/>
      <c r="B81" s="222"/>
      <c r="C81" s="260" t="s">
        <v>274</v>
      </c>
      <c r="D81" s="251"/>
      <c r="E81" s="251"/>
      <c r="F81" s="251"/>
      <c r="G81" s="251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14"/>
      <c r="Z81" s="214"/>
      <c r="AA81" s="214"/>
      <c r="AB81" s="214"/>
      <c r="AC81" s="214"/>
      <c r="AD81" s="214"/>
      <c r="AE81" s="214"/>
      <c r="AF81" s="214"/>
      <c r="AG81" s="214" t="s">
        <v>201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x14ac:dyDescent="0.2">
      <c r="A82" s="230" t="s">
        <v>127</v>
      </c>
      <c r="B82" s="231" t="s">
        <v>79</v>
      </c>
      <c r="C82" s="257" t="s">
        <v>80</v>
      </c>
      <c r="D82" s="232"/>
      <c r="E82" s="233"/>
      <c r="F82" s="234"/>
      <c r="G82" s="234">
        <f>SUMIF(AG83:AG108,"&lt;&gt;NOR",G83:G108)</f>
        <v>0</v>
      </c>
      <c r="H82" s="234"/>
      <c r="I82" s="234">
        <f>SUM(I83:I108)</f>
        <v>0</v>
      </c>
      <c r="J82" s="234"/>
      <c r="K82" s="234">
        <f>SUM(K83:K108)</f>
        <v>0</v>
      </c>
      <c r="L82" s="234"/>
      <c r="M82" s="234">
        <f>SUM(M83:M108)</f>
        <v>0</v>
      </c>
      <c r="N82" s="233"/>
      <c r="O82" s="233">
        <f>SUM(O83:O108)</f>
        <v>0.09</v>
      </c>
      <c r="P82" s="233"/>
      <c r="Q82" s="233">
        <f>SUM(Q83:Q108)</f>
        <v>0</v>
      </c>
      <c r="R82" s="234"/>
      <c r="S82" s="234"/>
      <c r="T82" s="235"/>
      <c r="U82" s="229"/>
      <c r="V82" s="229">
        <f>SUM(V83:V108)</f>
        <v>22.42</v>
      </c>
      <c r="W82" s="229"/>
      <c r="X82" s="229"/>
      <c r="AG82" t="s">
        <v>128</v>
      </c>
    </row>
    <row r="83" spans="1:60" outlineLevel="1" x14ac:dyDescent="0.2">
      <c r="A83" s="237">
        <v>55</v>
      </c>
      <c r="B83" s="238" t="s">
        <v>275</v>
      </c>
      <c r="C83" s="259" t="s">
        <v>276</v>
      </c>
      <c r="D83" s="239" t="s">
        <v>161</v>
      </c>
      <c r="E83" s="240">
        <v>1.5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0">
        <v>1.4800000000000001E-2</v>
      </c>
      <c r="O83" s="240">
        <f>ROUND(E83*N83,2)</f>
        <v>0.02</v>
      </c>
      <c r="P83" s="240">
        <v>0</v>
      </c>
      <c r="Q83" s="240">
        <f>ROUND(E83*P83,2)</f>
        <v>0</v>
      </c>
      <c r="R83" s="242" t="s">
        <v>162</v>
      </c>
      <c r="S83" s="242" t="s">
        <v>133</v>
      </c>
      <c r="T83" s="243" t="s">
        <v>133</v>
      </c>
      <c r="U83" s="225">
        <v>0.753</v>
      </c>
      <c r="V83" s="225">
        <f>ROUND(E83*U83,2)</f>
        <v>1.1299999999999999</v>
      </c>
      <c r="W83" s="225"/>
      <c r="X83" s="225" t="s">
        <v>134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135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21"/>
      <c r="B84" s="222"/>
      <c r="C84" s="260" t="s">
        <v>277</v>
      </c>
      <c r="D84" s="251"/>
      <c r="E84" s="251"/>
      <c r="F84" s="251"/>
      <c r="G84" s="251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14"/>
      <c r="Z84" s="214"/>
      <c r="AA84" s="214"/>
      <c r="AB84" s="214"/>
      <c r="AC84" s="214"/>
      <c r="AD84" s="214"/>
      <c r="AE84" s="214"/>
      <c r="AF84" s="214"/>
      <c r="AG84" s="214" t="s">
        <v>201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44">
        <v>56</v>
      </c>
      <c r="B85" s="245" t="s">
        <v>278</v>
      </c>
      <c r="C85" s="258" t="s">
        <v>279</v>
      </c>
      <c r="D85" s="246" t="s">
        <v>161</v>
      </c>
      <c r="E85" s="247">
        <v>5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21</v>
      </c>
      <c r="M85" s="249">
        <f>G85*(1+L85/100)</f>
        <v>0</v>
      </c>
      <c r="N85" s="247">
        <v>8.0599999999999995E-3</v>
      </c>
      <c r="O85" s="247">
        <f>ROUND(E85*N85,2)</f>
        <v>0.04</v>
      </c>
      <c r="P85" s="247">
        <v>0</v>
      </c>
      <c r="Q85" s="247">
        <f>ROUND(E85*P85,2)</f>
        <v>0</v>
      </c>
      <c r="R85" s="249" t="s">
        <v>162</v>
      </c>
      <c r="S85" s="249" t="s">
        <v>133</v>
      </c>
      <c r="T85" s="250" t="s">
        <v>133</v>
      </c>
      <c r="U85" s="225">
        <v>0.53700000000000003</v>
      </c>
      <c r="V85" s="225">
        <f>ROUND(E85*U85,2)</f>
        <v>2.69</v>
      </c>
      <c r="W85" s="225"/>
      <c r="X85" s="225" t="s">
        <v>134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135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44">
        <v>57</v>
      </c>
      <c r="B86" s="245" t="s">
        <v>280</v>
      </c>
      <c r="C86" s="258" t="s">
        <v>281</v>
      </c>
      <c r="D86" s="246" t="s">
        <v>131</v>
      </c>
      <c r="E86" s="247">
        <v>2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21</v>
      </c>
      <c r="M86" s="249">
        <f>G86*(1+L86/100)</f>
        <v>0</v>
      </c>
      <c r="N86" s="247">
        <v>1.5E-3</v>
      </c>
      <c r="O86" s="247">
        <f>ROUND(E86*N86,2)</f>
        <v>0</v>
      </c>
      <c r="P86" s="247">
        <v>0</v>
      </c>
      <c r="Q86" s="247">
        <f>ROUND(E86*P86,2)</f>
        <v>0</v>
      </c>
      <c r="R86" s="249" t="s">
        <v>162</v>
      </c>
      <c r="S86" s="249" t="s">
        <v>133</v>
      </c>
      <c r="T86" s="250" t="s">
        <v>133</v>
      </c>
      <c r="U86" s="225">
        <v>0.79500000000000004</v>
      </c>
      <c r="V86" s="225">
        <f>ROUND(E86*U86,2)</f>
        <v>1.59</v>
      </c>
      <c r="W86" s="225"/>
      <c r="X86" s="225" t="s">
        <v>134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135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2.5" outlineLevel="1" x14ac:dyDescent="0.2">
      <c r="A87" s="237">
        <v>58</v>
      </c>
      <c r="B87" s="238" t="s">
        <v>282</v>
      </c>
      <c r="C87" s="259" t="s">
        <v>283</v>
      </c>
      <c r="D87" s="239" t="s">
        <v>161</v>
      </c>
      <c r="E87" s="240">
        <v>1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0">
        <v>2.7999999999999998E-4</v>
      </c>
      <c r="O87" s="240">
        <f>ROUND(E87*N87,2)</f>
        <v>0</v>
      </c>
      <c r="P87" s="240">
        <v>0</v>
      </c>
      <c r="Q87" s="240">
        <f>ROUND(E87*P87,2)</f>
        <v>0</v>
      </c>
      <c r="R87" s="242" t="s">
        <v>162</v>
      </c>
      <c r="S87" s="242" t="s">
        <v>133</v>
      </c>
      <c r="T87" s="243" t="s">
        <v>133</v>
      </c>
      <c r="U87" s="225">
        <v>0.29599999999999999</v>
      </c>
      <c r="V87" s="225">
        <f>ROUND(E87*U87,2)</f>
        <v>0.3</v>
      </c>
      <c r="W87" s="225"/>
      <c r="X87" s="225" t="s">
        <v>134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284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21"/>
      <c r="B88" s="222"/>
      <c r="C88" s="260" t="s">
        <v>285</v>
      </c>
      <c r="D88" s="251"/>
      <c r="E88" s="251"/>
      <c r="F88" s="251"/>
      <c r="G88" s="251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14"/>
      <c r="Z88" s="214"/>
      <c r="AA88" s="214"/>
      <c r="AB88" s="214"/>
      <c r="AC88" s="214"/>
      <c r="AD88" s="214"/>
      <c r="AE88" s="214"/>
      <c r="AF88" s="214"/>
      <c r="AG88" s="214" t="s">
        <v>201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21"/>
      <c r="B89" s="222"/>
      <c r="C89" s="261" t="s">
        <v>286</v>
      </c>
      <c r="D89" s="227"/>
      <c r="E89" s="228">
        <v>1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14"/>
      <c r="Z89" s="214"/>
      <c r="AA89" s="214"/>
      <c r="AB89" s="214"/>
      <c r="AC89" s="214"/>
      <c r="AD89" s="214"/>
      <c r="AE89" s="214"/>
      <c r="AF89" s="214"/>
      <c r="AG89" s="214" t="s">
        <v>209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7">
        <v>59</v>
      </c>
      <c r="B90" s="238" t="s">
        <v>287</v>
      </c>
      <c r="C90" s="259" t="s">
        <v>288</v>
      </c>
      <c r="D90" s="239" t="s">
        <v>289</v>
      </c>
      <c r="E90" s="240">
        <v>2</v>
      </c>
      <c r="F90" s="241"/>
      <c r="G90" s="242">
        <f>ROUND(E90*F90,2)</f>
        <v>0</v>
      </c>
      <c r="H90" s="241"/>
      <c r="I90" s="242">
        <f>ROUND(E90*H90,2)</f>
        <v>0</v>
      </c>
      <c r="J90" s="241"/>
      <c r="K90" s="242">
        <f>ROUND(E90*J90,2)</f>
        <v>0</v>
      </c>
      <c r="L90" s="242">
        <v>21</v>
      </c>
      <c r="M90" s="242">
        <f>G90*(1+L90/100)</f>
        <v>0</v>
      </c>
      <c r="N90" s="240">
        <v>8.6700000000000006E-3</v>
      </c>
      <c r="O90" s="240">
        <f>ROUND(E90*N90,2)</f>
        <v>0.02</v>
      </c>
      <c r="P90" s="240">
        <v>0</v>
      </c>
      <c r="Q90" s="240">
        <f>ROUND(E90*P90,2)</f>
        <v>0</v>
      </c>
      <c r="R90" s="242" t="s">
        <v>162</v>
      </c>
      <c r="S90" s="242" t="s">
        <v>133</v>
      </c>
      <c r="T90" s="243" t="s">
        <v>133</v>
      </c>
      <c r="U90" s="225">
        <v>1.9419999999999999</v>
      </c>
      <c r="V90" s="225">
        <f>ROUND(E90*U90,2)</f>
        <v>3.88</v>
      </c>
      <c r="W90" s="225"/>
      <c r="X90" s="225" t="s">
        <v>134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135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21"/>
      <c r="B91" s="222"/>
      <c r="C91" s="260" t="s">
        <v>285</v>
      </c>
      <c r="D91" s="251"/>
      <c r="E91" s="251"/>
      <c r="F91" s="251"/>
      <c r="G91" s="251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14"/>
      <c r="Z91" s="214"/>
      <c r="AA91" s="214"/>
      <c r="AB91" s="214"/>
      <c r="AC91" s="214"/>
      <c r="AD91" s="214"/>
      <c r="AE91" s="214"/>
      <c r="AF91" s="214"/>
      <c r="AG91" s="214" t="s">
        <v>201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21"/>
      <c r="B92" s="222"/>
      <c r="C92" s="261" t="s">
        <v>290</v>
      </c>
      <c r="D92" s="227"/>
      <c r="E92" s="228">
        <v>2</v>
      </c>
      <c r="F92" s="225"/>
      <c r="G92" s="225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14"/>
      <c r="Z92" s="214"/>
      <c r="AA92" s="214"/>
      <c r="AB92" s="214"/>
      <c r="AC92" s="214"/>
      <c r="AD92" s="214"/>
      <c r="AE92" s="214"/>
      <c r="AF92" s="214"/>
      <c r="AG92" s="214" t="s">
        <v>209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ht="22.5" outlineLevel="1" x14ac:dyDescent="0.2">
      <c r="A93" s="244">
        <v>60</v>
      </c>
      <c r="B93" s="245" t="s">
        <v>291</v>
      </c>
      <c r="C93" s="258" t="s">
        <v>292</v>
      </c>
      <c r="D93" s="246" t="s">
        <v>131</v>
      </c>
      <c r="E93" s="247">
        <v>2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21</v>
      </c>
      <c r="M93" s="249">
        <f>G93*(1+L93/100)</f>
        <v>0</v>
      </c>
      <c r="N93" s="247">
        <v>0</v>
      </c>
      <c r="O93" s="247">
        <f>ROUND(E93*N93,2)</f>
        <v>0</v>
      </c>
      <c r="P93" s="247">
        <v>0</v>
      </c>
      <c r="Q93" s="247">
        <f>ROUND(E93*P93,2)</f>
        <v>0</v>
      </c>
      <c r="R93" s="249" t="s">
        <v>162</v>
      </c>
      <c r="S93" s="249" t="s">
        <v>133</v>
      </c>
      <c r="T93" s="250" t="s">
        <v>133</v>
      </c>
      <c r="U93" s="225">
        <v>6.4000000000000001E-2</v>
      </c>
      <c r="V93" s="225">
        <f>ROUND(E93*U93,2)</f>
        <v>0.13</v>
      </c>
      <c r="W93" s="225"/>
      <c r="X93" s="225" t="s">
        <v>134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135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2.5" outlineLevel="1" x14ac:dyDescent="0.2">
      <c r="A94" s="244">
        <v>61</v>
      </c>
      <c r="B94" s="245" t="s">
        <v>293</v>
      </c>
      <c r="C94" s="258" t="s">
        <v>294</v>
      </c>
      <c r="D94" s="246" t="s">
        <v>161</v>
      </c>
      <c r="E94" s="247">
        <v>10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21</v>
      </c>
      <c r="M94" s="249">
        <f>G94*(1+L94/100)</f>
        <v>0</v>
      </c>
      <c r="N94" s="247">
        <v>0</v>
      </c>
      <c r="O94" s="247">
        <f>ROUND(E94*N94,2)</f>
        <v>0</v>
      </c>
      <c r="P94" s="247">
        <v>0</v>
      </c>
      <c r="Q94" s="247">
        <f>ROUND(E94*P94,2)</f>
        <v>0</v>
      </c>
      <c r="R94" s="249" t="s">
        <v>162</v>
      </c>
      <c r="S94" s="249" t="s">
        <v>133</v>
      </c>
      <c r="T94" s="250" t="s">
        <v>133</v>
      </c>
      <c r="U94" s="225">
        <v>6.2E-2</v>
      </c>
      <c r="V94" s="225">
        <f>ROUND(E94*U94,2)</f>
        <v>0.62</v>
      </c>
      <c r="W94" s="225"/>
      <c r="X94" s="225" t="s">
        <v>134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135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ht="22.5" outlineLevel="1" x14ac:dyDescent="0.2">
      <c r="A95" s="244">
        <v>62</v>
      </c>
      <c r="B95" s="245" t="s">
        <v>295</v>
      </c>
      <c r="C95" s="258" t="s">
        <v>296</v>
      </c>
      <c r="D95" s="246" t="s">
        <v>131</v>
      </c>
      <c r="E95" s="247">
        <v>1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21</v>
      </c>
      <c r="M95" s="249">
        <f>G95*(1+L95/100)</f>
        <v>0</v>
      </c>
      <c r="N95" s="247">
        <v>0</v>
      </c>
      <c r="O95" s="247">
        <f>ROUND(E95*N95,2)</f>
        <v>0</v>
      </c>
      <c r="P95" s="247">
        <v>0</v>
      </c>
      <c r="Q95" s="247">
        <f>ROUND(E95*P95,2)</f>
        <v>0</v>
      </c>
      <c r="R95" s="249" t="s">
        <v>162</v>
      </c>
      <c r="S95" s="249" t="s">
        <v>133</v>
      </c>
      <c r="T95" s="250" t="s">
        <v>133</v>
      </c>
      <c r="U95" s="225">
        <v>0.48199999999999998</v>
      </c>
      <c r="V95" s="225">
        <f>ROUND(E95*U95,2)</f>
        <v>0.48</v>
      </c>
      <c r="W95" s="225"/>
      <c r="X95" s="225" t="s">
        <v>134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135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44">
        <v>63</v>
      </c>
      <c r="B96" s="245" t="s">
        <v>297</v>
      </c>
      <c r="C96" s="258" t="s">
        <v>298</v>
      </c>
      <c r="D96" s="246" t="s">
        <v>131</v>
      </c>
      <c r="E96" s="247">
        <v>1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21</v>
      </c>
      <c r="M96" s="249">
        <f>G96*(1+L96/100)</f>
        <v>0</v>
      </c>
      <c r="N96" s="247">
        <v>2.5000000000000001E-4</v>
      </c>
      <c r="O96" s="247">
        <f>ROUND(E96*N96,2)</f>
        <v>0</v>
      </c>
      <c r="P96" s="247">
        <v>0</v>
      </c>
      <c r="Q96" s="247">
        <f>ROUND(E96*P96,2)</f>
        <v>0</v>
      </c>
      <c r="R96" s="249" t="s">
        <v>162</v>
      </c>
      <c r="S96" s="249" t="s">
        <v>133</v>
      </c>
      <c r="T96" s="250" t="s">
        <v>133</v>
      </c>
      <c r="U96" s="225">
        <v>0.57599999999999996</v>
      </c>
      <c r="V96" s="225">
        <f>ROUND(E96*U96,2)</f>
        <v>0.57999999999999996</v>
      </c>
      <c r="W96" s="225"/>
      <c r="X96" s="225" t="s">
        <v>134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135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44">
        <v>64</v>
      </c>
      <c r="B97" s="245" t="s">
        <v>299</v>
      </c>
      <c r="C97" s="258" t="s">
        <v>300</v>
      </c>
      <c r="D97" s="246" t="s">
        <v>289</v>
      </c>
      <c r="E97" s="247">
        <v>2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21</v>
      </c>
      <c r="M97" s="249">
        <f>G97*(1+L97/100)</f>
        <v>0</v>
      </c>
      <c r="N97" s="247">
        <v>4.0000000000000003E-5</v>
      </c>
      <c r="O97" s="247">
        <f>ROUND(E97*N97,2)</f>
        <v>0</v>
      </c>
      <c r="P97" s="247">
        <v>0</v>
      </c>
      <c r="Q97" s="247">
        <f>ROUND(E97*P97,2)</f>
        <v>0</v>
      </c>
      <c r="R97" s="249" t="s">
        <v>162</v>
      </c>
      <c r="S97" s="249" t="s">
        <v>133</v>
      </c>
      <c r="T97" s="250" t="s">
        <v>133</v>
      </c>
      <c r="U97" s="225">
        <v>0.14499999999999999</v>
      </c>
      <c r="V97" s="225">
        <f>ROUND(E97*U97,2)</f>
        <v>0.28999999999999998</v>
      </c>
      <c r="W97" s="225"/>
      <c r="X97" s="225" t="s">
        <v>134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135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44">
        <v>65</v>
      </c>
      <c r="B98" s="245" t="s">
        <v>301</v>
      </c>
      <c r="C98" s="258" t="s">
        <v>302</v>
      </c>
      <c r="D98" s="246" t="s">
        <v>131</v>
      </c>
      <c r="E98" s="247">
        <v>4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21</v>
      </c>
      <c r="M98" s="249">
        <f>G98*(1+L98/100)</f>
        <v>0</v>
      </c>
      <c r="N98" s="247">
        <v>3.0000000000000001E-5</v>
      </c>
      <c r="O98" s="247">
        <f>ROUND(E98*N98,2)</f>
        <v>0</v>
      </c>
      <c r="P98" s="247">
        <v>0</v>
      </c>
      <c r="Q98" s="247">
        <f>ROUND(E98*P98,2)</f>
        <v>0</v>
      </c>
      <c r="R98" s="249" t="s">
        <v>162</v>
      </c>
      <c r="S98" s="249" t="s">
        <v>133</v>
      </c>
      <c r="T98" s="250" t="s">
        <v>133</v>
      </c>
      <c r="U98" s="225">
        <v>0.16600000000000001</v>
      </c>
      <c r="V98" s="225">
        <f>ROUND(E98*U98,2)</f>
        <v>0.66</v>
      </c>
      <c r="W98" s="225"/>
      <c r="X98" s="225" t="s">
        <v>134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284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7">
        <v>66</v>
      </c>
      <c r="B99" s="238" t="s">
        <v>303</v>
      </c>
      <c r="C99" s="259" t="s">
        <v>304</v>
      </c>
      <c r="D99" s="239" t="s">
        <v>131</v>
      </c>
      <c r="E99" s="240">
        <v>4</v>
      </c>
      <c r="F99" s="241"/>
      <c r="G99" s="242">
        <f>ROUND(E99*F99,2)</f>
        <v>0</v>
      </c>
      <c r="H99" s="241"/>
      <c r="I99" s="242">
        <f>ROUND(E99*H99,2)</f>
        <v>0</v>
      </c>
      <c r="J99" s="241"/>
      <c r="K99" s="242">
        <f>ROUND(E99*J99,2)</f>
        <v>0</v>
      </c>
      <c r="L99" s="242">
        <v>21</v>
      </c>
      <c r="M99" s="242">
        <f>G99*(1+L99/100)</f>
        <v>0</v>
      </c>
      <c r="N99" s="240">
        <v>3.0000000000000001E-5</v>
      </c>
      <c r="O99" s="240">
        <f>ROUND(E99*N99,2)</f>
        <v>0</v>
      </c>
      <c r="P99" s="240">
        <v>0</v>
      </c>
      <c r="Q99" s="240">
        <f>ROUND(E99*P99,2)</f>
        <v>0</v>
      </c>
      <c r="R99" s="242" t="s">
        <v>162</v>
      </c>
      <c r="S99" s="242" t="s">
        <v>133</v>
      </c>
      <c r="T99" s="243" t="s">
        <v>133</v>
      </c>
      <c r="U99" s="225">
        <v>0.26900000000000002</v>
      </c>
      <c r="V99" s="225">
        <f>ROUND(E99*U99,2)</f>
        <v>1.08</v>
      </c>
      <c r="W99" s="225"/>
      <c r="X99" s="225" t="s">
        <v>134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284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21"/>
      <c r="B100" s="222"/>
      <c r="C100" s="261" t="s">
        <v>305</v>
      </c>
      <c r="D100" s="227"/>
      <c r="E100" s="228">
        <v>4</v>
      </c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14"/>
      <c r="Z100" s="214"/>
      <c r="AA100" s="214"/>
      <c r="AB100" s="214"/>
      <c r="AC100" s="214"/>
      <c r="AD100" s="214"/>
      <c r="AE100" s="214"/>
      <c r="AF100" s="214"/>
      <c r="AG100" s="214" t="s">
        <v>209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44">
        <v>67</v>
      </c>
      <c r="B101" s="245" t="s">
        <v>306</v>
      </c>
      <c r="C101" s="258" t="s">
        <v>307</v>
      </c>
      <c r="D101" s="246" t="s">
        <v>308</v>
      </c>
      <c r="E101" s="247">
        <v>8</v>
      </c>
      <c r="F101" s="248"/>
      <c r="G101" s="249">
        <f>ROUND(E101*F101,2)</f>
        <v>0</v>
      </c>
      <c r="H101" s="248"/>
      <c r="I101" s="249">
        <f>ROUND(E101*H101,2)</f>
        <v>0</v>
      </c>
      <c r="J101" s="248"/>
      <c r="K101" s="249">
        <f>ROUND(E101*J101,2)</f>
        <v>0</v>
      </c>
      <c r="L101" s="249">
        <v>21</v>
      </c>
      <c r="M101" s="249">
        <f>G101*(1+L101/100)</f>
        <v>0</v>
      </c>
      <c r="N101" s="247">
        <v>0</v>
      </c>
      <c r="O101" s="247">
        <f>ROUND(E101*N101,2)</f>
        <v>0</v>
      </c>
      <c r="P101" s="247">
        <v>0</v>
      </c>
      <c r="Q101" s="247">
        <f>ROUND(E101*P101,2)</f>
        <v>0</v>
      </c>
      <c r="R101" s="249"/>
      <c r="S101" s="249" t="s">
        <v>138</v>
      </c>
      <c r="T101" s="250" t="s">
        <v>139</v>
      </c>
      <c r="U101" s="225">
        <v>1</v>
      </c>
      <c r="V101" s="225">
        <f>ROUND(E101*U101,2)</f>
        <v>8</v>
      </c>
      <c r="W101" s="225"/>
      <c r="X101" s="225" t="s">
        <v>134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135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44">
        <v>68</v>
      </c>
      <c r="B102" s="245" t="s">
        <v>309</v>
      </c>
      <c r="C102" s="258" t="s">
        <v>310</v>
      </c>
      <c r="D102" s="246" t="s">
        <v>131</v>
      </c>
      <c r="E102" s="247">
        <v>2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21</v>
      </c>
      <c r="M102" s="249">
        <f>G102*(1+L102/100)</f>
        <v>0</v>
      </c>
      <c r="N102" s="247">
        <v>2.97E-3</v>
      </c>
      <c r="O102" s="247">
        <f>ROUND(E102*N102,2)</f>
        <v>0.01</v>
      </c>
      <c r="P102" s="247">
        <v>0</v>
      </c>
      <c r="Q102" s="247">
        <f>ROUND(E102*P102,2)</f>
        <v>0</v>
      </c>
      <c r="R102" s="249"/>
      <c r="S102" s="249" t="s">
        <v>138</v>
      </c>
      <c r="T102" s="250" t="s">
        <v>139</v>
      </c>
      <c r="U102" s="225">
        <v>0.433</v>
      </c>
      <c r="V102" s="225">
        <f>ROUND(E102*U102,2)</f>
        <v>0.87</v>
      </c>
      <c r="W102" s="225"/>
      <c r="X102" s="225" t="s">
        <v>134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135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44">
        <v>69</v>
      </c>
      <c r="B103" s="245" t="s">
        <v>311</v>
      </c>
      <c r="C103" s="258" t="s">
        <v>312</v>
      </c>
      <c r="D103" s="246" t="s">
        <v>131</v>
      </c>
      <c r="E103" s="247">
        <v>4</v>
      </c>
      <c r="F103" s="248"/>
      <c r="G103" s="249">
        <f>ROUND(E103*F103,2)</f>
        <v>0</v>
      </c>
      <c r="H103" s="248"/>
      <c r="I103" s="249">
        <f>ROUND(E103*H103,2)</f>
        <v>0</v>
      </c>
      <c r="J103" s="248"/>
      <c r="K103" s="249">
        <f>ROUND(E103*J103,2)</f>
        <v>0</v>
      </c>
      <c r="L103" s="249">
        <v>21</v>
      </c>
      <c r="M103" s="249">
        <f>G103*(1+L103/100)</f>
        <v>0</v>
      </c>
      <c r="N103" s="247">
        <v>1.6000000000000001E-4</v>
      </c>
      <c r="O103" s="247">
        <f>ROUND(E103*N103,2)</f>
        <v>0</v>
      </c>
      <c r="P103" s="247">
        <v>0</v>
      </c>
      <c r="Q103" s="247">
        <f>ROUND(E103*P103,2)</f>
        <v>0</v>
      </c>
      <c r="R103" s="249" t="s">
        <v>215</v>
      </c>
      <c r="S103" s="249" t="s">
        <v>133</v>
      </c>
      <c r="T103" s="250" t="s">
        <v>133</v>
      </c>
      <c r="U103" s="225">
        <v>0</v>
      </c>
      <c r="V103" s="225">
        <f>ROUND(E103*U103,2)</f>
        <v>0</v>
      </c>
      <c r="W103" s="225"/>
      <c r="X103" s="225" t="s">
        <v>216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313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44">
        <v>70</v>
      </c>
      <c r="B104" s="245" t="s">
        <v>314</v>
      </c>
      <c r="C104" s="258" t="s">
        <v>315</v>
      </c>
      <c r="D104" s="246" t="s">
        <v>131</v>
      </c>
      <c r="E104" s="247">
        <v>2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21</v>
      </c>
      <c r="M104" s="249">
        <f>G104*(1+L104/100)</f>
        <v>0</v>
      </c>
      <c r="N104" s="247">
        <v>6.8999999999999997E-4</v>
      </c>
      <c r="O104" s="247">
        <f>ROUND(E104*N104,2)</f>
        <v>0</v>
      </c>
      <c r="P104" s="247">
        <v>0</v>
      </c>
      <c r="Q104" s="247">
        <f>ROUND(E104*P104,2)</f>
        <v>0</v>
      </c>
      <c r="R104" s="249" t="s">
        <v>215</v>
      </c>
      <c r="S104" s="249" t="s">
        <v>133</v>
      </c>
      <c r="T104" s="250" t="s">
        <v>133</v>
      </c>
      <c r="U104" s="225">
        <v>0</v>
      </c>
      <c r="V104" s="225">
        <f>ROUND(E104*U104,2)</f>
        <v>0</v>
      </c>
      <c r="W104" s="225"/>
      <c r="X104" s="225" t="s">
        <v>216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313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44">
        <v>71</v>
      </c>
      <c r="B105" s="245" t="s">
        <v>316</v>
      </c>
      <c r="C105" s="258" t="s">
        <v>317</v>
      </c>
      <c r="D105" s="246" t="s">
        <v>131</v>
      </c>
      <c r="E105" s="247">
        <v>2</v>
      </c>
      <c r="F105" s="248"/>
      <c r="G105" s="249">
        <f>ROUND(E105*F105,2)</f>
        <v>0</v>
      </c>
      <c r="H105" s="248"/>
      <c r="I105" s="249">
        <f>ROUND(E105*H105,2)</f>
        <v>0</v>
      </c>
      <c r="J105" s="248"/>
      <c r="K105" s="249">
        <f>ROUND(E105*J105,2)</f>
        <v>0</v>
      </c>
      <c r="L105" s="249">
        <v>21</v>
      </c>
      <c r="M105" s="249">
        <f>G105*(1+L105/100)</f>
        <v>0</v>
      </c>
      <c r="N105" s="247">
        <v>2.0000000000000001E-4</v>
      </c>
      <c r="O105" s="247">
        <f>ROUND(E105*N105,2)</f>
        <v>0</v>
      </c>
      <c r="P105" s="247">
        <v>0</v>
      </c>
      <c r="Q105" s="247">
        <f>ROUND(E105*P105,2)</f>
        <v>0</v>
      </c>
      <c r="R105" s="249" t="s">
        <v>215</v>
      </c>
      <c r="S105" s="249" t="s">
        <v>133</v>
      </c>
      <c r="T105" s="250" t="s">
        <v>133</v>
      </c>
      <c r="U105" s="225">
        <v>0</v>
      </c>
      <c r="V105" s="225">
        <f>ROUND(E105*U105,2)</f>
        <v>0</v>
      </c>
      <c r="W105" s="225"/>
      <c r="X105" s="225" t="s">
        <v>216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217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44">
        <v>72</v>
      </c>
      <c r="B106" s="245" t="s">
        <v>318</v>
      </c>
      <c r="C106" s="258" t="s">
        <v>319</v>
      </c>
      <c r="D106" s="246" t="s">
        <v>131</v>
      </c>
      <c r="E106" s="247">
        <v>2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21</v>
      </c>
      <c r="M106" s="249">
        <f>G106*(1+L106/100)</f>
        <v>0</v>
      </c>
      <c r="N106" s="247">
        <v>0</v>
      </c>
      <c r="O106" s="247">
        <f>ROUND(E106*N106,2)</f>
        <v>0</v>
      </c>
      <c r="P106" s="247">
        <v>0</v>
      </c>
      <c r="Q106" s="247">
        <f>ROUND(E106*P106,2)</f>
        <v>0</v>
      </c>
      <c r="R106" s="249"/>
      <c r="S106" s="249" t="s">
        <v>138</v>
      </c>
      <c r="T106" s="250" t="s">
        <v>139</v>
      </c>
      <c r="U106" s="225">
        <v>0</v>
      </c>
      <c r="V106" s="225">
        <f>ROUND(E106*U106,2)</f>
        <v>0</v>
      </c>
      <c r="W106" s="225"/>
      <c r="X106" s="225" t="s">
        <v>216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217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37">
        <v>73</v>
      </c>
      <c r="B107" s="238" t="s">
        <v>320</v>
      </c>
      <c r="C107" s="259" t="s">
        <v>321</v>
      </c>
      <c r="D107" s="239" t="s">
        <v>197</v>
      </c>
      <c r="E107" s="240">
        <v>9.2050000000000007E-2</v>
      </c>
      <c r="F107" s="241"/>
      <c r="G107" s="242">
        <f>ROUND(E107*F107,2)</f>
        <v>0</v>
      </c>
      <c r="H107" s="241"/>
      <c r="I107" s="242">
        <f>ROUND(E107*H107,2)</f>
        <v>0</v>
      </c>
      <c r="J107" s="241"/>
      <c r="K107" s="242">
        <f>ROUND(E107*J107,2)</f>
        <v>0</v>
      </c>
      <c r="L107" s="242">
        <v>21</v>
      </c>
      <c r="M107" s="242">
        <f>G107*(1+L107/100)</f>
        <v>0</v>
      </c>
      <c r="N107" s="240">
        <v>0</v>
      </c>
      <c r="O107" s="240">
        <f>ROUND(E107*N107,2)</f>
        <v>0</v>
      </c>
      <c r="P107" s="240">
        <v>0</v>
      </c>
      <c r="Q107" s="240">
        <f>ROUND(E107*P107,2)</f>
        <v>0</v>
      </c>
      <c r="R107" s="242" t="s">
        <v>162</v>
      </c>
      <c r="S107" s="242" t="s">
        <v>133</v>
      </c>
      <c r="T107" s="243" t="s">
        <v>133</v>
      </c>
      <c r="U107" s="225">
        <v>1.333</v>
      </c>
      <c r="V107" s="225">
        <f>ROUND(E107*U107,2)</f>
        <v>0.12</v>
      </c>
      <c r="W107" s="225"/>
      <c r="X107" s="225" t="s">
        <v>229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230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21"/>
      <c r="B108" s="222"/>
      <c r="C108" s="260" t="s">
        <v>274</v>
      </c>
      <c r="D108" s="251"/>
      <c r="E108" s="251"/>
      <c r="F108" s="251"/>
      <c r="G108" s="251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201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x14ac:dyDescent="0.2">
      <c r="A109" s="230" t="s">
        <v>127</v>
      </c>
      <c r="B109" s="231" t="s">
        <v>81</v>
      </c>
      <c r="C109" s="257" t="s">
        <v>82</v>
      </c>
      <c r="D109" s="232"/>
      <c r="E109" s="233"/>
      <c r="F109" s="234"/>
      <c r="G109" s="234">
        <f>SUMIF(AG110:AG124,"&lt;&gt;NOR",G110:G124)</f>
        <v>0</v>
      </c>
      <c r="H109" s="234"/>
      <c r="I109" s="234">
        <f>SUM(I110:I124)</f>
        <v>0</v>
      </c>
      <c r="J109" s="234"/>
      <c r="K109" s="234">
        <f>SUM(K110:K124)</f>
        <v>0</v>
      </c>
      <c r="L109" s="234"/>
      <c r="M109" s="234">
        <f>SUM(M110:M124)</f>
        <v>0</v>
      </c>
      <c r="N109" s="233"/>
      <c r="O109" s="233">
        <f>SUM(O110:O124)</f>
        <v>0.03</v>
      </c>
      <c r="P109" s="233"/>
      <c r="Q109" s="233">
        <f>SUM(Q110:Q124)</f>
        <v>0</v>
      </c>
      <c r="R109" s="234"/>
      <c r="S109" s="234"/>
      <c r="T109" s="235"/>
      <c r="U109" s="229"/>
      <c r="V109" s="229">
        <f>SUM(V110:V124)</f>
        <v>3.35</v>
      </c>
      <c r="W109" s="229"/>
      <c r="X109" s="229"/>
      <c r="AG109" t="s">
        <v>128</v>
      </c>
    </row>
    <row r="110" spans="1:60" ht="22.5" outlineLevel="1" x14ac:dyDescent="0.2">
      <c r="A110" s="237">
        <v>74</v>
      </c>
      <c r="B110" s="238" t="s">
        <v>322</v>
      </c>
      <c r="C110" s="259" t="s">
        <v>323</v>
      </c>
      <c r="D110" s="239" t="s">
        <v>289</v>
      </c>
      <c r="E110" s="240">
        <v>1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0">
        <v>7.0400000000000003E-3</v>
      </c>
      <c r="O110" s="240">
        <f>ROUND(E110*N110,2)</f>
        <v>0.01</v>
      </c>
      <c r="P110" s="240">
        <v>0</v>
      </c>
      <c r="Q110" s="240">
        <f>ROUND(E110*P110,2)</f>
        <v>0</v>
      </c>
      <c r="R110" s="242" t="s">
        <v>162</v>
      </c>
      <c r="S110" s="242" t="s">
        <v>133</v>
      </c>
      <c r="T110" s="243" t="s">
        <v>133</v>
      </c>
      <c r="U110" s="225">
        <v>1.7629999999999999</v>
      </c>
      <c r="V110" s="225">
        <f>ROUND(E110*U110,2)</f>
        <v>1.76</v>
      </c>
      <c r="W110" s="225"/>
      <c r="X110" s="225" t="s">
        <v>134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284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21"/>
      <c r="B111" s="222"/>
      <c r="C111" s="261" t="s">
        <v>324</v>
      </c>
      <c r="D111" s="227"/>
      <c r="E111" s="228">
        <v>1</v>
      </c>
      <c r="F111" s="225"/>
      <c r="G111" s="225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14"/>
      <c r="Z111" s="214"/>
      <c r="AA111" s="214"/>
      <c r="AB111" s="214"/>
      <c r="AC111" s="214"/>
      <c r="AD111" s="214"/>
      <c r="AE111" s="214"/>
      <c r="AF111" s="214"/>
      <c r="AG111" s="214" t="s">
        <v>209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ht="22.5" outlineLevel="1" x14ac:dyDescent="0.2">
      <c r="A112" s="244">
        <v>75</v>
      </c>
      <c r="B112" s="245" t="s">
        <v>325</v>
      </c>
      <c r="C112" s="258" t="s">
        <v>326</v>
      </c>
      <c r="D112" s="246" t="s">
        <v>289</v>
      </c>
      <c r="E112" s="247">
        <v>1</v>
      </c>
      <c r="F112" s="248"/>
      <c r="G112" s="249">
        <f>ROUND(E112*F112,2)</f>
        <v>0</v>
      </c>
      <c r="H112" s="248"/>
      <c r="I112" s="249">
        <f>ROUND(E112*H112,2)</f>
        <v>0</v>
      </c>
      <c r="J112" s="248"/>
      <c r="K112" s="249">
        <f>ROUND(E112*J112,2)</f>
        <v>0</v>
      </c>
      <c r="L112" s="249">
        <v>21</v>
      </c>
      <c r="M112" s="249">
        <f>G112*(1+L112/100)</f>
        <v>0</v>
      </c>
      <c r="N112" s="247">
        <v>1.25E-3</v>
      </c>
      <c r="O112" s="247">
        <f>ROUND(E112*N112,2)</f>
        <v>0</v>
      </c>
      <c r="P112" s="247">
        <v>0</v>
      </c>
      <c r="Q112" s="247">
        <f>ROUND(E112*P112,2)</f>
        <v>0</v>
      </c>
      <c r="R112" s="249" t="s">
        <v>162</v>
      </c>
      <c r="S112" s="249" t="s">
        <v>133</v>
      </c>
      <c r="T112" s="250" t="s">
        <v>133</v>
      </c>
      <c r="U112" s="225">
        <v>0.14499999999999999</v>
      </c>
      <c r="V112" s="225">
        <f>ROUND(E112*U112,2)</f>
        <v>0.15</v>
      </c>
      <c r="W112" s="225"/>
      <c r="X112" s="225" t="s">
        <v>134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135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37">
        <v>76</v>
      </c>
      <c r="B113" s="238" t="s">
        <v>327</v>
      </c>
      <c r="C113" s="259" t="s">
        <v>328</v>
      </c>
      <c r="D113" s="239" t="s">
        <v>289</v>
      </c>
      <c r="E113" s="240">
        <v>1</v>
      </c>
      <c r="F113" s="241"/>
      <c r="G113" s="242">
        <f>ROUND(E113*F113,2)</f>
        <v>0</v>
      </c>
      <c r="H113" s="241"/>
      <c r="I113" s="242">
        <f>ROUND(E113*H113,2)</f>
        <v>0</v>
      </c>
      <c r="J113" s="241"/>
      <c r="K113" s="242">
        <f>ROUND(E113*J113,2)</f>
        <v>0</v>
      </c>
      <c r="L113" s="242">
        <v>21</v>
      </c>
      <c r="M113" s="242">
        <f>G113*(1+L113/100)</f>
        <v>0</v>
      </c>
      <c r="N113" s="240">
        <v>5.2999999999999998E-4</v>
      </c>
      <c r="O113" s="240">
        <f>ROUND(E113*N113,2)</f>
        <v>0</v>
      </c>
      <c r="P113" s="240">
        <v>0</v>
      </c>
      <c r="Q113" s="240">
        <f>ROUND(E113*P113,2)</f>
        <v>0</v>
      </c>
      <c r="R113" s="242" t="s">
        <v>132</v>
      </c>
      <c r="S113" s="242" t="s">
        <v>133</v>
      </c>
      <c r="T113" s="243" t="s">
        <v>133</v>
      </c>
      <c r="U113" s="225">
        <v>0.25</v>
      </c>
      <c r="V113" s="225">
        <f>ROUND(E113*U113,2)</f>
        <v>0.25</v>
      </c>
      <c r="W113" s="225"/>
      <c r="X113" s="225" t="s">
        <v>134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284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21"/>
      <c r="B114" s="222"/>
      <c r="C114" s="261" t="s">
        <v>329</v>
      </c>
      <c r="D114" s="227"/>
      <c r="E114" s="228">
        <v>1</v>
      </c>
      <c r="F114" s="225"/>
      <c r="G114" s="22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14"/>
      <c r="Z114" s="214"/>
      <c r="AA114" s="214"/>
      <c r="AB114" s="214"/>
      <c r="AC114" s="214"/>
      <c r="AD114" s="214"/>
      <c r="AE114" s="214"/>
      <c r="AF114" s="214"/>
      <c r="AG114" s="214" t="s">
        <v>209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44">
        <v>77</v>
      </c>
      <c r="B115" s="245" t="s">
        <v>330</v>
      </c>
      <c r="C115" s="258" t="s">
        <v>331</v>
      </c>
      <c r="D115" s="246" t="s">
        <v>289</v>
      </c>
      <c r="E115" s="247">
        <v>1</v>
      </c>
      <c r="F115" s="248"/>
      <c r="G115" s="249">
        <f>ROUND(E115*F115,2)</f>
        <v>0</v>
      </c>
      <c r="H115" s="248"/>
      <c r="I115" s="249">
        <f>ROUND(E115*H115,2)</f>
        <v>0</v>
      </c>
      <c r="J115" s="248"/>
      <c r="K115" s="249">
        <f>ROUND(E115*J115,2)</f>
        <v>0</v>
      </c>
      <c r="L115" s="249">
        <v>21</v>
      </c>
      <c r="M115" s="249">
        <f>G115*(1+L115/100)</f>
        <v>0</v>
      </c>
      <c r="N115" s="247">
        <v>0</v>
      </c>
      <c r="O115" s="247">
        <f>ROUND(E115*N115,2)</f>
        <v>0</v>
      </c>
      <c r="P115" s="247">
        <v>0</v>
      </c>
      <c r="Q115" s="247">
        <f>ROUND(E115*P115,2)</f>
        <v>0</v>
      </c>
      <c r="R115" s="249" t="s">
        <v>132</v>
      </c>
      <c r="S115" s="249" t="s">
        <v>133</v>
      </c>
      <c r="T115" s="250" t="s">
        <v>133</v>
      </c>
      <c r="U115" s="225">
        <v>0.28100000000000003</v>
      </c>
      <c r="V115" s="225">
        <f>ROUND(E115*U115,2)</f>
        <v>0.28000000000000003</v>
      </c>
      <c r="W115" s="225"/>
      <c r="X115" s="225" t="s">
        <v>134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135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2.5" outlineLevel="1" x14ac:dyDescent="0.2">
      <c r="A116" s="244">
        <v>78</v>
      </c>
      <c r="B116" s="245" t="s">
        <v>332</v>
      </c>
      <c r="C116" s="258" t="s">
        <v>333</v>
      </c>
      <c r="D116" s="246" t="s">
        <v>131</v>
      </c>
      <c r="E116" s="247">
        <v>1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21</v>
      </c>
      <c r="M116" s="249">
        <f>G116*(1+L116/100)</f>
        <v>0</v>
      </c>
      <c r="N116" s="247">
        <v>3.4000000000000002E-4</v>
      </c>
      <c r="O116" s="247">
        <f>ROUND(E116*N116,2)</f>
        <v>0</v>
      </c>
      <c r="P116" s="247">
        <v>0</v>
      </c>
      <c r="Q116" s="247">
        <f>ROUND(E116*P116,2)</f>
        <v>0</v>
      </c>
      <c r="R116" s="249" t="s">
        <v>132</v>
      </c>
      <c r="S116" s="249" t="s">
        <v>133</v>
      </c>
      <c r="T116" s="250" t="s">
        <v>133</v>
      </c>
      <c r="U116" s="225">
        <v>0.20599999999999999</v>
      </c>
      <c r="V116" s="225">
        <f>ROUND(E116*U116,2)</f>
        <v>0.21</v>
      </c>
      <c r="W116" s="225"/>
      <c r="X116" s="225" t="s">
        <v>134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135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44">
        <v>79</v>
      </c>
      <c r="B117" s="245" t="s">
        <v>334</v>
      </c>
      <c r="C117" s="258" t="s">
        <v>335</v>
      </c>
      <c r="D117" s="246" t="s">
        <v>289</v>
      </c>
      <c r="E117" s="247">
        <v>1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21</v>
      </c>
      <c r="M117" s="249">
        <f>G117*(1+L117/100)</f>
        <v>0</v>
      </c>
      <c r="N117" s="247">
        <v>3.5E-4</v>
      </c>
      <c r="O117" s="247">
        <f>ROUND(E117*N117,2)</f>
        <v>0</v>
      </c>
      <c r="P117" s="247">
        <v>0</v>
      </c>
      <c r="Q117" s="247">
        <f>ROUND(E117*P117,2)</f>
        <v>0</v>
      </c>
      <c r="R117" s="249"/>
      <c r="S117" s="249" t="s">
        <v>138</v>
      </c>
      <c r="T117" s="250" t="s">
        <v>133</v>
      </c>
      <c r="U117" s="225">
        <v>0.63400000000000001</v>
      </c>
      <c r="V117" s="225">
        <f>ROUND(E117*U117,2)</f>
        <v>0.63</v>
      </c>
      <c r="W117" s="225"/>
      <c r="X117" s="225" t="s">
        <v>134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135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2.5" outlineLevel="1" x14ac:dyDescent="0.2">
      <c r="A118" s="244">
        <v>80</v>
      </c>
      <c r="B118" s="245" t="s">
        <v>336</v>
      </c>
      <c r="C118" s="258" t="s">
        <v>337</v>
      </c>
      <c r="D118" s="246" t="s">
        <v>131</v>
      </c>
      <c r="E118" s="247">
        <v>1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21</v>
      </c>
      <c r="M118" s="249">
        <f>G118*(1+L118/100)</f>
        <v>0</v>
      </c>
      <c r="N118" s="247">
        <v>3.0000000000000001E-3</v>
      </c>
      <c r="O118" s="247">
        <f>ROUND(E118*N118,2)</f>
        <v>0</v>
      </c>
      <c r="P118" s="247">
        <v>0</v>
      </c>
      <c r="Q118" s="247">
        <f>ROUND(E118*P118,2)</f>
        <v>0</v>
      </c>
      <c r="R118" s="249"/>
      <c r="S118" s="249" t="s">
        <v>138</v>
      </c>
      <c r="T118" s="250" t="s">
        <v>139</v>
      </c>
      <c r="U118" s="225">
        <v>0</v>
      </c>
      <c r="V118" s="225">
        <f>ROUND(E118*U118,2)</f>
        <v>0</v>
      </c>
      <c r="W118" s="225"/>
      <c r="X118" s="225" t="s">
        <v>216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217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44">
        <v>81</v>
      </c>
      <c r="B119" s="245" t="s">
        <v>338</v>
      </c>
      <c r="C119" s="258" t="s">
        <v>339</v>
      </c>
      <c r="D119" s="246" t="s">
        <v>131</v>
      </c>
      <c r="E119" s="247">
        <v>1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21</v>
      </c>
      <c r="M119" s="249">
        <f>G119*(1+L119/100)</f>
        <v>0</v>
      </c>
      <c r="N119" s="247">
        <v>1.0999999999999999E-2</v>
      </c>
      <c r="O119" s="247">
        <f>ROUND(E119*N119,2)</f>
        <v>0.01</v>
      </c>
      <c r="P119" s="247">
        <v>0</v>
      </c>
      <c r="Q119" s="247">
        <f>ROUND(E119*P119,2)</f>
        <v>0</v>
      </c>
      <c r="R119" s="249"/>
      <c r="S119" s="249" t="s">
        <v>138</v>
      </c>
      <c r="T119" s="250" t="s">
        <v>139</v>
      </c>
      <c r="U119" s="225">
        <v>0</v>
      </c>
      <c r="V119" s="225">
        <f>ROUND(E119*U119,2)</f>
        <v>0</v>
      </c>
      <c r="W119" s="225"/>
      <c r="X119" s="225" t="s">
        <v>216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217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44">
        <v>82</v>
      </c>
      <c r="B120" s="245" t="s">
        <v>340</v>
      </c>
      <c r="C120" s="258" t="s">
        <v>341</v>
      </c>
      <c r="D120" s="246" t="s">
        <v>131</v>
      </c>
      <c r="E120" s="247">
        <v>1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21</v>
      </c>
      <c r="M120" s="249">
        <f>G120*(1+L120/100)</f>
        <v>0</v>
      </c>
      <c r="N120" s="247">
        <v>5.0000000000000001E-3</v>
      </c>
      <c r="O120" s="247">
        <f>ROUND(E120*N120,2)</f>
        <v>0.01</v>
      </c>
      <c r="P120" s="247">
        <v>0</v>
      </c>
      <c r="Q120" s="247">
        <f>ROUND(E120*P120,2)</f>
        <v>0</v>
      </c>
      <c r="R120" s="249"/>
      <c r="S120" s="249" t="s">
        <v>138</v>
      </c>
      <c r="T120" s="250" t="s">
        <v>133</v>
      </c>
      <c r="U120" s="225">
        <v>0</v>
      </c>
      <c r="V120" s="225">
        <f>ROUND(E120*U120,2)</f>
        <v>0</v>
      </c>
      <c r="W120" s="225"/>
      <c r="X120" s="225" t="s">
        <v>216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217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44">
        <v>83</v>
      </c>
      <c r="B121" s="245" t="s">
        <v>342</v>
      </c>
      <c r="C121" s="258" t="s">
        <v>343</v>
      </c>
      <c r="D121" s="246" t="s">
        <v>131</v>
      </c>
      <c r="E121" s="247">
        <v>1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21</v>
      </c>
      <c r="M121" s="249">
        <f>G121*(1+L121/100)</f>
        <v>0</v>
      </c>
      <c r="N121" s="247">
        <v>2.8999999999999998E-3</v>
      </c>
      <c r="O121" s="247">
        <f>ROUND(E121*N121,2)</f>
        <v>0</v>
      </c>
      <c r="P121" s="247">
        <v>0</v>
      </c>
      <c r="Q121" s="247">
        <f>ROUND(E121*P121,2)</f>
        <v>0</v>
      </c>
      <c r="R121" s="249"/>
      <c r="S121" s="249" t="s">
        <v>138</v>
      </c>
      <c r="T121" s="250" t="s">
        <v>133</v>
      </c>
      <c r="U121" s="225">
        <v>0</v>
      </c>
      <c r="V121" s="225">
        <f>ROUND(E121*U121,2)</f>
        <v>0</v>
      </c>
      <c r="W121" s="225"/>
      <c r="X121" s="225" t="s">
        <v>216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313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44">
        <v>84</v>
      </c>
      <c r="B122" s="245" t="s">
        <v>344</v>
      </c>
      <c r="C122" s="258" t="s">
        <v>345</v>
      </c>
      <c r="D122" s="246" t="s">
        <v>346</v>
      </c>
      <c r="E122" s="247">
        <v>1</v>
      </c>
      <c r="F122" s="248"/>
      <c r="G122" s="249">
        <f>ROUND(E122*F122,2)</f>
        <v>0</v>
      </c>
      <c r="H122" s="248"/>
      <c r="I122" s="249">
        <f>ROUND(E122*H122,2)</f>
        <v>0</v>
      </c>
      <c r="J122" s="248"/>
      <c r="K122" s="249">
        <f>ROUND(E122*J122,2)</f>
        <v>0</v>
      </c>
      <c r="L122" s="249">
        <v>21</v>
      </c>
      <c r="M122" s="249">
        <f>G122*(1+L122/100)</f>
        <v>0</v>
      </c>
      <c r="N122" s="247">
        <v>0</v>
      </c>
      <c r="O122" s="247">
        <f>ROUND(E122*N122,2)</f>
        <v>0</v>
      </c>
      <c r="P122" s="247">
        <v>0</v>
      </c>
      <c r="Q122" s="247">
        <f>ROUND(E122*P122,2)</f>
        <v>0</v>
      </c>
      <c r="R122" s="249"/>
      <c r="S122" s="249" t="s">
        <v>138</v>
      </c>
      <c r="T122" s="250" t="s">
        <v>347</v>
      </c>
      <c r="U122" s="225">
        <v>0</v>
      </c>
      <c r="V122" s="225">
        <f>ROUND(E122*U122,2)</f>
        <v>0</v>
      </c>
      <c r="W122" s="225"/>
      <c r="X122" s="225" t="s">
        <v>216</v>
      </c>
      <c r="Y122" s="214"/>
      <c r="Z122" s="214"/>
      <c r="AA122" s="214"/>
      <c r="AB122" s="214"/>
      <c r="AC122" s="214"/>
      <c r="AD122" s="214"/>
      <c r="AE122" s="214"/>
      <c r="AF122" s="214"/>
      <c r="AG122" s="214" t="s">
        <v>217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37">
        <v>85</v>
      </c>
      <c r="B123" s="238" t="s">
        <v>348</v>
      </c>
      <c r="C123" s="259" t="s">
        <v>349</v>
      </c>
      <c r="D123" s="239" t="s">
        <v>197</v>
      </c>
      <c r="E123" s="240">
        <v>3.141E-2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0">
        <v>0</v>
      </c>
      <c r="O123" s="240">
        <f>ROUND(E123*N123,2)</f>
        <v>0</v>
      </c>
      <c r="P123" s="240">
        <v>0</v>
      </c>
      <c r="Q123" s="240">
        <f>ROUND(E123*P123,2)</f>
        <v>0</v>
      </c>
      <c r="R123" s="242" t="s">
        <v>162</v>
      </c>
      <c r="S123" s="242" t="s">
        <v>133</v>
      </c>
      <c r="T123" s="243" t="s">
        <v>133</v>
      </c>
      <c r="U123" s="225">
        <v>2.3639999999999999</v>
      </c>
      <c r="V123" s="225">
        <f>ROUND(E123*U123,2)</f>
        <v>7.0000000000000007E-2</v>
      </c>
      <c r="W123" s="225"/>
      <c r="X123" s="225" t="s">
        <v>229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230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21"/>
      <c r="B124" s="222"/>
      <c r="C124" s="260" t="s">
        <v>274</v>
      </c>
      <c r="D124" s="251"/>
      <c r="E124" s="251"/>
      <c r="F124" s="251"/>
      <c r="G124" s="251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201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x14ac:dyDescent="0.2">
      <c r="A125" s="230" t="s">
        <v>127</v>
      </c>
      <c r="B125" s="231" t="s">
        <v>83</v>
      </c>
      <c r="C125" s="257" t="s">
        <v>84</v>
      </c>
      <c r="D125" s="232"/>
      <c r="E125" s="233"/>
      <c r="F125" s="234"/>
      <c r="G125" s="234">
        <f>SUMIF(AG126:AG135,"&lt;&gt;NOR",G126:G135)</f>
        <v>0</v>
      </c>
      <c r="H125" s="234"/>
      <c r="I125" s="234">
        <f>SUM(I126:I135)</f>
        <v>0</v>
      </c>
      <c r="J125" s="234"/>
      <c r="K125" s="234">
        <f>SUM(K126:K135)</f>
        <v>0</v>
      </c>
      <c r="L125" s="234"/>
      <c r="M125" s="234">
        <f>SUM(M126:M135)</f>
        <v>0</v>
      </c>
      <c r="N125" s="233"/>
      <c r="O125" s="233">
        <f>SUM(O126:O135)</f>
        <v>0.1</v>
      </c>
      <c r="P125" s="233"/>
      <c r="Q125" s="233">
        <f>SUM(Q126:Q135)</f>
        <v>0</v>
      </c>
      <c r="R125" s="234"/>
      <c r="S125" s="234"/>
      <c r="T125" s="235"/>
      <c r="U125" s="229"/>
      <c r="V125" s="229">
        <f>SUM(V126:V135)</f>
        <v>17.580000000000002</v>
      </c>
      <c r="W125" s="229"/>
      <c r="X125" s="229"/>
      <c r="AG125" t="s">
        <v>128</v>
      </c>
    </row>
    <row r="126" spans="1:60" outlineLevel="1" x14ac:dyDescent="0.2">
      <c r="A126" s="244">
        <v>86</v>
      </c>
      <c r="B126" s="245" t="s">
        <v>350</v>
      </c>
      <c r="C126" s="258" t="s">
        <v>351</v>
      </c>
      <c r="D126" s="246" t="s">
        <v>289</v>
      </c>
      <c r="E126" s="247">
        <v>2</v>
      </c>
      <c r="F126" s="248"/>
      <c r="G126" s="249">
        <f>ROUND(E126*F126,2)</f>
        <v>0</v>
      </c>
      <c r="H126" s="248"/>
      <c r="I126" s="249">
        <f>ROUND(E126*H126,2)</f>
        <v>0</v>
      </c>
      <c r="J126" s="248"/>
      <c r="K126" s="249">
        <f>ROUND(E126*J126,2)</f>
        <v>0</v>
      </c>
      <c r="L126" s="249">
        <v>21</v>
      </c>
      <c r="M126" s="249">
        <f>G126*(1+L126/100)</f>
        <v>0</v>
      </c>
      <c r="N126" s="247">
        <v>7.3999999999999999E-4</v>
      </c>
      <c r="O126" s="247">
        <f>ROUND(E126*N126,2)</f>
        <v>0</v>
      </c>
      <c r="P126" s="247">
        <v>0</v>
      </c>
      <c r="Q126" s="247">
        <f>ROUND(E126*P126,2)</f>
        <v>0</v>
      </c>
      <c r="R126" s="249" t="s">
        <v>132</v>
      </c>
      <c r="S126" s="249" t="s">
        <v>133</v>
      </c>
      <c r="T126" s="250" t="s">
        <v>133</v>
      </c>
      <c r="U126" s="225">
        <v>8.2569999999999997</v>
      </c>
      <c r="V126" s="225">
        <f>ROUND(E126*U126,2)</f>
        <v>16.510000000000002</v>
      </c>
      <c r="W126" s="225"/>
      <c r="X126" s="225" t="s">
        <v>134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284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33.75" outlineLevel="1" x14ac:dyDescent="0.2">
      <c r="A127" s="244">
        <v>87</v>
      </c>
      <c r="B127" s="245" t="s">
        <v>352</v>
      </c>
      <c r="C127" s="258" t="s">
        <v>353</v>
      </c>
      <c r="D127" s="246" t="s">
        <v>289</v>
      </c>
      <c r="E127" s="247">
        <v>1</v>
      </c>
      <c r="F127" s="248"/>
      <c r="G127" s="249">
        <f>ROUND(E127*F127,2)</f>
        <v>0</v>
      </c>
      <c r="H127" s="248"/>
      <c r="I127" s="249">
        <f>ROUND(E127*H127,2)</f>
        <v>0</v>
      </c>
      <c r="J127" s="248"/>
      <c r="K127" s="249">
        <f>ROUND(E127*J127,2)</f>
        <v>0</v>
      </c>
      <c r="L127" s="249">
        <v>21</v>
      </c>
      <c r="M127" s="249">
        <f>G127*(1+L127/100)</f>
        <v>0</v>
      </c>
      <c r="N127" s="247">
        <v>0.1</v>
      </c>
      <c r="O127" s="247">
        <f>ROUND(E127*N127,2)</f>
        <v>0.1</v>
      </c>
      <c r="P127" s="247">
        <v>0</v>
      </c>
      <c r="Q127" s="247">
        <f>ROUND(E127*P127,2)</f>
        <v>0</v>
      </c>
      <c r="R127" s="249"/>
      <c r="S127" s="249" t="s">
        <v>138</v>
      </c>
      <c r="T127" s="250" t="s">
        <v>139</v>
      </c>
      <c r="U127" s="225">
        <v>0</v>
      </c>
      <c r="V127" s="225">
        <f>ROUND(E127*U127,2)</f>
        <v>0</v>
      </c>
      <c r="W127" s="225"/>
      <c r="X127" s="225" t="s">
        <v>216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313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37">
        <v>88</v>
      </c>
      <c r="B128" s="238" t="s">
        <v>354</v>
      </c>
      <c r="C128" s="259" t="s">
        <v>355</v>
      </c>
      <c r="D128" s="239" t="s">
        <v>131</v>
      </c>
      <c r="E128" s="240">
        <v>1</v>
      </c>
      <c r="F128" s="241"/>
      <c r="G128" s="242">
        <f>ROUND(E128*F128,2)</f>
        <v>0</v>
      </c>
      <c r="H128" s="241"/>
      <c r="I128" s="242">
        <f>ROUND(E128*H128,2)</f>
        <v>0</v>
      </c>
      <c r="J128" s="241"/>
      <c r="K128" s="242">
        <f>ROUND(E128*J128,2)</f>
        <v>0</v>
      </c>
      <c r="L128" s="242">
        <v>21</v>
      </c>
      <c r="M128" s="242">
        <f>G128*(1+L128/100)</f>
        <v>0</v>
      </c>
      <c r="N128" s="240">
        <v>0</v>
      </c>
      <c r="O128" s="240">
        <f>ROUND(E128*N128,2)</f>
        <v>0</v>
      </c>
      <c r="P128" s="240">
        <v>0</v>
      </c>
      <c r="Q128" s="240">
        <f>ROUND(E128*P128,2)</f>
        <v>0</v>
      </c>
      <c r="R128" s="242"/>
      <c r="S128" s="242" t="s">
        <v>138</v>
      </c>
      <c r="T128" s="243" t="s">
        <v>139</v>
      </c>
      <c r="U128" s="225">
        <v>0</v>
      </c>
      <c r="V128" s="225">
        <f>ROUND(E128*U128,2)</f>
        <v>0</v>
      </c>
      <c r="W128" s="225"/>
      <c r="X128" s="225" t="s">
        <v>216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217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21"/>
      <c r="B129" s="222"/>
      <c r="C129" s="262" t="s">
        <v>356</v>
      </c>
      <c r="D129" s="252"/>
      <c r="E129" s="252"/>
      <c r="F129" s="252"/>
      <c r="G129" s="252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14"/>
      <c r="Z129" s="214"/>
      <c r="AA129" s="214"/>
      <c r="AB129" s="214"/>
      <c r="AC129" s="214"/>
      <c r="AD129" s="214"/>
      <c r="AE129" s="214"/>
      <c r="AF129" s="214"/>
      <c r="AG129" s="214" t="s">
        <v>235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33.75" outlineLevel="1" x14ac:dyDescent="0.2">
      <c r="A130" s="221"/>
      <c r="B130" s="222"/>
      <c r="C130" s="263" t="s">
        <v>357</v>
      </c>
      <c r="D130" s="253"/>
      <c r="E130" s="253"/>
      <c r="F130" s="253"/>
      <c r="G130" s="253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14"/>
      <c r="Z130" s="214"/>
      <c r="AA130" s="214"/>
      <c r="AB130" s="214"/>
      <c r="AC130" s="214"/>
      <c r="AD130" s="214"/>
      <c r="AE130" s="214"/>
      <c r="AF130" s="214"/>
      <c r="AG130" s="214" t="s">
        <v>235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54" t="str">
        <f>C130</f>
        <v>modulovanými hořáky, jednoho smešovaného a jednoho přímého okruhu dle zadané konfigurace. Modul musí být použit u všech instalací, které používají hydraulický oddělovač nebo akumulátor tepla pro více zdroju. V systému sběrnice může být pouze 1 modul, další rozšíření je možné dalšími (max. 6) MM moduly.</v>
      </c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21"/>
      <c r="B131" s="222"/>
      <c r="C131" s="263" t="s">
        <v>358</v>
      </c>
      <c r="D131" s="253"/>
      <c r="E131" s="253"/>
      <c r="F131" s="253"/>
      <c r="G131" s="253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235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21"/>
      <c r="B132" s="222"/>
      <c r="C132" s="263" t="s">
        <v>359</v>
      </c>
      <c r="D132" s="253"/>
      <c r="E132" s="253"/>
      <c r="F132" s="253"/>
      <c r="G132" s="253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14"/>
      <c r="Z132" s="214"/>
      <c r="AA132" s="214"/>
      <c r="AB132" s="214"/>
      <c r="AC132" s="214"/>
      <c r="AD132" s="214"/>
      <c r="AE132" s="214"/>
      <c r="AF132" s="214"/>
      <c r="AG132" s="214" t="s">
        <v>235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21"/>
      <c r="B133" s="222"/>
      <c r="C133" s="263" t="s">
        <v>360</v>
      </c>
      <c r="D133" s="253"/>
      <c r="E133" s="253"/>
      <c r="F133" s="253"/>
      <c r="G133" s="253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14"/>
      <c r="Z133" s="214"/>
      <c r="AA133" s="214"/>
      <c r="AB133" s="214"/>
      <c r="AC133" s="214"/>
      <c r="AD133" s="214"/>
      <c r="AE133" s="214"/>
      <c r="AF133" s="214"/>
      <c r="AG133" s="214" t="s">
        <v>235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37">
        <v>89</v>
      </c>
      <c r="B134" s="238" t="s">
        <v>361</v>
      </c>
      <c r="C134" s="259" t="s">
        <v>362</v>
      </c>
      <c r="D134" s="239" t="s">
        <v>197</v>
      </c>
      <c r="E134" s="240">
        <v>0.10148</v>
      </c>
      <c r="F134" s="241"/>
      <c r="G134" s="242">
        <f>ROUND(E134*F134,2)</f>
        <v>0</v>
      </c>
      <c r="H134" s="241"/>
      <c r="I134" s="242">
        <f>ROUND(E134*H134,2)</f>
        <v>0</v>
      </c>
      <c r="J134" s="241"/>
      <c r="K134" s="242">
        <f>ROUND(E134*J134,2)</f>
        <v>0</v>
      </c>
      <c r="L134" s="242">
        <v>21</v>
      </c>
      <c r="M134" s="242">
        <f>G134*(1+L134/100)</f>
        <v>0</v>
      </c>
      <c r="N134" s="240">
        <v>0</v>
      </c>
      <c r="O134" s="240">
        <f>ROUND(E134*N134,2)</f>
        <v>0</v>
      </c>
      <c r="P134" s="240">
        <v>0</v>
      </c>
      <c r="Q134" s="240">
        <f>ROUND(E134*P134,2)</f>
        <v>0</v>
      </c>
      <c r="R134" s="242" t="s">
        <v>132</v>
      </c>
      <c r="S134" s="242" t="s">
        <v>133</v>
      </c>
      <c r="T134" s="243" t="s">
        <v>133</v>
      </c>
      <c r="U134" s="225">
        <v>10.582000000000001</v>
      </c>
      <c r="V134" s="225">
        <f>ROUND(E134*U134,2)</f>
        <v>1.07</v>
      </c>
      <c r="W134" s="225"/>
      <c r="X134" s="225" t="s">
        <v>229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230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21"/>
      <c r="B135" s="222"/>
      <c r="C135" s="260" t="s">
        <v>274</v>
      </c>
      <c r="D135" s="251"/>
      <c r="E135" s="251"/>
      <c r="F135" s="251"/>
      <c r="G135" s="251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201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x14ac:dyDescent="0.2">
      <c r="A136" s="230" t="s">
        <v>127</v>
      </c>
      <c r="B136" s="231" t="s">
        <v>85</v>
      </c>
      <c r="C136" s="257" t="s">
        <v>86</v>
      </c>
      <c r="D136" s="232"/>
      <c r="E136" s="233"/>
      <c r="F136" s="234"/>
      <c r="G136" s="234">
        <f>SUMIF(AG137:AG158,"&lt;&gt;NOR",G137:G158)</f>
        <v>0</v>
      </c>
      <c r="H136" s="234"/>
      <c r="I136" s="234">
        <f>SUM(I137:I158)</f>
        <v>0</v>
      </c>
      <c r="J136" s="234"/>
      <c r="K136" s="234">
        <f>SUM(K137:K158)</f>
        <v>0</v>
      </c>
      <c r="L136" s="234"/>
      <c r="M136" s="234">
        <f>SUM(M137:M158)</f>
        <v>0</v>
      </c>
      <c r="N136" s="233"/>
      <c r="O136" s="233">
        <f>SUM(O137:O158)</f>
        <v>0.11</v>
      </c>
      <c r="P136" s="233"/>
      <c r="Q136" s="233">
        <f>SUM(Q137:Q158)</f>
        <v>0</v>
      </c>
      <c r="R136" s="234"/>
      <c r="S136" s="234"/>
      <c r="T136" s="235"/>
      <c r="U136" s="229"/>
      <c r="V136" s="229">
        <f>SUM(V137:V158)</f>
        <v>14.47</v>
      </c>
      <c r="W136" s="229"/>
      <c r="X136" s="229"/>
      <c r="AG136" t="s">
        <v>128</v>
      </c>
    </row>
    <row r="137" spans="1:60" ht="22.5" outlineLevel="1" x14ac:dyDescent="0.2">
      <c r="A137" s="244">
        <v>90</v>
      </c>
      <c r="B137" s="245" t="s">
        <v>363</v>
      </c>
      <c r="C137" s="258" t="s">
        <v>364</v>
      </c>
      <c r="D137" s="246" t="s">
        <v>131</v>
      </c>
      <c r="E137" s="247">
        <v>1</v>
      </c>
      <c r="F137" s="248"/>
      <c r="G137" s="249">
        <f>ROUND(E137*F137,2)</f>
        <v>0</v>
      </c>
      <c r="H137" s="248"/>
      <c r="I137" s="249">
        <f>ROUND(E137*H137,2)</f>
        <v>0</v>
      </c>
      <c r="J137" s="248"/>
      <c r="K137" s="249">
        <f>ROUND(E137*J137,2)</f>
        <v>0</v>
      </c>
      <c r="L137" s="249">
        <v>21</v>
      </c>
      <c r="M137" s="249">
        <f>G137*(1+L137/100)</f>
        <v>0</v>
      </c>
      <c r="N137" s="247">
        <v>0</v>
      </c>
      <c r="O137" s="247">
        <f>ROUND(E137*N137,2)</f>
        <v>0</v>
      </c>
      <c r="P137" s="247">
        <v>0</v>
      </c>
      <c r="Q137" s="247">
        <f>ROUND(E137*P137,2)</f>
        <v>0</v>
      </c>
      <c r="R137" s="249" t="s">
        <v>132</v>
      </c>
      <c r="S137" s="249" t="s">
        <v>133</v>
      </c>
      <c r="T137" s="250" t="s">
        <v>133</v>
      </c>
      <c r="U137" s="225">
        <v>0.17</v>
      </c>
      <c r="V137" s="225">
        <f>ROUND(E137*U137,2)</f>
        <v>0.17</v>
      </c>
      <c r="W137" s="225"/>
      <c r="X137" s="225" t="s">
        <v>134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135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22.5" outlineLevel="1" x14ac:dyDescent="0.2">
      <c r="A138" s="244">
        <v>91</v>
      </c>
      <c r="B138" s="245" t="s">
        <v>365</v>
      </c>
      <c r="C138" s="258" t="s">
        <v>366</v>
      </c>
      <c r="D138" s="246" t="s">
        <v>131</v>
      </c>
      <c r="E138" s="247">
        <v>2</v>
      </c>
      <c r="F138" s="248"/>
      <c r="G138" s="249">
        <f>ROUND(E138*F138,2)</f>
        <v>0</v>
      </c>
      <c r="H138" s="248"/>
      <c r="I138" s="249">
        <f>ROUND(E138*H138,2)</f>
        <v>0</v>
      </c>
      <c r="J138" s="248"/>
      <c r="K138" s="249">
        <f>ROUND(E138*J138,2)</f>
        <v>0</v>
      </c>
      <c r="L138" s="249">
        <v>21</v>
      </c>
      <c r="M138" s="249">
        <f>G138*(1+L138/100)</f>
        <v>0</v>
      </c>
      <c r="N138" s="247">
        <v>0</v>
      </c>
      <c r="O138" s="247">
        <f>ROUND(E138*N138,2)</f>
        <v>0</v>
      </c>
      <c r="P138" s="247">
        <v>0</v>
      </c>
      <c r="Q138" s="247">
        <f>ROUND(E138*P138,2)</f>
        <v>0</v>
      </c>
      <c r="R138" s="249" t="s">
        <v>132</v>
      </c>
      <c r="S138" s="249" t="s">
        <v>133</v>
      </c>
      <c r="T138" s="250" t="s">
        <v>133</v>
      </c>
      <c r="U138" s="225">
        <v>0.22</v>
      </c>
      <c r="V138" s="225">
        <f>ROUND(E138*U138,2)</f>
        <v>0.44</v>
      </c>
      <c r="W138" s="225"/>
      <c r="X138" s="225" t="s">
        <v>134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135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44">
        <v>92</v>
      </c>
      <c r="B139" s="245" t="s">
        <v>367</v>
      </c>
      <c r="C139" s="258" t="s">
        <v>368</v>
      </c>
      <c r="D139" s="246" t="s">
        <v>131</v>
      </c>
      <c r="E139" s="247">
        <v>2</v>
      </c>
      <c r="F139" s="248"/>
      <c r="G139" s="249">
        <f>ROUND(E139*F139,2)</f>
        <v>0</v>
      </c>
      <c r="H139" s="248"/>
      <c r="I139" s="249">
        <f>ROUND(E139*H139,2)</f>
        <v>0</v>
      </c>
      <c r="J139" s="248"/>
      <c r="K139" s="249">
        <f>ROUND(E139*J139,2)</f>
        <v>0</v>
      </c>
      <c r="L139" s="249">
        <v>21</v>
      </c>
      <c r="M139" s="249">
        <f>G139*(1+L139/100)</f>
        <v>0</v>
      </c>
      <c r="N139" s="247">
        <v>0</v>
      </c>
      <c r="O139" s="247">
        <f>ROUND(E139*N139,2)</f>
        <v>0</v>
      </c>
      <c r="P139" s="247">
        <v>0</v>
      </c>
      <c r="Q139" s="247">
        <f>ROUND(E139*P139,2)</f>
        <v>0</v>
      </c>
      <c r="R139" s="249" t="s">
        <v>132</v>
      </c>
      <c r="S139" s="249" t="s">
        <v>133</v>
      </c>
      <c r="T139" s="250" t="s">
        <v>133</v>
      </c>
      <c r="U139" s="225">
        <v>0.19</v>
      </c>
      <c r="V139" s="225">
        <f>ROUND(E139*U139,2)</f>
        <v>0.38</v>
      </c>
      <c r="W139" s="225"/>
      <c r="X139" s="225" t="s">
        <v>134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135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44">
        <v>93</v>
      </c>
      <c r="B140" s="245" t="s">
        <v>369</v>
      </c>
      <c r="C140" s="258" t="s">
        <v>370</v>
      </c>
      <c r="D140" s="246" t="s">
        <v>131</v>
      </c>
      <c r="E140" s="247">
        <v>1</v>
      </c>
      <c r="F140" s="248"/>
      <c r="G140" s="249">
        <f>ROUND(E140*F140,2)</f>
        <v>0</v>
      </c>
      <c r="H140" s="248"/>
      <c r="I140" s="249">
        <f>ROUND(E140*H140,2)</f>
        <v>0</v>
      </c>
      <c r="J140" s="248"/>
      <c r="K140" s="249">
        <f>ROUND(E140*J140,2)</f>
        <v>0</v>
      </c>
      <c r="L140" s="249">
        <v>21</v>
      </c>
      <c r="M140" s="249">
        <f>G140*(1+L140/100)</f>
        <v>0</v>
      </c>
      <c r="N140" s="247">
        <v>0</v>
      </c>
      <c r="O140" s="247">
        <f>ROUND(E140*N140,2)</f>
        <v>0</v>
      </c>
      <c r="P140" s="247">
        <v>0</v>
      </c>
      <c r="Q140" s="247">
        <f>ROUND(E140*P140,2)</f>
        <v>0</v>
      </c>
      <c r="R140" s="249"/>
      <c r="S140" s="249" t="s">
        <v>138</v>
      </c>
      <c r="T140" s="250" t="s">
        <v>139</v>
      </c>
      <c r="U140" s="225">
        <v>0.22</v>
      </c>
      <c r="V140" s="225">
        <f>ROUND(E140*U140,2)</f>
        <v>0.22</v>
      </c>
      <c r="W140" s="225"/>
      <c r="X140" s="225" t="s">
        <v>134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284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44">
        <v>94</v>
      </c>
      <c r="B141" s="245" t="s">
        <v>371</v>
      </c>
      <c r="C141" s="258" t="s">
        <v>372</v>
      </c>
      <c r="D141" s="246" t="s">
        <v>131</v>
      </c>
      <c r="E141" s="247">
        <v>2</v>
      </c>
      <c r="F141" s="248"/>
      <c r="G141" s="249">
        <f>ROUND(E141*F141,2)</f>
        <v>0</v>
      </c>
      <c r="H141" s="248"/>
      <c r="I141" s="249">
        <f>ROUND(E141*H141,2)</f>
        <v>0</v>
      </c>
      <c r="J141" s="248"/>
      <c r="K141" s="249">
        <f>ROUND(E141*J141,2)</f>
        <v>0</v>
      </c>
      <c r="L141" s="249">
        <v>21</v>
      </c>
      <c r="M141" s="249">
        <f>G141*(1+L141/100)</f>
        <v>0</v>
      </c>
      <c r="N141" s="247">
        <v>0</v>
      </c>
      <c r="O141" s="247">
        <f>ROUND(E141*N141,2)</f>
        <v>0</v>
      </c>
      <c r="P141" s="247">
        <v>0</v>
      </c>
      <c r="Q141" s="247">
        <f>ROUND(E141*P141,2)</f>
        <v>0</v>
      </c>
      <c r="R141" s="249"/>
      <c r="S141" s="249" t="s">
        <v>138</v>
      </c>
      <c r="T141" s="250" t="s">
        <v>139</v>
      </c>
      <c r="U141" s="225">
        <v>0.33</v>
      </c>
      <c r="V141" s="225">
        <f>ROUND(E141*U141,2)</f>
        <v>0.66</v>
      </c>
      <c r="W141" s="225"/>
      <c r="X141" s="225" t="s">
        <v>134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284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44">
        <v>95</v>
      </c>
      <c r="B142" s="245" t="s">
        <v>373</v>
      </c>
      <c r="C142" s="258" t="s">
        <v>374</v>
      </c>
      <c r="D142" s="246" t="s">
        <v>131</v>
      </c>
      <c r="E142" s="247">
        <v>2</v>
      </c>
      <c r="F142" s="248"/>
      <c r="G142" s="249">
        <f>ROUND(E142*F142,2)</f>
        <v>0</v>
      </c>
      <c r="H142" s="248"/>
      <c r="I142" s="249">
        <f>ROUND(E142*H142,2)</f>
        <v>0</v>
      </c>
      <c r="J142" s="248"/>
      <c r="K142" s="249">
        <f>ROUND(E142*J142,2)</f>
        <v>0</v>
      </c>
      <c r="L142" s="249">
        <v>21</v>
      </c>
      <c r="M142" s="249">
        <f>G142*(1+L142/100)</f>
        <v>0</v>
      </c>
      <c r="N142" s="247">
        <v>0</v>
      </c>
      <c r="O142" s="247">
        <f>ROUND(E142*N142,2)</f>
        <v>0</v>
      </c>
      <c r="P142" s="247">
        <v>0</v>
      </c>
      <c r="Q142" s="247">
        <f>ROUND(E142*P142,2)</f>
        <v>0</v>
      </c>
      <c r="R142" s="249"/>
      <c r="S142" s="249" t="s">
        <v>138</v>
      </c>
      <c r="T142" s="250" t="s">
        <v>139</v>
      </c>
      <c r="U142" s="225">
        <v>0.2</v>
      </c>
      <c r="V142" s="225">
        <f>ROUND(E142*U142,2)</f>
        <v>0.4</v>
      </c>
      <c r="W142" s="225"/>
      <c r="X142" s="225" t="s">
        <v>134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284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7">
        <v>96</v>
      </c>
      <c r="B143" s="238" t="s">
        <v>375</v>
      </c>
      <c r="C143" s="259" t="s">
        <v>376</v>
      </c>
      <c r="D143" s="239" t="s">
        <v>377</v>
      </c>
      <c r="E143" s="240">
        <v>1</v>
      </c>
      <c r="F143" s="241"/>
      <c r="G143" s="242">
        <f>ROUND(E143*F143,2)</f>
        <v>0</v>
      </c>
      <c r="H143" s="241"/>
      <c r="I143" s="242">
        <f>ROUND(E143*H143,2)</f>
        <v>0</v>
      </c>
      <c r="J143" s="241"/>
      <c r="K143" s="242">
        <f>ROUND(E143*J143,2)</f>
        <v>0</v>
      </c>
      <c r="L143" s="242">
        <v>21</v>
      </c>
      <c r="M143" s="242">
        <f>G143*(1+L143/100)</f>
        <v>0</v>
      </c>
      <c r="N143" s="240">
        <v>0</v>
      </c>
      <c r="O143" s="240">
        <f>ROUND(E143*N143,2)</f>
        <v>0</v>
      </c>
      <c r="P143" s="240">
        <v>0</v>
      </c>
      <c r="Q143" s="240">
        <f>ROUND(E143*P143,2)</f>
        <v>0</v>
      </c>
      <c r="R143" s="242"/>
      <c r="S143" s="242" t="s">
        <v>138</v>
      </c>
      <c r="T143" s="243" t="s">
        <v>139</v>
      </c>
      <c r="U143" s="225">
        <v>1.6</v>
      </c>
      <c r="V143" s="225">
        <f>ROUND(E143*U143,2)</f>
        <v>1.6</v>
      </c>
      <c r="W143" s="225"/>
      <c r="X143" s="225" t="s">
        <v>134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135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21"/>
      <c r="B144" s="222"/>
      <c r="C144" s="262" t="s">
        <v>378</v>
      </c>
      <c r="D144" s="252"/>
      <c r="E144" s="252"/>
      <c r="F144" s="252"/>
      <c r="G144" s="252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14"/>
      <c r="Z144" s="214"/>
      <c r="AA144" s="214"/>
      <c r="AB144" s="214"/>
      <c r="AC144" s="214"/>
      <c r="AD144" s="214"/>
      <c r="AE144" s="214"/>
      <c r="AF144" s="214"/>
      <c r="AG144" s="214" t="s">
        <v>235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21"/>
      <c r="B145" s="222"/>
      <c r="C145" s="263" t="s">
        <v>379</v>
      </c>
      <c r="D145" s="253"/>
      <c r="E145" s="253"/>
      <c r="F145" s="253"/>
      <c r="G145" s="253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235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21"/>
      <c r="B146" s="222"/>
      <c r="C146" s="263" t="s">
        <v>380</v>
      </c>
      <c r="D146" s="253"/>
      <c r="E146" s="253"/>
      <c r="F146" s="253"/>
      <c r="G146" s="253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14"/>
      <c r="Z146" s="214"/>
      <c r="AA146" s="214"/>
      <c r="AB146" s="214"/>
      <c r="AC146" s="214"/>
      <c r="AD146" s="214"/>
      <c r="AE146" s="214"/>
      <c r="AF146" s="214"/>
      <c r="AG146" s="214" t="s">
        <v>235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21"/>
      <c r="B147" s="222"/>
      <c r="C147" s="263" t="s">
        <v>381</v>
      </c>
      <c r="D147" s="253"/>
      <c r="E147" s="253"/>
      <c r="F147" s="253"/>
      <c r="G147" s="253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14"/>
      <c r="Z147" s="214"/>
      <c r="AA147" s="214"/>
      <c r="AB147" s="214"/>
      <c r="AC147" s="214"/>
      <c r="AD147" s="214"/>
      <c r="AE147" s="214"/>
      <c r="AF147" s="214"/>
      <c r="AG147" s="214" t="s">
        <v>235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ht="22.5" outlineLevel="1" x14ac:dyDescent="0.2">
      <c r="A148" s="237">
        <v>97</v>
      </c>
      <c r="B148" s="238" t="s">
        <v>382</v>
      </c>
      <c r="C148" s="259" t="s">
        <v>383</v>
      </c>
      <c r="D148" s="239" t="s">
        <v>377</v>
      </c>
      <c r="E148" s="240">
        <v>1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0">
        <v>0</v>
      </c>
      <c r="O148" s="240">
        <f>ROUND(E148*N148,2)</f>
        <v>0</v>
      </c>
      <c r="P148" s="240">
        <v>0</v>
      </c>
      <c r="Q148" s="240">
        <f>ROUND(E148*P148,2)</f>
        <v>0</v>
      </c>
      <c r="R148" s="242"/>
      <c r="S148" s="242" t="s">
        <v>138</v>
      </c>
      <c r="T148" s="243" t="s">
        <v>139</v>
      </c>
      <c r="U148" s="225">
        <v>1.6</v>
      </c>
      <c r="V148" s="225">
        <f>ROUND(E148*U148,2)</f>
        <v>1.6</v>
      </c>
      <c r="W148" s="225"/>
      <c r="X148" s="225" t="s">
        <v>134</v>
      </c>
      <c r="Y148" s="214"/>
      <c r="Z148" s="214"/>
      <c r="AA148" s="214"/>
      <c r="AB148" s="214"/>
      <c r="AC148" s="214"/>
      <c r="AD148" s="214"/>
      <c r="AE148" s="214"/>
      <c r="AF148" s="214"/>
      <c r="AG148" s="214" t="s">
        <v>284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21"/>
      <c r="B149" s="222"/>
      <c r="C149" s="262" t="s">
        <v>384</v>
      </c>
      <c r="D149" s="252"/>
      <c r="E149" s="252"/>
      <c r="F149" s="252"/>
      <c r="G149" s="252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14"/>
      <c r="Z149" s="214"/>
      <c r="AA149" s="214"/>
      <c r="AB149" s="214"/>
      <c r="AC149" s="214"/>
      <c r="AD149" s="214"/>
      <c r="AE149" s="214"/>
      <c r="AF149" s="214"/>
      <c r="AG149" s="214" t="s">
        <v>235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21"/>
      <c r="B150" s="222"/>
      <c r="C150" s="263" t="s">
        <v>385</v>
      </c>
      <c r="D150" s="253"/>
      <c r="E150" s="253"/>
      <c r="F150" s="253"/>
      <c r="G150" s="253"/>
      <c r="H150" s="225"/>
      <c r="I150" s="225"/>
      <c r="J150" s="225"/>
      <c r="K150" s="225"/>
      <c r="L150" s="225"/>
      <c r="M150" s="225"/>
      <c r="N150" s="224"/>
      <c r="O150" s="224"/>
      <c r="P150" s="224"/>
      <c r="Q150" s="224"/>
      <c r="R150" s="225"/>
      <c r="S150" s="225"/>
      <c r="T150" s="225"/>
      <c r="U150" s="225"/>
      <c r="V150" s="225"/>
      <c r="W150" s="225"/>
      <c r="X150" s="225"/>
      <c r="Y150" s="214"/>
      <c r="Z150" s="214"/>
      <c r="AA150" s="214"/>
      <c r="AB150" s="214"/>
      <c r="AC150" s="214"/>
      <c r="AD150" s="214"/>
      <c r="AE150" s="214"/>
      <c r="AF150" s="214"/>
      <c r="AG150" s="214" t="s">
        <v>235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21"/>
      <c r="B151" s="222"/>
      <c r="C151" s="263" t="s">
        <v>386</v>
      </c>
      <c r="D151" s="253"/>
      <c r="E151" s="253"/>
      <c r="F151" s="253"/>
      <c r="G151" s="253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14"/>
      <c r="Z151" s="214"/>
      <c r="AA151" s="214"/>
      <c r="AB151" s="214"/>
      <c r="AC151" s="214"/>
      <c r="AD151" s="214"/>
      <c r="AE151" s="214"/>
      <c r="AF151" s="214"/>
      <c r="AG151" s="214" t="s">
        <v>235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21"/>
      <c r="B152" s="222"/>
      <c r="C152" s="263" t="s">
        <v>387</v>
      </c>
      <c r="D152" s="253"/>
      <c r="E152" s="253"/>
      <c r="F152" s="253"/>
      <c r="G152" s="253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14"/>
      <c r="Z152" s="214"/>
      <c r="AA152" s="214"/>
      <c r="AB152" s="214"/>
      <c r="AC152" s="214"/>
      <c r="AD152" s="214"/>
      <c r="AE152" s="214"/>
      <c r="AF152" s="214"/>
      <c r="AG152" s="214" t="s">
        <v>235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44">
        <v>98</v>
      </c>
      <c r="B153" s="245" t="s">
        <v>388</v>
      </c>
      <c r="C153" s="258" t="s">
        <v>389</v>
      </c>
      <c r="D153" s="246" t="s">
        <v>142</v>
      </c>
      <c r="E153" s="247">
        <v>1</v>
      </c>
      <c r="F153" s="248"/>
      <c r="G153" s="249">
        <f>ROUND(E153*F153,2)</f>
        <v>0</v>
      </c>
      <c r="H153" s="248"/>
      <c r="I153" s="249">
        <f>ROUND(E153*H153,2)</f>
        <v>0</v>
      </c>
      <c r="J153" s="248"/>
      <c r="K153" s="249">
        <f>ROUND(E153*J153,2)</f>
        <v>0</v>
      </c>
      <c r="L153" s="249">
        <v>21</v>
      </c>
      <c r="M153" s="249">
        <f>G153*(1+L153/100)</f>
        <v>0</v>
      </c>
      <c r="N153" s="247">
        <v>0</v>
      </c>
      <c r="O153" s="247">
        <f>ROUND(E153*N153,2)</f>
        <v>0</v>
      </c>
      <c r="P153" s="247">
        <v>0</v>
      </c>
      <c r="Q153" s="247">
        <f>ROUND(E153*P153,2)</f>
        <v>0</v>
      </c>
      <c r="R153" s="249"/>
      <c r="S153" s="249" t="s">
        <v>138</v>
      </c>
      <c r="T153" s="250" t="s">
        <v>139</v>
      </c>
      <c r="U153" s="225">
        <v>0</v>
      </c>
      <c r="V153" s="225">
        <f>ROUND(E153*U153,2)</f>
        <v>0</v>
      </c>
      <c r="W153" s="225"/>
      <c r="X153" s="225" t="s">
        <v>134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135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44">
        <v>99</v>
      </c>
      <c r="B154" s="245" t="s">
        <v>390</v>
      </c>
      <c r="C154" s="258" t="s">
        <v>391</v>
      </c>
      <c r="D154" s="246" t="s">
        <v>131</v>
      </c>
      <c r="E154" s="247">
        <v>1</v>
      </c>
      <c r="F154" s="248"/>
      <c r="G154" s="249">
        <f>ROUND(E154*F154,2)</f>
        <v>0</v>
      </c>
      <c r="H154" s="248"/>
      <c r="I154" s="249">
        <f>ROUND(E154*H154,2)</f>
        <v>0</v>
      </c>
      <c r="J154" s="248"/>
      <c r="K154" s="249">
        <f>ROUND(E154*J154,2)</f>
        <v>0</v>
      </c>
      <c r="L154" s="249">
        <v>21</v>
      </c>
      <c r="M154" s="249">
        <f>G154*(1+L154/100)</f>
        <v>0</v>
      </c>
      <c r="N154" s="247">
        <v>7.4529999999999999E-2</v>
      </c>
      <c r="O154" s="247">
        <f>ROUND(E154*N154,2)</f>
        <v>7.0000000000000007E-2</v>
      </c>
      <c r="P154" s="247">
        <v>0</v>
      </c>
      <c r="Q154" s="247">
        <f>ROUND(E154*P154,2)</f>
        <v>0</v>
      </c>
      <c r="R154" s="249" t="s">
        <v>392</v>
      </c>
      <c r="S154" s="249" t="s">
        <v>133</v>
      </c>
      <c r="T154" s="250" t="s">
        <v>133</v>
      </c>
      <c r="U154" s="225">
        <v>5.9891100000000002</v>
      </c>
      <c r="V154" s="225">
        <f>ROUND(E154*U154,2)</f>
        <v>5.99</v>
      </c>
      <c r="W154" s="225"/>
      <c r="X154" s="225" t="s">
        <v>393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394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ht="22.5" outlineLevel="1" x14ac:dyDescent="0.2">
      <c r="A155" s="244">
        <v>100</v>
      </c>
      <c r="B155" s="245" t="s">
        <v>395</v>
      </c>
      <c r="C155" s="258" t="s">
        <v>396</v>
      </c>
      <c r="D155" s="246" t="s">
        <v>131</v>
      </c>
      <c r="E155" s="247">
        <v>3</v>
      </c>
      <c r="F155" s="248"/>
      <c r="G155" s="249">
        <f>ROUND(E155*F155,2)</f>
        <v>0</v>
      </c>
      <c r="H155" s="248"/>
      <c r="I155" s="249">
        <f>ROUND(E155*H155,2)</f>
        <v>0</v>
      </c>
      <c r="J155" s="248"/>
      <c r="K155" s="249">
        <f>ROUND(E155*J155,2)</f>
        <v>0</v>
      </c>
      <c r="L155" s="249">
        <v>21</v>
      </c>
      <c r="M155" s="249">
        <f>G155*(1+L155/100)</f>
        <v>0</v>
      </c>
      <c r="N155" s="247">
        <v>1.1050000000000001E-2</v>
      </c>
      <c r="O155" s="247">
        <f>ROUND(E155*N155,2)</f>
        <v>0.03</v>
      </c>
      <c r="P155" s="247">
        <v>0</v>
      </c>
      <c r="Q155" s="247">
        <f>ROUND(E155*P155,2)</f>
        <v>0</v>
      </c>
      <c r="R155" s="249" t="s">
        <v>392</v>
      </c>
      <c r="S155" s="249" t="s">
        <v>133</v>
      </c>
      <c r="T155" s="250" t="s">
        <v>133</v>
      </c>
      <c r="U155" s="225">
        <v>0.89273999999999998</v>
      </c>
      <c r="V155" s="225">
        <f>ROUND(E155*U155,2)</f>
        <v>2.68</v>
      </c>
      <c r="W155" s="225"/>
      <c r="X155" s="225" t="s">
        <v>393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394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ht="22.5" outlineLevel="1" x14ac:dyDescent="0.2">
      <c r="A156" s="237">
        <v>101</v>
      </c>
      <c r="B156" s="238" t="s">
        <v>397</v>
      </c>
      <c r="C156" s="259" t="s">
        <v>398</v>
      </c>
      <c r="D156" s="239" t="s">
        <v>131</v>
      </c>
      <c r="E156" s="240">
        <v>1</v>
      </c>
      <c r="F156" s="241"/>
      <c r="G156" s="242">
        <f>ROUND(E156*F156,2)</f>
        <v>0</v>
      </c>
      <c r="H156" s="241"/>
      <c r="I156" s="242">
        <f>ROUND(E156*H156,2)</f>
        <v>0</v>
      </c>
      <c r="J156" s="241"/>
      <c r="K156" s="242">
        <f>ROUND(E156*J156,2)</f>
        <v>0</v>
      </c>
      <c r="L156" s="242">
        <v>21</v>
      </c>
      <c r="M156" s="242">
        <f>G156*(1+L156/100)</f>
        <v>0</v>
      </c>
      <c r="N156" s="240">
        <v>5.3E-3</v>
      </c>
      <c r="O156" s="240">
        <f>ROUND(E156*N156,2)</f>
        <v>0.01</v>
      </c>
      <c r="P156" s="240">
        <v>0</v>
      </c>
      <c r="Q156" s="240">
        <f>ROUND(E156*P156,2)</f>
        <v>0</v>
      </c>
      <c r="R156" s="242" t="s">
        <v>392</v>
      </c>
      <c r="S156" s="242" t="s">
        <v>133</v>
      </c>
      <c r="T156" s="243" t="s">
        <v>133</v>
      </c>
      <c r="U156" s="225">
        <v>0.32686999999999999</v>
      </c>
      <c r="V156" s="225">
        <f>ROUND(E156*U156,2)</f>
        <v>0.33</v>
      </c>
      <c r="W156" s="225"/>
      <c r="X156" s="225" t="s">
        <v>393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394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21">
        <v>102</v>
      </c>
      <c r="B157" s="222" t="s">
        <v>399</v>
      </c>
      <c r="C157" s="264" t="s">
        <v>400</v>
      </c>
      <c r="D157" s="223" t="s">
        <v>0</v>
      </c>
      <c r="E157" s="255"/>
      <c r="F157" s="226"/>
      <c r="G157" s="225">
        <f>ROUND(E157*F157,2)</f>
        <v>0</v>
      </c>
      <c r="H157" s="226"/>
      <c r="I157" s="225">
        <f>ROUND(E157*H157,2)</f>
        <v>0</v>
      </c>
      <c r="J157" s="226"/>
      <c r="K157" s="225">
        <f>ROUND(E157*J157,2)</f>
        <v>0</v>
      </c>
      <c r="L157" s="225">
        <v>21</v>
      </c>
      <c r="M157" s="225">
        <f>G157*(1+L157/100)</f>
        <v>0</v>
      </c>
      <c r="N157" s="224">
        <v>0</v>
      </c>
      <c r="O157" s="224">
        <f>ROUND(E157*N157,2)</f>
        <v>0</v>
      </c>
      <c r="P157" s="224">
        <v>0</v>
      </c>
      <c r="Q157" s="224">
        <f>ROUND(E157*P157,2)</f>
        <v>0</v>
      </c>
      <c r="R157" s="225" t="s">
        <v>132</v>
      </c>
      <c r="S157" s="225" t="s">
        <v>133</v>
      </c>
      <c r="T157" s="225" t="s">
        <v>133</v>
      </c>
      <c r="U157" s="225">
        <v>0</v>
      </c>
      <c r="V157" s="225">
        <f>ROUND(E157*U157,2)</f>
        <v>0</v>
      </c>
      <c r="W157" s="225"/>
      <c r="X157" s="225" t="s">
        <v>229</v>
      </c>
      <c r="Y157" s="214"/>
      <c r="Z157" s="214"/>
      <c r="AA157" s="214"/>
      <c r="AB157" s="214"/>
      <c r="AC157" s="214"/>
      <c r="AD157" s="214"/>
      <c r="AE157" s="214"/>
      <c r="AF157" s="214"/>
      <c r="AG157" s="214" t="s">
        <v>230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21"/>
      <c r="B158" s="222"/>
      <c r="C158" s="265" t="s">
        <v>274</v>
      </c>
      <c r="D158" s="256"/>
      <c r="E158" s="256"/>
      <c r="F158" s="256"/>
      <c r="G158" s="256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14"/>
      <c r="Z158" s="214"/>
      <c r="AA158" s="214"/>
      <c r="AB158" s="214"/>
      <c r="AC158" s="214"/>
      <c r="AD158" s="214"/>
      <c r="AE158" s="214"/>
      <c r="AF158" s="214"/>
      <c r="AG158" s="214" t="s">
        <v>201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x14ac:dyDescent="0.2">
      <c r="A159" s="230" t="s">
        <v>127</v>
      </c>
      <c r="B159" s="231" t="s">
        <v>87</v>
      </c>
      <c r="C159" s="257" t="s">
        <v>88</v>
      </c>
      <c r="D159" s="232"/>
      <c r="E159" s="233"/>
      <c r="F159" s="234"/>
      <c r="G159" s="234">
        <f>SUMIF(AG160:AG182,"&lt;&gt;NOR",G160:G182)</f>
        <v>0</v>
      </c>
      <c r="H159" s="234"/>
      <c r="I159" s="234">
        <f>SUM(I160:I182)</f>
        <v>0</v>
      </c>
      <c r="J159" s="234"/>
      <c r="K159" s="234">
        <f>SUM(K160:K182)</f>
        <v>0</v>
      </c>
      <c r="L159" s="234"/>
      <c r="M159" s="234">
        <f>SUM(M160:M182)</f>
        <v>0</v>
      </c>
      <c r="N159" s="233"/>
      <c r="O159" s="233">
        <f>SUM(O160:O182)</f>
        <v>0.3</v>
      </c>
      <c r="P159" s="233"/>
      <c r="Q159" s="233">
        <f>SUM(Q160:Q182)</f>
        <v>0</v>
      </c>
      <c r="R159" s="234"/>
      <c r="S159" s="234"/>
      <c r="T159" s="235"/>
      <c r="U159" s="229"/>
      <c r="V159" s="229">
        <f>SUM(V160:V182)</f>
        <v>13.530000000000001</v>
      </c>
      <c r="W159" s="229"/>
      <c r="X159" s="229"/>
      <c r="AG159" t="s">
        <v>128</v>
      </c>
    </row>
    <row r="160" spans="1:60" ht="22.5" outlineLevel="1" x14ac:dyDescent="0.2">
      <c r="A160" s="244">
        <v>103</v>
      </c>
      <c r="B160" s="245" t="s">
        <v>401</v>
      </c>
      <c r="C160" s="258" t="s">
        <v>402</v>
      </c>
      <c r="D160" s="246" t="s">
        <v>131</v>
      </c>
      <c r="E160" s="247">
        <v>1</v>
      </c>
      <c r="F160" s="248"/>
      <c r="G160" s="249">
        <f>ROUND(E160*F160,2)</f>
        <v>0</v>
      </c>
      <c r="H160" s="248"/>
      <c r="I160" s="249">
        <f>ROUND(E160*H160,2)</f>
        <v>0</v>
      </c>
      <c r="J160" s="248"/>
      <c r="K160" s="249">
        <f>ROUND(E160*J160,2)</f>
        <v>0</v>
      </c>
      <c r="L160" s="249">
        <v>21</v>
      </c>
      <c r="M160" s="249">
        <f>G160*(1+L160/100)</f>
        <v>0</v>
      </c>
      <c r="N160" s="247">
        <v>6.6549999999999998E-2</v>
      </c>
      <c r="O160" s="247">
        <f>ROUND(E160*N160,2)</f>
        <v>7.0000000000000007E-2</v>
      </c>
      <c r="P160" s="247">
        <v>0</v>
      </c>
      <c r="Q160" s="247">
        <f>ROUND(E160*P160,2)</f>
        <v>0</v>
      </c>
      <c r="R160" s="249" t="s">
        <v>132</v>
      </c>
      <c r="S160" s="249" t="s">
        <v>133</v>
      </c>
      <c r="T160" s="250" t="s">
        <v>133</v>
      </c>
      <c r="U160" s="225">
        <v>0.9</v>
      </c>
      <c r="V160" s="225">
        <f>ROUND(E160*U160,2)</f>
        <v>0.9</v>
      </c>
      <c r="W160" s="225"/>
      <c r="X160" s="225" t="s">
        <v>134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284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22.5" outlineLevel="1" x14ac:dyDescent="0.2">
      <c r="A161" s="244">
        <v>104</v>
      </c>
      <c r="B161" s="245" t="s">
        <v>403</v>
      </c>
      <c r="C161" s="258" t="s">
        <v>404</v>
      </c>
      <c r="D161" s="246" t="s">
        <v>131</v>
      </c>
      <c r="E161" s="247">
        <v>2</v>
      </c>
      <c r="F161" s="248"/>
      <c r="G161" s="249">
        <f>ROUND(E161*F161,2)</f>
        <v>0</v>
      </c>
      <c r="H161" s="248"/>
      <c r="I161" s="249">
        <f>ROUND(E161*H161,2)</f>
        <v>0</v>
      </c>
      <c r="J161" s="248"/>
      <c r="K161" s="249">
        <f>ROUND(E161*J161,2)</f>
        <v>0</v>
      </c>
      <c r="L161" s="249">
        <v>21</v>
      </c>
      <c r="M161" s="249">
        <f>G161*(1+L161/100)</f>
        <v>0</v>
      </c>
      <c r="N161" s="247">
        <v>2.3999999999999998E-3</v>
      </c>
      <c r="O161" s="247">
        <f>ROUND(E161*N161,2)</f>
        <v>0</v>
      </c>
      <c r="P161" s="247">
        <v>0</v>
      </c>
      <c r="Q161" s="247">
        <f>ROUND(E161*P161,2)</f>
        <v>0</v>
      </c>
      <c r="R161" s="249" t="s">
        <v>132</v>
      </c>
      <c r="S161" s="249" t="s">
        <v>133</v>
      </c>
      <c r="T161" s="250" t="s">
        <v>133</v>
      </c>
      <c r="U161" s="225">
        <v>0.13</v>
      </c>
      <c r="V161" s="225">
        <f>ROUND(E161*U161,2)</f>
        <v>0.26</v>
      </c>
      <c r="W161" s="225"/>
      <c r="X161" s="225" t="s">
        <v>134</v>
      </c>
      <c r="Y161" s="214"/>
      <c r="Z161" s="214"/>
      <c r="AA161" s="214"/>
      <c r="AB161" s="214"/>
      <c r="AC161" s="214"/>
      <c r="AD161" s="214"/>
      <c r="AE161" s="214"/>
      <c r="AF161" s="214"/>
      <c r="AG161" s="214" t="s">
        <v>135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44">
        <v>105</v>
      </c>
      <c r="B162" s="245" t="s">
        <v>405</v>
      </c>
      <c r="C162" s="258" t="s">
        <v>406</v>
      </c>
      <c r="D162" s="246" t="s">
        <v>289</v>
      </c>
      <c r="E162" s="247">
        <v>15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21</v>
      </c>
      <c r="M162" s="249">
        <f>G162*(1+L162/100)</f>
        <v>0</v>
      </c>
      <c r="N162" s="247">
        <v>1.1299999999999999E-3</v>
      </c>
      <c r="O162" s="247">
        <f>ROUND(E162*N162,2)</f>
        <v>0.02</v>
      </c>
      <c r="P162" s="247">
        <v>0</v>
      </c>
      <c r="Q162" s="247">
        <f>ROUND(E162*P162,2)</f>
        <v>0</v>
      </c>
      <c r="R162" s="249" t="s">
        <v>132</v>
      </c>
      <c r="S162" s="249" t="s">
        <v>133</v>
      </c>
      <c r="T162" s="250" t="s">
        <v>133</v>
      </c>
      <c r="U162" s="225">
        <v>0.114</v>
      </c>
      <c r="V162" s="225">
        <f>ROUND(E162*U162,2)</f>
        <v>1.71</v>
      </c>
      <c r="W162" s="225"/>
      <c r="X162" s="225" t="s">
        <v>134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135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44">
        <v>106</v>
      </c>
      <c r="B163" s="245" t="s">
        <v>407</v>
      </c>
      <c r="C163" s="258" t="s">
        <v>408</v>
      </c>
      <c r="D163" s="246" t="s">
        <v>289</v>
      </c>
      <c r="E163" s="247">
        <v>1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21</v>
      </c>
      <c r="M163" s="249">
        <f>G163*(1+L163/100)</f>
        <v>0</v>
      </c>
      <c r="N163" s="247">
        <v>5.1900000000000002E-3</v>
      </c>
      <c r="O163" s="247">
        <f>ROUND(E163*N163,2)</f>
        <v>0.01</v>
      </c>
      <c r="P163" s="247">
        <v>0</v>
      </c>
      <c r="Q163" s="247">
        <f>ROUND(E163*P163,2)</f>
        <v>0</v>
      </c>
      <c r="R163" s="249" t="s">
        <v>132</v>
      </c>
      <c r="S163" s="249" t="s">
        <v>133</v>
      </c>
      <c r="T163" s="250" t="s">
        <v>133</v>
      </c>
      <c r="U163" s="225">
        <v>3.32</v>
      </c>
      <c r="V163" s="225">
        <f>ROUND(E163*U163,2)</f>
        <v>3.32</v>
      </c>
      <c r="W163" s="225"/>
      <c r="X163" s="225" t="s">
        <v>134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284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44">
        <v>107</v>
      </c>
      <c r="B164" s="245" t="s">
        <v>409</v>
      </c>
      <c r="C164" s="258" t="s">
        <v>410</v>
      </c>
      <c r="D164" s="246" t="s">
        <v>289</v>
      </c>
      <c r="E164" s="247">
        <v>1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21</v>
      </c>
      <c r="M164" s="249">
        <f>G164*(1+L164/100)</f>
        <v>0</v>
      </c>
      <c r="N164" s="247">
        <v>5.4000000000000001E-4</v>
      </c>
      <c r="O164" s="247">
        <f>ROUND(E164*N164,2)</f>
        <v>0</v>
      </c>
      <c r="P164" s="247">
        <v>0</v>
      </c>
      <c r="Q164" s="247">
        <f>ROUND(E164*P164,2)</f>
        <v>0</v>
      </c>
      <c r="R164" s="249" t="s">
        <v>132</v>
      </c>
      <c r="S164" s="249" t="s">
        <v>133</v>
      </c>
      <c r="T164" s="250" t="s">
        <v>133</v>
      </c>
      <c r="U164" s="225">
        <v>0.72799999999999998</v>
      </c>
      <c r="V164" s="225">
        <f>ROUND(E164*U164,2)</f>
        <v>0.73</v>
      </c>
      <c r="W164" s="225"/>
      <c r="X164" s="225" t="s">
        <v>134</v>
      </c>
      <c r="Y164" s="214"/>
      <c r="Z164" s="214"/>
      <c r="AA164" s="214"/>
      <c r="AB164" s="214"/>
      <c r="AC164" s="214"/>
      <c r="AD164" s="214"/>
      <c r="AE164" s="214"/>
      <c r="AF164" s="214"/>
      <c r="AG164" s="214" t="s">
        <v>135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7">
        <v>108</v>
      </c>
      <c r="B165" s="238" t="s">
        <v>411</v>
      </c>
      <c r="C165" s="259" t="s">
        <v>412</v>
      </c>
      <c r="D165" s="239" t="s">
        <v>289</v>
      </c>
      <c r="E165" s="240">
        <v>2</v>
      </c>
      <c r="F165" s="241"/>
      <c r="G165" s="242">
        <f>ROUND(E165*F165,2)</f>
        <v>0</v>
      </c>
      <c r="H165" s="241"/>
      <c r="I165" s="242">
        <f>ROUND(E165*H165,2)</f>
        <v>0</v>
      </c>
      <c r="J165" s="241"/>
      <c r="K165" s="242">
        <f>ROUND(E165*J165,2)</f>
        <v>0</v>
      </c>
      <c r="L165" s="242">
        <v>21</v>
      </c>
      <c r="M165" s="242">
        <f>G165*(1+L165/100)</f>
        <v>0</v>
      </c>
      <c r="N165" s="240">
        <v>5.2999999999999998E-4</v>
      </c>
      <c r="O165" s="240">
        <f>ROUND(E165*N165,2)</f>
        <v>0</v>
      </c>
      <c r="P165" s="240">
        <v>0</v>
      </c>
      <c r="Q165" s="240">
        <f>ROUND(E165*P165,2)</f>
        <v>0</v>
      </c>
      <c r="R165" s="242" t="s">
        <v>132</v>
      </c>
      <c r="S165" s="242" t="s">
        <v>133</v>
      </c>
      <c r="T165" s="243" t="s">
        <v>133</v>
      </c>
      <c r="U165" s="225">
        <v>0.23899999999999999</v>
      </c>
      <c r="V165" s="225">
        <f>ROUND(E165*U165,2)</f>
        <v>0.48</v>
      </c>
      <c r="W165" s="225"/>
      <c r="X165" s="225" t="s">
        <v>134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284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21"/>
      <c r="B166" s="222"/>
      <c r="C166" s="261" t="s">
        <v>413</v>
      </c>
      <c r="D166" s="227"/>
      <c r="E166" s="228">
        <v>2</v>
      </c>
      <c r="F166" s="225"/>
      <c r="G166" s="225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14"/>
      <c r="Z166" s="214"/>
      <c r="AA166" s="214"/>
      <c r="AB166" s="214"/>
      <c r="AC166" s="214"/>
      <c r="AD166" s="214"/>
      <c r="AE166" s="214"/>
      <c r="AF166" s="214"/>
      <c r="AG166" s="214" t="s">
        <v>209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44">
        <v>109</v>
      </c>
      <c r="B167" s="245" t="s">
        <v>414</v>
      </c>
      <c r="C167" s="258" t="s">
        <v>415</v>
      </c>
      <c r="D167" s="246" t="s">
        <v>289</v>
      </c>
      <c r="E167" s="247">
        <v>1</v>
      </c>
      <c r="F167" s="248"/>
      <c r="G167" s="249">
        <f>ROUND(E167*F167,2)</f>
        <v>0</v>
      </c>
      <c r="H167" s="248"/>
      <c r="I167" s="249">
        <f>ROUND(E167*H167,2)</f>
        <v>0</v>
      </c>
      <c r="J167" s="248"/>
      <c r="K167" s="249">
        <f>ROUND(E167*J167,2)</f>
        <v>0</v>
      </c>
      <c r="L167" s="249">
        <v>21</v>
      </c>
      <c r="M167" s="249">
        <f>G167*(1+L167/100)</f>
        <v>0</v>
      </c>
      <c r="N167" s="247">
        <v>4.7600000000000003E-3</v>
      </c>
      <c r="O167" s="247">
        <f>ROUND(E167*N167,2)</f>
        <v>0</v>
      </c>
      <c r="P167" s="247">
        <v>0</v>
      </c>
      <c r="Q167" s="247">
        <f>ROUND(E167*P167,2)</f>
        <v>0</v>
      </c>
      <c r="R167" s="249" t="s">
        <v>132</v>
      </c>
      <c r="S167" s="249" t="s">
        <v>133</v>
      </c>
      <c r="T167" s="250" t="s">
        <v>133</v>
      </c>
      <c r="U167" s="225">
        <v>1.7470000000000001</v>
      </c>
      <c r="V167" s="225">
        <f>ROUND(E167*U167,2)</f>
        <v>1.75</v>
      </c>
      <c r="W167" s="225"/>
      <c r="X167" s="225" t="s">
        <v>134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284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44">
        <v>110</v>
      </c>
      <c r="B168" s="245" t="s">
        <v>416</v>
      </c>
      <c r="C168" s="258" t="s">
        <v>417</v>
      </c>
      <c r="D168" s="246" t="s">
        <v>289</v>
      </c>
      <c r="E168" s="247">
        <v>1</v>
      </c>
      <c r="F168" s="248"/>
      <c r="G168" s="249">
        <f>ROUND(E168*F168,2)</f>
        <v>0</v>
      </c>
      <c r="H168" s="248"/>
      <c r="I168" s="249">
        <f>ROUND(E168*H168,2)</f>
        <v>0</v>
      </c>
      <c r="J168" s="248"/>
      <c r="K168" s="249">
        <f>ROUND(E168*J168,2)</f>
        <v>0</v>
      </c>
      <c r="L168" s="249">
        <v>21</v>
      </c>
      <c r="M168" s="249">
        <f>G168*(1+L168/100)</f>
        <v>0</v>
      </c>
      <c r="N168" s="247">
        <v>1.6500000000000001E-2</v>
      </c>
      <c r="O168" s="247">
        <f>ROUND(E168*N168,2)</f>
        <v>0.02</v>
      </c>
      <c r="P168" s="247">
        <v>0</v>
      </c>
      <c r="Q168" s="247">
        <f>ROUND(E168*P168,2)</f>
        <v>0</v>
      </c>
      <c r="R168" s="249" t="s">
        <v>132</v>
      </c>
      <c r="S168" s="249" t="s">
        <v>133</v>
      </c>
      <c r="T168" s="250" t="s">
        <v>133</v>
      </c>
      <c r="U168" s="225">
        <v>1.788</v>
      </c>
      <c r="V168" s="225">
        <f>ROUND(E168*U168,2)</f>
        <v>1.79</v>
      </c>
      <c r="W168" s="225"/>
      <c r="X168" s="225" t="s">
        <v>134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284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44">
        <v>111</v>
      </c>
      <c r="B169" s="245" t="s">
        <v>330</v>
      </c>
      <c r="C169" s="258" t="s">
        <v>331</v>
      </c>
      <c r="D169" s="246" t="s">
        <v>289</v>
      </c>
      <c r="E169" s="247">
        <v>1</v>
      </c>
      <c r="F169" s="248"/>
      <c r="G169" s="249">
        <f>ROUND(E169*F169,2)</f>
        <v>0</v>
      </c>
      <c r="H169" s="248"/>
      <c r="I169" s="249">
        <f>ROUND(E169*H169,2)</f>
        <v>0</v>
      </c>
      <c r="J169" s="248"/>
      <c r="K169" s="249">
        <f>ROUND(E169*J169,2)</f>
        <v>0</v>
      </c>
      <c r="L169" s="249">
        <v>21</v>
      </c>
      <c r="M169" s="249">
        <f>G169*(1+L169/100)</f>
        <v>0</v>
      </c>
      <c r="N169" s="247">
        <v>0</v>
      </c>
      <c r="O169" s="247">
        <f>ROUND(E169*N169,2)</f>
        <v>0</v>
      </c>
      <c r="P169" s="247">
        <v>0</v>
      </c>
      <c r="Q169" s="247">
        <f>ROUND(E169*P169,2)</f>
        <v>0</v>
      </c>
      <c r="R169" s="249" t="s">
        <v>132</v>
      </c>
      <c r="S169" s="249" t="s">
        <v>133</v>
      </c>
      <c r="T169" s="250" t="s">
        <v>133</v>
      </c>
      <c r="U169" s="225">
        <v>0.28100000000000003</v>
      </c>
      <c r="V169" s="225">
        <f>ROUND(E169*U169,2)</f>
        <v>0.28000000000000003</v>
      </c>
      <c r="W169" s="225"/>
      <c r="X169" s="225" t="s">
        <v>134</v>
      </c>
      <c r="Y169" s="214"/>
      <c r="Z169" s="214"/>
      <c r="AA169" s="214"/>
      <c r="AB169" s="214"/>
      <c r="AC169" s="214"/>
      <c r="AD169" s="214"/>
      <c r="AE169" s="214"/>
      <c r="AF169" s="214"/>
      <c r="AG169" s="214" t="s">
        <v>284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44">
        <v>112</v>
      </c>
      <c r="B170" s="245" t="s">
        <v>418</v>
      </c>
      <c r="C170" s="258" t="s">
        <v>419</v>
      </c>
      <c r="D170" s="246" t="s">
        <v>289</v>
      </c>
      <c r="E170" s="247">
        <v>2</v>
      </c>
      <c r="F170" s="248"/>
      <c r="G170" s="249">
        <f>ROUND(E170*F170,2)</f>
        <v>0</v>
      </c>
      <c r="H170" s="248"/>
      <c r="I170" s="249">
        <f>ROUND(E170*H170,2)</f>
        <v>0</v>
      </c>
      <c r="J170" s="248"/>
      <c r="K170" s="249">
        <f>ROUND(E170*J170,2)</f>
        <v>0</v>
      </c>
      <c r="L170" s="249">
        <v>21</v>
      </c>
      <c r="M170" s="249">
        <f>G170*(1+L170/100)</f>
        <v>0</v>
      </c>
      <c r="N170" s="247">
        <v>5.9000000000000003E-4</v>
      </c>
      <c r="O170" s="247">
        <f>ROUND(E170*N170,2)</f>
        <v>0</v>
      </c>
      <c r="P170" s="247">
        <v>0</v>
      </c>
      <c r="Q170" s="247">
        <f>ROUND(E170*P170,2)</f>
        <v>0</v>
      </c>
      <c r="R170" s="249" t="s">
        <v>132</v>
      </c>
      <c r="S170" s="249" t="s">
        <v>133</v>
      </c>
      <c r="T170" s="250" t="s">
        <v>133</v>
      </c>
      <c r="U170" s="225">
        <v>0.53</v>
      </c>
      <c r="V170" s="225">
        <f>ROUND(E170*U170,2)</f>
        <v>1.06</v>
      </c>
      <c r="W170" s="225"/>
      <c r="X170" s="225" t="s">
        <v>134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135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44">
        <v>113</v>
      </c>
      <c r="B171" s="245" t="s">
        <v>420</v>
      </c>
      <c r="C171" s="258" t="s">
        <v>421</v>
      </c>
      <c r="D171" s="246" t="s">
        <v>131</v>
      </c>
      <c r="E171" s="247">
        <v>1</v>
      </c>
      <c r="F171" s="248"/>
      <c r="G171" s="249">
        <f>ROUND(E171*F171,2)</f>
        <v>0</v>
      </c>
      <c r="H171" s="248"/>
      <c r="I171" s="249">
        <f>ROUND(E171*H171,2)</f>
        <v>0</v>
      </c>
      <c r="J171" s="248"/>
      <c r="K171" s="249">
        <f>ROUND(E171*J171,2)</f>
        <v>0</v>
      </c>
      <c r="L171" s="249">
        <v>21</v>
      </c>
      <c r="M171" s="249">
        <f>G171*(1+L171/100)</f>
        <v>0</v>
      </c>
      <c r="N171" s="247">
        <v>0</v>
      </c>
      <c r="O171" s="247">
        <f>ROUND(E171*N171,2)</f>
        <v>0</v>
      </c>
      <c r="P171" s="247">
        <v>0</v>
      </c>
      <c r="Q171" s="247">
        <f>ROUND(E171*P171,2)</f>
        <v>0</v>
      </c>
      <c r="R171" s="249"/>
      <c r="S171" s="249" t="s">
        <v>138</v>
      </c>
      <c r="T171" s="250" t="s">
        <v>139</v>
      </c>
      <c r="U171" s="225">
        <v>0</v>
      </c>
      <c r="V171" s="225">
        <f>ROUND(E171*U171,2)</f>
        <v>0</v>
      </c>
      <c r="W171" s="225"/>
      <c r="X171" s="225" t="s">
        <v>216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217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44">
        <v>114</v>
      </c>
      <c r="B172" s="245" t="s">
        <v>422</v>
      </c>
      <c r="C172" s="258" t="s">
        <v>423</v>
      </c>
      <c r="D172" s="246" t="s">
        <v>131</v>
      </c>
      <c r="E172" s="247">
        <v>1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21</v>
      </c>
      <c r="M172" s="249">
        <f>G172*(1+L172/100)</f>
        <v>0</v>
      </c>
      <c r="N172" s="247">
        <v>3.0000000000000001E-3</v>
      </c>
      <c r="O172" s="247">
        <f>ROUND(E172*N172,2)</f>
        <v>0</v>
      </c>
      <c r="P172" s="247">
        <v>0</v>
      </c>
      <c r="Q172" s="247">
        <f>ROUND(E172*P172,2)</f>
        <v>0</v>
      </c>
      <c r="R172" s="249"/>
      <c r="S172" s="249" t="s">
        <v>138</v>
      </c>
      <c r="T172" s="250" t="s">
        <v>139</v>
      </c>
      <c r="U172" s="225">
        <v>0</v>
      </c>
      <c r="V172" s="225">
        <f>ROUND(E172*U172,2)</f>
        <v>0</v>
      </c>
      <c r="W172" s="225"/>
      <c r="X172" s="225" t="s">
        <v>216</v>
      </c>
      <c r="Y172" s="214"/>
      <c r="Z172" s="214"/>
      <c r="AA172" s="214"/>
      <c r="AB172" s="214"/>
      <c r="AC172" s="214"/>
      <c r="AD172" s="214"/>
      <c r="AE172" s="214"/>
      <c r="AF172" s="214"/>
      <c r="AG172" s="214" t="s">
        <v>217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44">
        <v>115</v>
      </c>
      <c r="B173" s="245" t="s">
        <v>424</v>
      </c>
      <c r="C173" s="258" t="s">
        <v>425</v>
      </c>
      <c r="D173" s="246" t="s">
        <v>131</v>
      </c>
      <c r="E173" s="247">
        <v>2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21</v>
      </c>
      <c r="M173" s="249">
        <f>G173*(1+L173/100)</f>
        <v>0</v>
      </c>
      <c r="N173" s="247">
        <v>4.81E-3</v>
      </c>
      <c r="O173" s="247">
        <f>ROUND(E173*N173,2)</f>
        <v>0.01</v>
      </c>
      <c r="P173" s="247">
        <v>0</v>
      </c>
      <c r="Q173" s="247">
        <f>ROUND(E173*P173,2)</f>
        <v>0</v>
      </c>
      <c r="R173" s="249"/>
      <c r="S173" s="249" t="s">
        <v>138</v>
      </c>
      <c r="T173" s="250" t="s">
        <v>139</v>
      </c>
      <c r="U173" s="225">
        <v>0</v>
      </c>
      <c r="V173" s="225">
        <f>ROUND(E173*U173,2)</f>
        <v>0</v>
      </c>
      <c r="W173" s="225"/>
      <c r="X173" s="225" t="s">
        <v>216</v>
      </c>
      <c r="Y173" s="214"/>
      <c r="Z173" s="214"/>
      <c r="AA173" s="214"/>
      <c r="AB173" s="214"/>
      <c r="AC173" s="214"/>
      <c r="AD173" s="214"/>
      <c r="AE173" s="214"/>
      <c r="AF173" s="214"/>
      <c r="AG173" s="214" t="s">
        <v>217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ht="33.75" outlineLevel="1" x14ac:dyDescent="0.2">
      <c r="A174" s="244">
        <v>116</v>
      </c>
      <c r="B174" s="245" t="s">
        <v>426</v>
      </c>
      <c r="C174" s="258" t="s">
        <v>427</v>
      </c>
      <c r="D174" s="246" t="s">
        <v>131</v>
      </c>
      <c r="E174" s="247">
        <v>1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21</v>
      </c>
      <c r="M174" s="249">
        <f>G174*(1+L174/100)</f>
        <v>0</v>
      </c>
      <c r="N174" s="247">
        <v>0.111</v>
      </c>
      <c r="O174" s="247">
        <f>ROUND(E174*N174,2)</f>
        <v>0.11</v>
      </c>
      <c r="P174" s="247">
        <v>0</v>
      </c>
      <c r="Q174" s="247">
        <f>ROUND(E174*P174,2)</f>
        <v>0</v>
      </c>
      <c r="R174" s="249" t="s">
        <v>215</v>
      </c>
      <c r="S174" s="249" t="s">
        <v>133</v>
      </c>
      <c r="T174" s="250" t="s">
        <v>133</v>
      </c>
      <c r="U174" s="225">
        <v>0</v>
      </c>
      <c r="V174" s="225">
        <f>ROUND(E174*U174,2)</f>
        <v>0</v>
      </c>
      <c r="W174" s="225"/>
      <c r="X174" s="225" t="s">
        <v>216</v>
      </c>
      <c r="Y174" s="214"/>
      <c r="Z174" s="214"/>
      <c r="AA174" s="214"/>
      <c r="AB174" s="214"/>
      <c r="AC174" s="214"/>
      <c r="AD174" s="214"/>
      <c r="AE174" s="214"/>
      <c r="AF174" s="214"/>
      <c r="AG174" s="214" t="s">
        <v>313</v>
      </c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44">
        <v>117</v>
      </c>
      <c r="B175" s="245" t="s">
        <v>428</v>
      </c>
      <c r="C175" s="258" t="s">
        <v>429</v>
      </c>
      <c r="D175" s="246" t="s">
        <v>131</v>
      </c>
      <c r="E175" s="247">
        <v>2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21</v>
      </c>
      <c r="M175" s="249">
        <f>G175*(1+L175/100)</f>
        <v>0</v>
      </c>
      <c r="N175" s="247">
        <v>2.3999999999999998E-3</v>
      </c>
      <c r="O175" s="247">
        <f>ROUND(E175*N175,2)</f>
        <v>0</v>
      </c>
      <c r="P175" s="247">
        <v>0</v>
      </c>
      <c r="Q175" s="247">
        <f>ROUND(E175*P175,2)</f>
        <v>0</v>
      </c>
      <c r="R175" s="249"/>
      <c r="S175" s="249" t="s">
        <v>138</v>
      </c>
      <c r="T175" s="250" t="s">
        <v>133</v>
      </c>
      <c r="U175" s="225">
        <v>0</v>
      </c>
      <c r="V175" s="225">
        <f>ROUND(E175*U175,2)</f>
        <v>0</v>
      </c>
      <c r="W175" s="225"/>
      <c r="X175" s="225" t="s">
        <v>216</v>
      </c>
      <c r="Y175" s="214"/>
      <c r="Z175" s="214"/>
      <c r="AA175" s="214"/>
      <c r="AB175" s="214"/>
      <c r="AC175" s="214"/>
      <c r="AD175" s="214"/>
      <c r="AE175" s="214"/>
      <c r="AF175" s="214"/>
      <c r="AG175" s="214" t="s">
        <v>313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ht="33.75" outlineLevel="1" x14ac:dyDescent="0.2">
      <c r="A176" s="244">
        <v>118</v>
      </c>
      <c r="B176" s="245" t="s">
        <v>430</v>
      </c>
      <c r="C176" s="258" t="s">
        <v>431</v>
      </c>
      <c r="D176" s="246" t="s">
        <v>131</v>
      </c>
      <c r="E176" s="247">
        <v>1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21</v>
      </c>
      <c r="M176" s="249">
        <f>G176*(1+L176/100)</f>
        <v>0</v>
      </c>
      <c r="N176" s="247">
        <v>2.2200000000000001E-2</v>
      </c>
      <c r="O176" s="247">
        <f>ROUND(E176*N176,2)</f>
        <v>0.02</v>
      </c>
      <c r="P176" s="247">
        <v>0</v>
      </c>
      <c r="Q176" s="247">
        <f>ROUND(E176*P176,2)</f>
        <v>0</v>
      </c>
      <c r="R176" s="249" t="s">
        <v>215</v>
      </c>
      <c r="S176" s="249" t="s">
        <v>133</v>
      </c>
      <c r="T176" s="250" t="s">
        <v>133</v>
      </c>
      <c r="U176" s="225">
        <v>0</v>
      </c>
      <c r="V176" s="225">
        <f>ROUND(E176*U176,2)</f>
        <v>0</v>
      </c>
      <c r="W176" s="225"/>
      <c r="X176" s="225" t="s">
        <v>216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313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44">
        <v>119</v>
      </c>
      <c r="B177" s="245" t="s">
        <v>432</v>
      </c>
      <c r="C177" s="258" t="s">
        <v>433</v>
      </c>
      <c r="D177" s="246" t="s">
        <v>131</v>
      </c>
      <c r="E177" s="247">
        <v>1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21</v>
      </c>
      <c r="M177" s="249">
        <f>G177*(1+L177/100)</f>
        <v>0</v>
      </c>
      <c r="N177" s="247">
        <v>3.5000000000000001E-3</v>
      </c>
      <c r="O177" s="247">
        <f>ROUND(E177*N177,2)</f>
        <v>0</v>
      </c>
      <c r="P177" s="247">
        <v>0</v>
      </c>
      <c r="Q177" s="247">
        <f>ROUND(E177*P177,2)</f>
        <v>0</v>
      </c>
      <c r="R177" s="249"/>
      <c r="S177" s="249" t="s">
        <v>138</v>
      </c>
      <c r="T177" s="250" t="s">
        <v>139</v>
      </c>
      <c r="U177" s="225">
        <v>0</v>
      </c>
      <c r="V177" s="225">
        <f>ROUND(E177*U177,2)</f>
        <v>0</v>
      </c>
      <c r="W177" s="225"/>
      <c r="X177" s="225" t="s">
        <v>216</v>
      </c>
      <c r="Y177" s="214"/>
      <c r="Z177" s="214"/>
      <c r="AA177" s="214"/>
      <c r="AB177" s="214"/>
      <c r="AC177" s="214"/>
      <c r="AD177" s="214"/>
      <c r="AE177" s="214"/>
      <c r="AF177" s="214"/>
      <c r="AG177" s="214" t="s">
        <v>313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ht="45" outlineLevel="1" x14ac:dyDescent="0.2">
      <c r="A178" s="244">
        <v>120</v>
      </c>
      <c r="B178" s="245" t="s">
        <v>434</v>
      </c>
      <c r="C178" s="258" t="s">
        <v>435</v>
      </c>
      <c r="D178" s="246" t="s">
        <v>131</v>
      </c>
      <c r="E178" s="247">
        <v>1</v>
      </c>
      <c r="F178" s="248"/>
      <c r="G178" s="249">
        <f>ROUND(E178*F178,2)</f>
        <v>0</v>
      </c>
      <c r="H178" s="248"/>
      <c r="I178" s="249">
        <f>ROUND(E178*H178,2)</f>
        <v>0</v>
      </c>
      <c r="J178" s="248"/>
      <c r="K178" s="249">
        <f>ROUND(E178*J178,2)</f>
        <v>0</v>
      </c>
      <c r="L178" s="249">
        <v>21</v>
      </c>
      <c r="M178" s="249">
        <f>G178*(1+L178/100)</f>
        <v>0</v>
      </c>
      <c r="N178" s="247">
        <v>3.5000000000000003E-2</v>
      </c>
      <c r="O178" s="247">
        <f>ROUND(E178*N178,2)</f>
        <v>0.04</v>
      </c>
      <c r="P178" s="247">
        <v>0</v>
      </c>
      <c r="Q178" s="247">
        <f>ROUND(E178*P178,2)</f>
        <v>0</v>
      </c>
      <c r="R178" s="249" t="s">
        <v>215</v>
      </c>
      <c r="S178" s="249" t="s">
        <v>133</v>
      </c>
      <c r="T178" s="250" t="s">
        <v>133</v>
      </c>
      <c r="U178" s="225">
        <v>0</v>
      </c>
      <c r="V178" s="225">
        <f>ROUND(E178*U178,2)</f>
        <v>0</v>
      </c>
      <c r="W178" s="225"/>
      <c r="X178" s="225" t="s">
        <v>216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217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44">
        <v>121</v>
      </c>
      <c r="B179" s="245" t="s">
        <v>436</v>
      </c>
      <c r="C179" s="258" t="s">
        <v>437</v>
      </c>
      <c r="D179" s="246" t="s">
        <v>131</v>
      </c>
      <c r="E179" s="247">
        <v>1</v>
      </c>
      <c r="F179" s="248"/>
      <c r="G179" s="249">
        <f>ROUND(E179*F179,2)</f>
        <v>0</v>
      </c>
      <c r="H179" s="248"/>
      <c r="I179" s="249">
        <f>ROUND(E179*H179,2)</f>
        <v>0</v>
      </c>
      <c r="J179" s="248"/>
      <c r="K179" s="249">
        <f>ROUND(E179*J179,2)</f>
        <v>0</v>
      </c>
      <c r="L179" s="249">
        <v>21</v>
      </c>
      <c r="M179" s="249">
        <f>G179*(1+L179/100)</f>
        <v>0</v>
      </c>
      <c r="N179" s="247">
        <v>2.2000000000000001E-3</v>
      </c>
      <c r="O179" s="247">
        <f>ROUND(E179*N179,2)</f>
        <v>0</v>
      </c>
      <c r="P179" s="247">
        <v>0</v>
      </c>
      <c r="Q179" s="247">
        <f>ROUND(E179*P179,2)</f>
        <v>0</v>
      </c>
      <c r="R179" s="249" t="s">
        <v>215</v>
      </c>
      <c r="S179" s="249" t="s">
        <v>133</v>
      </c>
      <c r="T179" s="250" t="s">
        <v>133</v>
      </c>
      <c r="U179" s="225">
        <v>0</v>
      </c>
      <c r="V179" s="225">
        <f>ROUND(E179*U179,2)</f>
        <v>0</v>
      </c>
      <c r="W179" s="225"/>
      <c r="X179" s="225" t="s">
        <v>216</v>
      </c>
      <c r="Y179" s="214"/>
      <c r="Z179" s="214"/>
      <c r="AA179" s="214"/>
      <c r="AB179" s="214"/>
      <c r="AC179" s="214"/>
      <c r="AD179" s="214"/>
      <c r="AE179" s="214"/>
      <c r="AF179" s="214"/>
      <c r="AG179" s="214" t="s">
        <v>217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44">
        <v>122</v>
      </c>
      <c r="B180" s="245" t="s">
        <v>438</v>
      </c>
      <c r="C180" s="258" t="s">
        <v>439</v>
      </c>
      <c r="D180" s="246" t="s">
        <v>131</v>
      </c>
      <c r="E180" s="247">
        <v>2</v>
      </c>
      <c r="F180" s="248"/>
      <c r="G180" s="249">
        <f>ROUND(E180*F180,2)</f>
        <v>0</v>
      </c>
      <c r="H180" s="248"/>
      <c r="I180" s="249">
        <f>ROUND(E180*H180,2)</f>
        <v>0</v>
      </c>
      <c r="J180" s="248"/>
      <c r="K180" s="249">
        <f>ROUND(E180*J180,2)</f>
        <v>0</v>
      </c>
      <c r="L180" s="249">
        <v>21</v>
      </c>
      <c r="M180" s="249">
        <f>G180*(1+L180/100)</f>
        <v>0</v>
      </c>
      <c r="N180" s="247">
        <v>0</v>
      </c>
      <c r="O180" s="247">
        <f>ROUND(E180*N180,2)</f>
        <v>0</v>
      </c>
      <c r="P180" s="247">
        <v>0</v>
      </c>
      <c r="Q180" s="247">
        <f>ROUND(E180*P180,2)</f>
        <v>0</v>
      </c>
      <c r="R180" s="249"/>
      <c r="S180" s="249" t="s">
        <v>138</v>
      </c>
      <c r="T180" s="250" t="s">
        <v>139</v>
      </c>
      <c r="U180" s="225">
        <v>0</v>
      </c>
      <c r="V180" s="225">
        <f>ROUND(E180*U180,2)</f>
        <v>0</v>
      </c>
      <c r="W180" s="225"/>
      <c r="X180" s="225" t="s">
        <v>216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217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44">
        <v>123</v>
      </c>
      <c r="B181" s="245" t="s">
        <v>440</v>
      </c>
      <c r="C181" s="258" t="s">
        <v>441</v>
      </c>
      <c r="D181" s="246" t="s">
        <v>131</v>
      </c>
      <c r="E181" s="247">
        <v>1</v>
      </c>
      <c r="F181" s="248"/>
      <c r="G181" s="249">
        <f>ROUND(E181*F181,2)</f>
        <v>0</v>
      </c>
      <c r="H181" s="248"/>
      <c r="I181" s="249">
        <f>ROUND(E181*H181,2)</f>
        <v>0</v>
      </c>
      <c r="J181" s="248"/>
      <c r="K181" s="249">
        <f>ROUND(E181*J181,2)</f>
        <v>0</v>
      </c>
      <c r="L181" s="249">
        <v>21</v>
      </c>
      <c r="M181" s="249">
        <f>G181*(1+L181/100)</f>
        <v>0</v>
      </c>
      <c r="N181" s="247">
        <v>0</v>
      </c>
      <c r="O181" s="247">
        <f>ROUND(E181*N181,2)</f>
        <v>0</v>
      </c>
      <c r="P181" s="247">
        <v>0</v>
      </c>
      <c r="Q181" s="247">
        <f>ROUND(E181*P181,2)</f>
        <v>0</v>
      </c>
      <c r="R181" s="249"/>
      <c r="S181" s="249" t="s">
        <v>138</v>
      </c>
      <c r="T181" s="250" t="s">
        <v>139</v>
      </c>
      <c r="U181" s="225">
        <v>0</v>
      </c>
      <c r="V181" s="225">
        <f>ROUND(E181*U181,2)</f>
        <v>0</v>
      </c>
      <c r="W181" s="225"/>
      <c r="X181" s="225" t="s">
        <v>216</v>
      </c>
      <c r="Y181" s="214"/>
      <c r="Z181" s="214"/>
      <c r="AA181" s="214"/>
      <c r="AB181" s="214"/>
      <c r="AC181" s="214"/>
      <c r="AD181" s="214"/>
      <c r="AE181" s="214"/>
      <c r="AF181" s="214"/>
      <c r="AG181" s="214" t="s">
        <v>217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44">
        <v>124</v>
      </c>
      <c r="B182" s="245" t="s">
        <v>442</v>
      </c>
      <c r="C182" s="258" t="s">
        <v>443</v>
      </c>
      <c r="D182" s="246" t="s">
        <v>197</v>
      </c>
      <c r="E182" s="247">
        <v>0.30885000000000001</v>
      </c>
      <c r="F182" s="248"/>
      <c r="G182" s="249">
        <f>ROUND(E182*F182,2)</f>
        <v>0</v>
      </c>
      <c r="H182" s="248"/>
      <c r="I182" s="249">
        <f>ROUND(E182*H182,2)</f>
        <v>0</v>
      </c>
      <c r="J182" s="248"/>
      <c r="K182" s="249">
        <f>ROUND(E182*J182,2)</f>
        <v>0</v>
      </c>
      <c r="L182" s="249">
        <v>21</v>
      </c>
      <c r="M182" s="249">
        <f>G182*(1+L182/100)</f>
        <v>0</v>
      </c>
      <c r="N182" s="247">
        <v>0</v>
      </c>
      <c r="O182" s="247">
        <f>ROUND(E182*N182,2)</f>
        <v>0</v>
      </c>
      <c r="P182" s="247">
        <v>0</v>
      </c>
      <c r="Q182" s="247">
        <f>ROUND(E182*P182,2)</f>
        <v>0</v>
      </c>
      <c r="R182" s="249" t="s">
        <v>132</v>
      </c>
      <c r="S182" s="249" t="s">
        <v>133</v>
      </c>
      <c r="T182" s="250" t="s">
        <v>133</v>
      </c>
      <c r="U182" s="225">
        <v>4.0430000000000001</v>
      </c>
      <c r="V182" s="225">
        <f>ROUND(E182*U182,2)</f>
        <v>1.25</v>
      </c>
      <c r="W182" s="225"/>
      <c r="X182" s="225" t="s">
        <v>229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230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x14ac:dyDescent="0.2">
      <c r="A183" s="230" t="s">
        <v>127</v>
      </c>
      <c r="B183" s="231" t="s">
        <v>89</v>
      </c>
      <c r="C183" s="257" t="s">
        <v>90</v>
      </c>
      <c r="D183" s="232"/>
      <c r="E183" s="233"/>
      <c r="F183" s="234"/>
      <c r="G183" s="234">
        <f>SUMIF(AG184:AG202,"&lt;&gt;NOR",G184:G202)</f>
        <v>0</v>
      </c>
      <c r="H183" s="234"/>
      <c r="I183" s="234">
        <f>SUM(I184:I202)</f>
        <v>0</v>
      </c>
      <c r="J183" s="234"/>
      <c r="K183" s="234">
        <f>SUM(K184:K202)</f>
        <v>0</v>
      </c>
      <c r="L183" s="234"/>
      <c r="M183" s="234">
        <f>SUM(M184:M202)</f>
        <v>0</v>
      </c>
      <c r="N183" s="233"/>
      <c r="O183" s="233">
        <f>SUM(O184:O202)</f>
        <v>0.05</v>
      </c>
      <c r="P183" s="233"/>
      <c r="Q183" s="233">
        <f>SUM(Q184:Q202)</f>
        <v>0</v>
      </c>
      <c r="R183" s="234"/>
      <c r="S183" s="234"/>
      <c r="T183" s="235"/>
      <c r="U183" s="229"/>
      <c r="V183" s="229">
        <f>SUM(V184:V202)</f>
        <v>21.060000000000002</v>
      </c>
      <c r="W183" s="229"/>
      <c r="X183" s="229"/>
      <c r="AG183" t="s">
        <v>128</v>
      </c>
    </row>
    <row r="184" spans="1:60" ht="22.5" outlineLevel="1" x14ac:dyDescent="0.2">
      <c r="A184" s="244">
        <v>125</v>
      </c>
      <c r="B184" s="245" t="s">
        <v>444</v>
      </c>
      <c r="C184" s="258" t="s">
        <v>445</v>
      </c>
      <c r="D184" s="246" t="s">
        <v>131</v>
      </c>
      <c r="E184" s="247">
        <v>3</v>
      </c>
      <c r="F184" s="248"/>
      <c r="G184" s="249">
        <f>ROUND(E184*F184,2)</f>
        <v>0</v>
      </c>
      <c r="H184" s="248"/>
      <c r="I184" s="249">
        <f>ROUND(E184*H184,2)</f>
        <v>0</v>
      </c>
      <c r="J184" s="248"/>
      <c r="K184" s="249">
        <f>ROUND(E184*J184,2)</f>
        <v>0</v>
      </c>
      <c r="L184" s="249">
        <v>21</v>
      </c>
      <c r="M184" s="249">
        <f>G184*(1+L184/100)</f>
        <v>0</v>
      </c>
      <c r="N184" s="247">
        <v>0</v>
      </c>
      <c r="O184" s="247">
        <f>ROUND(E184*N184,2)</f>
        <v>0</v>
      </c>
      <c r="P184" s="247">
        <v>0</v>
      </c>
      <c r="Q184" s="247">
        <f>ROUND(E184*P184,2)</f>
        <v>0</v>
      </c>
      <c r="R184" s="249" t="s">
        <v>132</v>
      </c>
      <c r="S184" s="249" t="s">
        <v>133</v>
      </c>
      <c r="T184" s="250" t="s">
        <v>133</v>
      </c>
      <c r="U184" s="225">
        <v>0.35</v>
      </c>
      <c r="V184" s="225">
        <f>ROUND(E184*U184,2)</f>
        <v>1.05</v>
      </c>
      <c r="W184" s="225"/>
      <c r="X184" s="225" t="s">
        <v>134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284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ht="22.5" outlineLevel="1" x14ac:dyDescent="0.2">
      <c r="A185" s="244">
        <v>126</v>
      </c>
      <c r="B185" s="245" t="s">
        <v>446</v>
      </c>
      <c r="C185" s="258" t="s">
        <v>447</v>
      </c>
      <c r="D185" s="246" t="s">
        <v>131</v>
      </c>
      <c r="E185" s="247">
        <v>1</v>
      </c>
      <c r="F185" s="248"/>
      <c r="G185" s="249">
        <f>ROUND(E185*F185,2)</f>
        <v>0</v>
      </c>
      <c r="H185" s="248"/>
      <c r="I185" s="249">
        <f>ROUND(E185*H185,2)</f>
        <v>0</v>
      </c>
      <c r="J185" s="248"/>
      <c r="K185" s="249">
        <f>ROUND(E185*J185,2)</f>
        <v>0</v>
      </c>
      <c r="L185" s="249">
        <v>21</v>
      </c>
      <c r="M185" s="249">
        <f>G185*(1+L185/100)</f>
        <v>0</v>
      </c>
      <c r="N185" s="247">
        <v>0</v>
      </c>
      <c r="O185" s="247">
        <f>ROUND(E185*N185,2)</f>
        <v>0</v>
      </c>
      <c r="P185" s="247">
        <v>0</v>
      </c>
      <c r="Q185" s="247">
        <f>ROUND(E185*P185,2)</f>
        <v>0</v>
      </c>
      <c r="R185" s="249" t="s">
        <v>132</v>
      </c>
      <c r="S185" s="249" t="s">
        <v>133</v>
      </c>
      <c r="T185" s="250" t="s">
        <v>133</v>
      </c>
      <c r="U185" s="225">
        <v>0.42199999999999999</v>
      </c>
      <c r="V185" s="225">
        <f>ROUND(E185*U185,2)</f>
        <v>0.42</v>
      </c>
      <c r="W185" s="225"/>
      <c r="X185" s="225" t="s">
        <v>134</v>
      </c>
      <c r="Y185" s="214"/>
      <c r="Z185" s="214"/>
      <c r="AA185" s="214"/>
      <c r="AB185" s="214"/>
      <c r="AC185" s="214"/>
      <c r="AD185" s="214"/>
      <c r="AE185" s="214"/>
      <c r="AF185" s="214"/>
      <c r="AG185" s="214" t="s">
        <v>135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ht="22.5" outlineLevel="1" x14ac:dyDescent="0.2">
      <c r="A186" s="244">
        <v>127</v>
      </c>
      <c r="B186" s="245" t="s">
        <v>448</v>
      </c>
      <c r="C186" s="258" t="s">
        <v>449</v>
      </c>
      <c r="D186" s="246" t="s">
        <v>131</v>
      </c>
      <c r="E186" s="247">
        <v>6</v>
      </c>
      <c r="F186" s="248"/>
      <c r="G186" s="249">
        <f>ROUND(E186*F186,2)</f>
        <v>0</v>
      </c>
      <c r="H186" s="248"/>
      <c r="I186" s="249">
        <f>ROUND(E186*H186,2)</f>
        <v>0</v>
      </c>
      <c r="J186" s="248"/>
      <c r="K186" s="249">
        <f>ROUND(E186*J186,2)</f>
        <v>0</v>
      </c>
      <c r="L186" s="249">
        <v>21</v>
      </c>
      <c r="M186" s="249">
        <f>G186*(1+L186/100)</f>
        <v>0</v>
      </c>
      <c r="N186" s="247">
        <v>0</v>
      </c>
      <c r="O186" s="247">
        <f>ROUND(E186*N186,2)</f>
        <v>0</v>
      </c>
      <c r="P186" s="247">
        <v>0</v>
      </c>
      <c r="Q186" s="247">
        <f>ROUND(E186*P186,2)</f>
        <v>0</v>
      </c>
      <c r="R186" s="249" t="s">
        <v>132</v>
      </c>
      <c r="S186" s="249" t="s">
        <v>133</v>
      </c>
      <c r="T186" s="250" t="s">
        <v>133</v>
      </c>
      <c r="U186" s="225">
        <v>0.64900000000000002</v>
      </c>
      <c r="V186" s="225">
        <f>ROUND(E186*U186,2)</f>
        <v>3.89</v>
      </c>
      <c r="W186" s="225"/>
      <c r="X186" s="225" t="s">
        <v>134</v>
      </c>
      <c r="Y186" s="214"/>
      <c r="Z186" s="214"/>
      <c r="AA186" s="214"/>
      <c r="AB186" s="214"/>
      <c r="AC186" s="214"/>
      <c r="AD186" s="214"/>
      <c r="AE186" s="214"/>
      <c r="AF186" s="214"/>
      <c r="AG186" s="214" t="s">
        <v>284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ht="22.5" outlineLevel="1" x14ac:dyDescent="0.2">
      <c r="A187" s="244">
        <v>128</v>
      </c>
      <c r="B187" s="245" t="s">
        <v>450</v>
      </c>
      <c r="C187" s="258" t="s">
        <v>451</v>
      </c>
      <c r="D187" s="246" t="s">
        <v>131</v>
      </c>
      <c r="E187" s="247">
        <v>4</v>
      </c>
      <c r="F187" s="248"/>
      <c r="G187" s="249">
        <f>ROUND(E187*F187,2)</f>
        <v>0</v>
      </c>
      <c r="H187" s="248"/>
      <c r="I187" s="249">
        <f>ROUND(E187*H187,2)</f>
        <v>0</v>
      </c>
      <c r="J187" s="248"/>
      <c r="K187" s="249">
        <f>ROUND(E187*J187,2)</f>
        <v>0</v>
      </c>
      <c r="L187" s="249">
        <v>21</v>
      </c>
      <c r="M187" s="249">
        <f>G187*(1+L187/100)</f>
        <v>0</v>
      </c>
      <c r="N187" s="247">
        <v>0</v>
      </c>
      <c r="O187" s="247">
        <f>ROUND(E187*N187,2)</f>
        <v>0</v>
      </c>
      <c r="P187" s="247">
        <v>0</v>
      </c>
      <c r="Q187" s="247">
        <f>ROUND(E187*P187,2)</f>
        <v>0</v>
      </c>
      <c r="R187" s="249" t="s">
        <v>132</v>
      </c>
      <c r="S187" s="249" t="s">
        <v>133</v>
      </c>
      <c r="T187" s="250" t="s">
        <v>133</v>
      </c>
      <c r="U187" s="225">
        <v>0.96799999999999997</v>
      </c>
      <c r="V187" s="225">
        <f>ROUND(E187*U187,2)</f>
        <v>3.87</v>
      </c>
      <c r="W187" s="225"/>
      <c r="X187" s="225" t="s">
        <v>134</v>
      </c>
      <c r="Y187" s="214"/>
      <c r="Z187" s="214"/>
      <c r="AA187" s="214"/>
      <c r="AB187" s="214"/>
      <c r="AC187" s="214"/>
      <c r="AD187" s="214"/>
      <c r="AE187" s="214"/>
      <c r="AF187" s="214"/>
      <c r="AG187" s="214" t="s">
        <v>135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ht="22.5" outlineLevel="1" x14ac:dyDescent="0.2">
      <c r="A188" s="244">
        <v>129</v>
      </c>
      <c r="B188" s="245" t="s">
        <v>452</v>
      </c>
      <c r="C188" s="258" t="s">
        <v>453</v>
      </c>
      <c r="D188" s="246" t="s">
        <v>131</v>
      </c>
      <c r="E188" s="247">
        <v>2</v>
      </c>
      <c r="F188" s="248"/>
      <c r="G188" s="249">
        <f>ROUND(E188*F188,2)</f>
        <v>0</v>
      </c>
      <c r="H188" s="248"/>
      <c r="I188" s="249">
        <f>ROUND(E188*H188,2)</f>
        <v>0</v>
      </c>
      <c r="J188" s="248"/>
      <c r="K188" s="249">
        <f>ROUND(E188*J188,2)</f>
        <v>0</v>
      </c>
      <c r="L188" s="249">
        <v>21</v>
      </c>
      <c r="M188" s="249">
        <f>G188*(1+L188/100)</f>
        <v>0</v>
      </c>
      <c r="N188" s="247">
        <v>0</v>
      </c>
      <c r="O188" s="247">
        <f>ROUND(E188*N188,2)</f>
        <v>0</v>
      </c>
      <c r="P188" s="247">
        <v>0</v>
      </c>
      <c r="Q188" s="247">
        <f>ROUND(E188*P188,2)</f>
        <v>0</v>
      </c>
      <c r="R188" s="249" t="s">
        <v>132</v>
      </c>
      <c r="S188" s="249" t="s">
        <v>133</v>
      </c>
      <c r="T188" s="250" t="s">
        <v>133</v>
      </c>
      <c r="U188" s="225">
        <v>1.726</v>
      </c>
      <c r="V188" s="225">
        <f>ROUND(E188*U188,2)</f>
        <v>3.45</v>
      </c>
      <c r="W188" s="225"/>
      <c r="X188" s="225" t="s">
        <v>134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135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44">
        <v>130</v>
      </c>
      <c r="B189" s="245" t="s">
        <v>454</v>
      </c>
      <c r="C189" s="258" t="s">
        <v>455</v>
      </c>
      <c r="D189" s="246" t="s">
        <v>131</v>
      </c>
      <c r="E189" s="247">
        <v>4</v>
      </c>
      <c r="F189" s="248"/>
      <c r="G189" s="249">
        <f>ROUND(E189*F189,2)</f>
        <v>0</v>
      </c>
      <c r="H189" s="248"/>
      <c r="I189" s="249">
        <f>ROUND(E189*H189,2)</f>
        <v>0</v>
      </c>
      <c r="J189" s="248"/>
      <c r="K189" s="249">
        <f>ROUND(E189*J189,2)</f>
        <v>0</v>
      </c>
      <c r="L189" s="249">
        <v>21</v>
      </c>
      <c r="M189" s="249">
        <f>G189*(1+L189/100)</f>
        <v>0</v>
      </c>
      <c r="N189" s="247">
        <v>6.4000000000000005E-4</v>
      </c>
      <c r="O189" s="247">
        <f>ROUND(E189*N189,2)</f>
        <v>0</v>
      </c>
      <c r="P189" s="247">
        <v>0</v>
      </c>
      <c r="Q189" s="247">
        <f>ROUND(E189*P189,2)</f>
        <v>0</v>
      </c>
      <c r="R189" s="249" t="s">
        <v>132</v>
      </c>
      <c r="S189" s="249" t="s">
        <v>133</v>
      </c>
      <c r="T189" s="250" t="s">
        <v>133</v>
      </c>
      <c r="U189" s="225">
        <v>0.32969999999999999</v>
      </c>
      <c r="V189" s="225">
        <f>ROUND(E189*U189,2)</f>
        <v>1.32</v>
      </c>
      <c r="W189" s="225"/>
      <c r="X189" s="225" t="s">
        <v>134</v>
      </c>
      <c r="Y189" s="214"/>
      <c r="Z189" s="214"/>
      <c r="AA189" s="214"/>
      <c r="AB189" s="214"/>
      <c r="AC189" s="214"/>
      <c r="AD189" s="214"/>
      <c r="AE189" s="214"/>
      <c r="AF189" s="214"/>
      <c r="AG189" s="214" t="s">
        <v>135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ht="22.5" outlineLevel="1" x14ac:dyDescent="0.2">
      <c r="A190" s="237">
        <v>131</v>
      </c>
      <c r="B190" s="238" t="s">
        <v>456</v>
      </c>
      <c r="C190" s="259" t="s">
        <v>457</v>
      </c>
      <c r="D190" s="239" t="s">
        <v>161</v>
      </c>
      <c r="E190" s="240">
        <v>2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0">
        <v>1.5900000000000001E-3</v>
      </c>
      <c r="O190" s="240">
        <f>ROUND(E190*N190,2)</f>
        <v>0</v>
      </c>
      <c r="P190" s="240">
        <v>0</v>
      </c>
      <c r="Q190" s="240">
        <f>ROUND(E190*P190,2)</f>
        <v>0</v>
      </c>
      <c r="R190" s="242" t="s">
        <v>132</v>
      </c>
      <c r="S190" s="242" t="s">
        <v>133</v>
      </c>
      <c r="T190" s="243" t="s">
        <v>133</v>
      </c>
      <c r="U190" s="225">
        <v>0.23899999999999999</v>
      </c>
      <c r="V190" s="225">
        <f>ROUND(E190*U190,2)</f>
        <v>0.48</v>
      </c>
      <c r="W190" s="225"/>
      <c r="X190" s="225" t="s">
        <v>134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284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21"/>
      <c r="B191" s="222"/>
      <c r="C191" s="260" t="s">
        <v>243</v>
      </c>
      <c r="D191" s="251"/>
      <c r="E191" s="251"/>
      <c r="F191" s="251"/>
      <c r="G191" s="251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14"/>
      <c r="Z191" s="214"/>
      <c r="AA191" s="214"/>
      <c r="AB191" s="214"/>
      <c r="AC191" s="214"/>
      <c r="AD191" s="214"/>
      <c r="AE191" s="214"/>
      <c r="AF191" s="214"/>
      <c r="AG191" s="214" t="s">
        <v>201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2.5" outlineLevel="1" x14ac:dyDescent="0.2">
      <c r="A192" s="237">
        <v>132</v>
      </c>
      <c r="B192" s="238" t="s">
        <v>458</v>
      </c>
      <c r="C192" s="259" t="s">
        <v>459</v>
      </c>
      <c r="D192" s="239" t="s">
        <v>161</v>
      </c>
      <c r="E192" s="240">
        <v>12</v>
      </c>
      <c r="F192" s="241"/>
      <c r="G192" s="242">
        <f>ROUND(E192*F192,2)</f>
        <v>0</v>
      </c>
      <c r="H192" s="241"/>
      <c r="I192" s="242">
        <f>ROUND(E192*H192,2)</f>
        <v>0</v>
      </c>
      <c r="J192" s="241"/>
      <c r="K192" s="242">
        <f>ROUND(E192*J192,2)</f>
        <v>0</v>
      </c>
      <c r="L192" s="242">
        <v>21</v>
      </c>
      <c r="M192" s="242">
        <f>G192*(1+L192/100)</f>
        <v>0</v>
      </c>
      <c r="N192" s="240">
        <v>1.5900000000000001E-3</v>
      </c>
      <c r="O192" s="240">
        <f>ROUND(E192*N192,2)</f>
        <v>0.02</v>
      </c>
      <c r="P192" s="240">
        <v>0</v>
      </c>
      <c r="Q192" s="240">
        <f>ROUND(E192*P192,2)</f>
        <v>0</v>
      </c>
      <c r="R192" s="242" t="s">
        <v>132</v>
      </c>
      <c r="S192" s="242" t="s">
        <v>133</v>
      </c>
      <c r="T192" s="243" t="s">
        <v>133</v>
      </c>
      <c r="U192" s="225">
        <v>0.23899999999999999</v>
      </c>
      <c r="V192" s="225">
        <f>ROUND(E192*U192,2)</f>
        <v>2.87</v>
      </c>
      <c r="W192" s="225"/>
      <c r="X192" s="225" t="s">
        <v>134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135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21"/>
      <c r="B193" s="222"/>
      <c r="C193" s="260" t="s">
        <v>243</v>
      </c>
      <c r="D193" s="251"/>
      <c r="E193" s="251"/>
      <c r="F193" s="251"/>
      <c r="G193" s="251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14"/>
      <c r="Z193" s="214"/>
      <c r="AA193" s="214"/>
      <c r="AB193" s="214"/>
      <c r="AC193" s="214"/>
      <c r="AD193" s="214"/>
      <c r="AE193" s="214"/>
      <c r="AF193" s="214"/>
      <c r="AG193" s="214" t="s">
        <v>201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ht="22.5" outlineLevel="1" x14ac:dyDescent="0.2">
      <c r="A194" s="237">
        <v>133</v>
      </c>
      <c r="B194" s="238" t="s">
        <v>460</v>
      </c>
      <c r="C194" s="259" t="s">
        <v>461</v>
      </c>
      <c r="D194" s="239" t="s">
        <v>161</v>
      </c>
      <c r="E194" s="240">
        <v>10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21</v>
      </c>
      <c r="M194" s="242">
        <f>G194*(1+L194/100)</f>
        <v>0</v>
      </c>
      <c r="N194" s="240">
        <v>1.9E-3</v>
      </c>
      <c r="O194" s="240">
        <f>ROUND(E194*N194,2)</f>
        <v>0.02</v>
      </c>
      <c r="P194" s="240">
        <v>0</v>
      </c>
      <c r="Q194" s="240">
        <f>ROUND(E194*P194,2)</f>
        <v>0</v>
      </c>
      <c r="R194" s="242" t="s">
        <v>132</v>
      </c>
      <c r="S194" s="242" t="s">
        <v>133</v>
      </c>
      <c r="T194" s="243" t="s">
        <v>133</v>
      </c>
      <c r="U194" s="225">
        <v>0.23899999999999999</v>
      </c>
      <c r="V194" s="225">
        <f>ROUND(E194*U194,2)</f>
        <v>2.39</v>
      </c>
      <c r="W194" s="225"/>
      <c r="X194" s="225" t="s">
        <v>134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135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21"/>
      <c r="B195" s="222"/>
      <c r="C195" s="260" t="s">
        <v>243</v>
      </c>
      <c r="D195" s="251"/>
      <c r="E195" s="251"/>
      <c r="F195" s="251"/>
      <c r="G195" s="251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14"/>
      <c r="Z195" s="214"/>
      <c r="AA195" s="214"/>
      <c r="AB195" s="214"/>
      <c r="AC195" s="214"/>
      <c r="AD195" s="214"/>
      <c r="AE195" s="214"/>
      <c r="AF195" s="214"/>
      <c r="AG195" s="214" t="s">
        <v>201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ht="22.5" outlineLevel="1" x14ac:dyDescent="0.2">
      <c r="A196" s="237">
        <v>134</v>
      </c>
      <c r="B196" s="238" t="s">
        <v>462</v>
      </c>
      <c r="C196" s="259" t="s">
        <v>463</v>
      </c>
      <c r="D196" s="239" t="s">
        <v>161</v>
      </c>
      <c r="E196" s="240">
        <v>2</v>
      </c>
      <c r="F196" s="241"/>
      <c r="G196" s="242">
        <f>ROUND(E196*F196,2)</f>
        <v>0</v>
      </c>
      <c r="H196" s="241"/>
      <c r="I196" s="242">
        <f>ROUND(E196*H196,2)</f>
        <v>0</v>
      </c>
      <c r="J196" s="241"/>
      <c r="K196" s="242">
        <f>ROUND(E196*J196,2)</f>
        <v>0</v>
      </c>
      <c r="L196" s="242">
        <v>21</v>
      </c>
      <c r="M196" s="242">
        <f>G196*(1+L196/100)</f>
        <v>0</v>
      </c>
      <c r="N196" s="240">
        <v>4.8700000000000002E-3</v>
      </c>
      <c r="O196" s="240">
        <f>ROUND(E196*N196,2)</f>
        <v>0.01</v>
      </c>
      <c r="P196" s="240">
        <v>0</v>
      </c>
      <c r="Q196" s="240">
        <f>ROUND(E196*P196,2)</f>
        <v>0</v>
      </c>
      <c r="R196" s="242" t="s">
        <v>132</v>
      </c>
      <c r="S196" s="242" t="s">
        <v>133</v>
      </c>
      <c r="T196" s="243" t="s">
        <v>133</v>
      </c>
      <c r="U196" s="225">
        <v>0.23899999999999999</v>
      </c>
      <c r="V196" s="225">
        <f>ROUND(E196*U196,2)</f>
        <v>0.48</v>
      </c>
      <c r="W196" s="225"/>
      <c r="X196" s="225" t="s">
        <v>134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135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21"/>
      <c r="B197" s="222"/>
      <c r="C197" s="260" t="s">
        <v>243</v>
      </c>
      <c r="D197" s="251"/>
      <c r="E197" s="251"/>
      <c r="F197" s="251"/>
      <c r="G197" s="251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14"/>
      <c r="Z197" s="214"/>
      <c r="AA197" s="214"/>
      <c r="AB197" s="214"/>
      <c r="AC197" s="214"/>
      <c r="AD197" s="214"/>
      <c r="AE197" s="214"/>
      <c r="AF197" s="214"/>
      <c r="AG197" s="214" t="s">
        <v>201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37">
        <v>135</v>
      </c>
      <c r="B198" s="238" t="s">
        <v>464</v>
      </c>
      <c r="C198" s="259" t="s">
        <v>465</v>
      </c>
      <c r="D198" s="239" t="s">
        <v>161</v>
      </c>
      <c r="E198" s="240">
        <v>14</v>
      </c>
      <c r="F198" s="241"/>
      <c r="G198" s="242">
        <f>ROUND(E198*F198,2)</f>
        <v>0</v>
      </c>
      <c r="H198" s="241"/>
      <c r="I198" s="242">
        <f>ROUND(E198*H198,2)</f>
        <v>0</v>
      </c>
      <c r="J198" s="241"/>
      <c r="K198" s="242">
        <f>ROUND(E198*J198,2)</f>
        <v>0</v>
      </c>
      <c r="L198" s="242">
        <v>21</v>
      </c>
      <c r="M198" s="242">
        <f>G198*(1+L198/100)</f>
        <v>0</v>
      </c>
      <c r="N198" s="240">
        <v>0</v>
      </c>
      <c r="O198" s="240">
        <f>ROUND(E198*N198,2)</f>
        <v>0</v>
      </c>
      <c r="P198" s="240">
        <v>0</v>
      </c>
      <c r="Q198" s="240">
        <f>ROUND(E198*P198,2)</f>
        <v>0</v>
      </c>
      <c r="R198" s="242" t="s">
        <v>132</v>
      </c>
      <c r="S198" s="242" t="s">
        <v>133</v>
      </c>
      <c r="T198" s="243" t="s">
        <v>133</v>
      </c>
      <c r="U198" s="225">
        <v>1.7999999999999999E-2</v>
      </c>
      <c r="V198" s="225">
        <f>ROUND(E198*U198,2)</f>
        <v>0.25</v>
      </c>
      <c r="W198" s="225"/>
      <c r="X198" s="225" t="s">
        <v>134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284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21"/>
      <c r="B199" s="222"/>
      <c r="C199" s="261" t="s">
        <v>466</v>
      </c>
      <c r="D199" s="227"/>
      <c r="E199" s="228">
        <v>14</v>
      </c>
      <c r="F199" s="225"/>
      <c r="G199" s="225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14"/>
      <c r="Z199" s="214"/>
      <c r="AA199" s="214"/>
      <c r="AB199" s="214"/>
      <c r="AC199" s="214"/>
      <c r="AD199" s="214"/>
      <c r="AE199" s="214"/>
      <c r="AF199" s="214"/>
      <c r="AG199" s="214" t="s">
        <v>209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ht="22.5" outlineLevel="1" x14ac:dyDescent="0.2">
      <c r="A200" s="244">
        <v>136</v>
      </c>
      <c r="B200" s="245" t="s">
        <v>467</v>
      </c>
      <c r="C200" s="258" t="s">
        <v>468</v>
      </c>
      <c r="D200" s="246" t="s">
        <v>161</v>
      </c>
      <c r="E200" s="247">
        <v>10</v>
      </c>
      <c r="F200" s="248"/>
      <c r="G200" s="249">
        <f>ROUND(E200*F200,2)</f>
        <v>0</v>
      </c>
      <c r="H200" s="248"/>
      <c r="I200" s="249">
        <f>ROUND(E200*H200,2)</f>
        <v>0</v>
      </c>
      <c r="J200" s="248"/>
      <c r="K200" s="249">
        <f>ROUND(E200*J200,2)</f>
        <v>0</v>
      </c>
      <c r="L200" s="249">
        <v>21</v>
      </c>
      <c r="M200" s="249">
        <f>G200*(1+L200/100)</f>
        <v>0</v>
      </c>
      <c r="N200" s="247">
        <v>0</v>
      </c>
      <c r="O200" s="247">
        <f>ROUND(E200*N200,2)</f>
        <v>0</v>
      </c>
      <c r="P200" s="247">
        <v>0</v>
      </c>
      <c r="Q200" s="247">
        <f>ROUND(E200*P200,2)</f>
        <v>0</v>
      </c>
      <c r="R200" s="249" t="s">
        <v>132</v>
      </c>
      <c r="S200" s="249" t="s">
        <v>133</v>
      </c>
      <c r="T200" s="250" t="s">
        <v>133</v>
      </c>
      <c r="U200" s="225">
        <v>3.2000000000000001E-2</v>
      </c>
      <c r="V200" s="225">
        <f>ROUND(E200*U200,2)</f>
        <v>0.32</v>
      </c>
      <c r="W200" s="225"/>
      <c r="X200" s="225" t="s">
        <v>134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284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44">
        <v>137</v>
      </c>
      <c r="B201" s="245" t="s">
        <v>469</v>
      </c>
      <c r="C201" s="258" t="s">
        <v>470</v>
      </c>
      <c r="D201" s="246" t="s">
        <v>161</v>
      </c>
      <c r="E201" s="247">
        <v>2</v>
      </c>
      <c r="F201" s="248"/>
      <c r="G201" s="249">
        <f>ROUND(E201*F201,2)</f>
        <v>0</v>
      </c>
      <c r="H201" s="248"/>
      <c r="I201" s="249">
        <f>ROUND(E201*H201,2)</f>
        <v>0</v>
      </c>
      <c r="J201" s="248"/>
      <c r="K201" s="249">
        <f>ROUND(E201*J201,2)</f>
        <v>0</v>
      </c>
      <c r="L201" s="249">
        <v>21</v>
      </c>
      <c r="M201" s="249">
        <f>G201*(1+L201/100)</f>
        <v>0</v>
      </c>
      <c r="N201" s="247">
        <v>0</v>
      </c>
      <c r="O201" s="247">
        <f>ROUND(E201*N201,2)</f>
        <v>0</v>
      </c>
      <c r="P201" s="247">
        <v>0</v>
      </c>
      <c r="Q201" s="247">
        <f>ROUND(E201*P201,2)</f>
        <v>0</v>
      </c>
      <c r="R201" s="249" t="s">
        <v>132</v>
      </c>
      <c r="S201" s="249" t="s">
        <v>133</v>
      </c>
      <c r="T201" s="250" t="s">
        <v>133</v>
      </c>
      <c r="U201" s="225">
        <v>4.2000000000000003E-2</v>
      </c>
      <c r="V201" s="225">
        <f>ROUND(E201*U201,2)</f>
        <v>0.08</v>
      </c>
      <c r="W201" s="225"/>
      <c r="X201" s="225" t="s">
        <v>134</v>
      </c>
      <c r="Y201" s="214"/>
      <c r="Z201" s="214"/>
      <c r="AA201" s="214"/>
      <c r="AB201" s="214"/>
      <c r="AC201" s="214"/>
      <c r="AD201" s="214"/>
      <c r="AE201" s="214"/>
      <c r="AF201" s="214"/>
      <c r="AG201" s="214" t="s">
        <v>284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44">
        <v>138</v>
      </c>
      <c r="B202" s="245" t="s">
        <v>471</v>
      </c>
      <c r="C202" s="258" t="s">
        <v>472</v>
      </c>
      <c r="D202" s="246" t="s">
        <v>197</v>
      </c>
      <c r="E202" s="247">
        <v>5.3560000000000003E-2</v>
      </c>
      <c r="F202" s="248"/>
      <c r="G202" s="249">
        <f>ROUND(E202*F202,2)</f>
        <v>0</v>
      </c>
      <c r="H202" s="248"/>
      <c r="I202" s="249">
        <f>ROUND(E202*H202,2)</f>
        <v>0</v>
      </c>
      <c r="J202" s="248"/>
      <c r="K202" s="249">
        <f>ROUND(E202*J202,2)</f>
        <v>0</v>
      </c>
      <c r="L202" s="249">
        <v>21</v>
      </c>
      <c r="M202" s="249">
        <f>G202*(1+L202/100)</f>
        <v>0</v>
      </c>
      <c r="N202" s="247">
        <v>0</v>
      </c>
      <c r="O202" s="247">
        <f>ROUND(E202*N202,2)</f>
        <v>0</v>
      </c>
      <c r="P202" s="247">
        <v>0</v>
      </c>
      <c r="Q202" s="247">
        <f>ROUND(E202*P202,2)</f>
        <v>0</v>
      </c>
      <c r="R202" s="249" t="s">
        <v>132</v>
      </c>
      <c r="S202" s="249" t="s">
        <v>133</v>
      </c>
      <c r="T202" s="250" t="s">
        <v>133</v>
      </c>
      <c r="U202" s="225">
        <v>3.5630000000000002</v>
      </c>
      <c r="V202" s="225">
        <f>ROUND(E202*U202,2)</f>
        <v>0.19</v>
      </c>
      <c r="W202" s="225"/>
      <c r="X202" s="225" t="s">
        <v>229</v>
      </c>
      <c r="Y202" s="214"/>
      <c r="Z202" s="214"/>
      <c r="AA202" s="214"/>
      <c r="AB202" s="214"/>
      <c r="AC202" s="214"/>
      <c r="AD202" s="214"/>
      <c r="AE202" s="214"/>
      <c r="AF202" s="214"/>
      <c r="AG202" s="214" t="s">
        <v>230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x14ac:dyDescent="0.2">
      <c r="A203" s="230" t="s">
        <v>127</v>
      </c>
      <c r="B203" s="231" t="s">
        <v>91</v>
      </c>
      <c r="C203" s="257" t="s">
        <v>92</v>
      </c>
      <c r="D203" s="232"/>
      <c r="E203" s="233"/>
      <c r="F203" s="234"/>
      <c r="G203" s="234">
        <f>SUMIF(AG204:AG228,"&lt;&gt;NOR",G204:G228)</f>
        <v>0</v>
      </c>
      <c r="H203" s="234"/>
      <c r="I203" s="234">
        <f>SUM(I204:I228)</f>
        <v>0</v>
      </c>
      <c r="J203" s="234"/>
      <c r="K203" s="234">
        <f>SUM(K204:K228)</f>
        <v>0</v>
      </c>
      <c r="L203" s="234"/>
      <c r="M203" s="234">
        <f>SUM(M204:M228)</f>
        <v>0</v>
      </c>
      <c r="N203" s="233"/>
      <c r="O203" s="233">
        <f>SUM(O204:O228)</f>
        <v>0.08</v>
      </c>
      <c r="P203" s="233"/>
      <c r="Q203" s="233">
        <f>SUM(Q204:Q228)</f>
        <v>0</v>
      </c>
      <c r="R203" s="234"/>
      <c r="S203" s="234"/>
      <c r="T203" s="235"/>
      <c r="U203" s="229"/>
      <c r="V203" s="229">
        <f>SUM(V204:V228)</f>
        <v>22.530000000000005</v>
      </c>
      <c r="W203" s="229"/>
      <c r="X203" s="229"/>
      <c r="AG203" t="s">
        <v>128</v>
      </c>
    </row>
    <row r="204" spans="1:60" ht="22.5" outlineLevel="1" x14ac:dyDescent="0.2">
      <c r="A204" s="244">
        <v>139</v>
      </c>
      <c r="B204" s="245" t="s">
        <v>473</v>
      </c>
      <c r="C204" s="258" t="s">
        <v>474</v>
      </c>
      <c r="D204" s="246" t="s">
        <v>131</v>
      </c>
      <c r="E204" s="247">
        <v>2</v>
      </c>
      <c r="F204" s="248"/>
      <c r="G204" s="249">
        <f>ROUND(E204*F204,2)</f>
        <v>0</v>
      </c>
      <c r="H204" s="248"/>
      <c r="I204" s="249">
        <f>ROUND(E204*H204,2)</f>
        <v>0</v>
      </c>
      <c r="J204" s="248"/>
      <c r="K204" s="249">
        <f>ROUND(E204*J204,2)</f>
        <v>0</v>
      </c>
      <c r="L204" s="249">
        <v>21</v>
      </c>
      <c r="M204" s="249">
        <f>G204*(1+L204/100)</f>
        <v>0</v>
      </c>
      <c r="N204" s="247">
        <v>3.4000000000000002E-4</v>
      </c>
      <c r="O204" s="247">
        <f>ROUND(E204*N204,2)</f>
        <v>0</v>
      </c>
      <c r="P204" s="247">
        <v>0</v>
      </c>
      <c r="Q204" s="247">
        <f>ROUND(E204*P204,2)</f>
        <v>0</v>
      </c>
      <c r="R204" s="249" t="s">
        <v>132</v>
      </c>
      <c r="S204" s="249" t="s">
        <v>133</v>
      </c>
      <c r="T204" s="250" t="s">
        <v>133</v>
      </c>
      <c r="U204" s="225">
        <v>0.20599999999999999</v>
      </c>
      <c r="V204" s="225">
        <f>ROUND(E204*U204,2)</f>
        <v>0.41</v>
      </c>
      <c r="W204" s="225"/>
      <c r="X204" s="225" t="s">
        <v>134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135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44">
        <v>140</v>
      </c>
      <c r="B205" s="245" t="s">
        <v>475</v>
      </c>
      <c r="C205" s="258" t="s">
        <v>476</v>
      </c>
      <c r="D205" s="246" t="s">
        <v>289</v>
      </c>
      <c r="E205" s="247">
        <v>4</v>
      </c>
      <c r="F205" s="248"/>
      <c r="G205" s="249">
        <f>ROUND(E205*F205,2)</f>
        <v>0</v>
      </c>
      <c r="H205" s="248"/>
      <c r="I205" s="249">
        <f>ROUND(E205*H205,2)</f>
        <v>0</v>
      </c>
      <c r="J205" s="248"/>
      <c r="K205" s="249">
        <f>ROUND(E205*J205,2)</f>
        <v>0</v>
      </c>
      <c r="L205" s="249">
        <v>21</v>
      </c>
      <c r="M205" s="249">
        <f>G205*(1+L205/100)</f>
        <v>0</v>
      </c>
      <c r="N205" s="247">
        <v>6.6100000000000004E-3</v>
      </c>
      <c r="O205" s="247">
        <f>ROUND(E205*N205,2)</f>
        <v>0.03</v>
      </c>
      <c r="P205" s="247">
        <v>0</v>
      </c>
      <c r="Q205" s="247">
        <f>ROUND(E205*P205,2)</f>
        <v>0</v>
      </c>
      <c r="R205" s="249" t="s">
        <v>132</v>
      </c>
      <c r="S205" s="249" t="s">
        <v>133</v>
      </c>
      <c r="T205" s="250" t="s">
        <v>133</v>
      </c>
      <c r="U205" s="225">
        <v>0.95699999999999996</v>
      </c>
      <c r="V205" s="225">
        <f>ROUND(E205*U205,2)</f>
        <v>3.83</v>
      </c>
      <c r="W205" s="225"/>
      <c r="X205" s="225" t="s">
        <v>134</v>
      </c>
      <c r="Y205" s="214"/>
      <c r="Z205" s="214"/>
      <c r="AA205" s="214"/>
      <c r="AB205" s="214"/>
      <c r="AC205" s="214"/>
      <c r="AD205" s="214"/>
      <c r="AE205" s="214"/>
      <c r="AF205" s="214"/>
      <c r="AG205" s="214" t="s">
        <v>135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ht="22.5" outlineLevel="1" x14ac:dyDescent="0.2">
      <c r="A206" s="244">
        <v>141</v>
      </c>
      <c r="B206" s="245" t="s">
        <v>477</v>
      </c>
      <c r="C206" s="258" t="s">
        <v>478</v>
      </c>
      <c r="D206" s="246" t="s">
        <v>131</v>
      </c>
      <c r="E206" s="247">
        <v>4</v>
      </c>
      <c r="F206" s="248"/>
      <c r="G206" s="249">
        <f>ROUND(E206*F206,2)</f>
        <v>0</v>
      </c>
      <c r="H206" s="248"/>
      <c r="I206" s="249">
        <f>ROUND(E206*H206,2)</f>
        <v>0</v>
      </c>
      <c r="J206" s="248"/>
      <c r="K206" s="249">
        <f>ROUND(E206*J206,2)</f>
        <v>0</v>
      </c>
      <c r="L206" s="249">
        <v>21</v>
      </c>
      <c r="M206" s="249">
        <f>G206*(1+L206/100)</f>
        <v>0</v>
      </c>
      <c r="N206" s="247">
        <v>6.0400000000000002E-3</v>
      </c>
      <c r="O206" s="247">
        <f>ROUND(E206*N206,2)</f>
        <v>0.02</v>
      </c>
      <c r="P206" s="247">
        <v>0</v>
      </c>
      <c r="Q206" s="247">
        <f>ROUND(E206*P206,2)</f>
        <v>0</v>
      </c>
      <c r="R206" s="249" t="s">
        <v>132</v>
      </c>
      <c r="S206" s="249" t="s">
        <v>133</v>
      </c>
      <c r="T206" s="250" t="s">
        <v>133</v>
      </c>
      <c r="U206" s="225">
        <v>0.251</v>
      </c>
      <c r="V206" s="225">
        <f>ROUND(E206*U206,2)</f>
        <v>1</v>
      </c>
      <c r="W206" s="225"/>
      <c r="X206" s="225" t="s">
        <v>134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135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37">
        <v>142</v>
      </c>
      <c r="B207" s="238" t="s">
        <v>479</v>
      </c>
      <c r="C207" s="259" t="s">
        <v>480</v>
      </c>
      <c r="D207" s="239" t="s">
        <v>131</v>
      </c>
      <c r="E207" s="240">
        <v>2</v>
      </c>
      <c r="F207" s="241"/>
      <c r="G207" s="242">
        <f>ROUND(E207*F207,2)</f>
        <v>0</v>
      </c>
      <c r="H207" s="241"/>
      <c r="I207" s="242">
        <f>ROUND(E207*H207,2)</f>
        <v>0</v>
      </c>
      <c r="J207" s="241"/>
      <c r="K207" s="242">
        <f>ROUND(E207*J207,2)</f>
        <v>0</v>
      </c>
      <c r="L207" s="242">
        <v>21</v>
      </c>
      <c r="M207" s="242">
        <f>G207*(1+L207/100)</f>
        <v>0</v>
      </c>
      <c r="N207" s="240">
        <v>0</v>
      </c>
      <c r="O207" s="240">
        <f>ROUND(E207*N207,2)</f>
        <v>0</v>
      </c>
      <c r="P207" s="240">
        <v>0</v>
      </c>
      <c r="Q207" s="240">
        <f>ROUND(E207*P207,2)</f>
        <v>0</v>
      </c>
      <c r="R207" s="242" t="s">
        <v>132</v>
      </c>
      <c r="S207" s="242" t="s">
        <v>133</v>
      </c>
      <c r="T207" s="243" t="s">
        <v>133</v>
      </c>
      <c r="U207" s="225">
        <v>0.34</v>
      </c>
      <c r="V207" s="225">
        <f>ROUND(E207*U207,2)</f>
        <v>0.68</v>
      </c>
      <c r="W207" s="225"/>
      <c r="X207" s="225" t="s">
        <v>134</v>
      </c>
      <c r="Y207" s="214"/>
      <c r="Z207" s="214"/>
      <c r="AA207" s="214"/>
      <c r="AB207" s="214"/>
      <c r="AC207" s="214"/>
      <c r="AD207" s="214"/>
      <c r="AE207" s="214"/>
      <c r="AF207" s="214"/>
      <c r="AG207" s="214" t="s">
        <v>284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21"/>
      <c r="B208" s="222"/>
      <c r="C208" s="261" t="s">
        <v>481</v>
      </c>
      <c r="D208" s="227"/>
      <c r="E208" s="228">
        <v>2</v>
      </c>
      <c r="F208" s="225"/>
      <c r="G208" s="225"/>
      <c r="H208" s="225"/>
      <c r="I208" s="225"/>
      <c r="J208" s="225"/>
      <c r="K208" s="225"/>
      <c r="L208" s="225"/>
      <c r="M208" s="225"/>
      <c r="N208" s="224"/>
      <c r="O208" s="224"/>
      <c r="P208" s="224"/>
      <c r="Q208" s="224"/>
      <c r="R208" s="225"/>
      <c r="S208" s="225"/>
      <c r="T208" s="225"/>
      <c r="U208" s="225"/>
      <c r="V208" s="225"/>
      <c r="W208" s="225"/>
      <c r="X208" s="225"/>
      <c r="Y208" s="214"/>
      <c r="Z208" s="214"/>
      <c r="AA208" s="214"/>
      <c r="AB208" s="214"/>
      <c r="AC208" s="214"/>
      <c r="AD208" s="214"/>
      <c r="AE208" s="214"/>
      <c r="AF208" s="214"/>
      <c r="AG208" s="214" t="s">
        <v>209</v>
      </c>
      <c r="AH208" s="214">
        <v>5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44">
        <v>143</v>
      </c>
      <c r="B209" s="245" t="s">
        <v>482</v>
      </c>
      <c r="C209" s="258" t="s">
        <v>483</v>
      </c>
      <c r="D209" s="246" t="s">
        <v>131</v>
      </c>
      <c r="E209" s="247">
        <v>2</v>
      </c>
      <c r="F209" s="248"/>
      <c r="G209" s="249">
        <f>ROUND(E209*F209,2)</f>
        <v>0</v>
      </c>
      <c r="H209" s="248"/>
      <c r="I209" s="249">
        <f>ROUND(E209*H209,2)</f>
        <v>0</v>
      </c>
      <c r="J209" s="248"/>
      <c r="K209" s="249">
        <f>ROUND(E209*J209,2)</f>
        <v>0</v>
      </c>
      <c r="L209" s="249">
        <v>21</v>
      </c>
      <c r="M209" s="249">
        <f>G209*(1+L209/100)</f>
        <v>0</v>
      </c>
      <c r="N209" s="247">
        <v>3.1E-4</v>
      </c>
      <c r="O209" s="247">
        <f>ROUND(E209*N209,2)</f>
        <v>0</v>
      </c>
      <c r="P209" s="247">
        <v>0</v>
      </c>
      <c r="Q209" s="247">
        <f>ROUND(E209*P209,2)</f>
        <v>0</v>
      </c>
      <c r="R209" s="249" t="s">
        <v>132</v>
      </c>
      <c r="S209" s="249" t="s">
        <v>133</v>
      </c>
      <c r="T209" s="250" t="s">
        <v>133</v>
      </c>
      <c r="U209" s="225">
        <v>0.20699999999999999</v>
      </c>
      <c r="V209" s="225">
        <f>ROUND(E209*U209,2)</f>
        <v>0.41</v>
      </c>
      <c r="W209" s="225"/>
      <c r="X209" s="225" t="s">
        <v>134</v>
      </c>
      <c r="Y209" s="214"/>
      <c r="Z209" s="214"/>
      <c r="AA209" s="214"/>
      <c r="AB209" s="214"/>
      <c r="AC209" s="214"/>
      <c r="AD209" s="214"/>
      <c r="AE209" s="214"/>
      <c r="AF209" s="214"/>
      <c r="AG209" s="214" t="s">
        <v>135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44">
        <v>144</v>
      </c>
      <c r="B210" s="245" t="s">
        <v>484</v>
      </c>
      <c r="C210" s="258" t="s">
        <v>485</v>
      </c>
      <c r="D210" s="246" t="s">
        <v>131</v>
      </c>
      <c r="E210" s="247">
        <v>1</v>
      </c>
      <c r="F210" s="248"/>
      <c r="G210" s="249">
        <f>ROUND(E210*F210,2)</f>
        <v>0</v>
      </c>
      <c r="H210" s="248"/>
      <c r="I210" s="249">
        <f>ROUND(E210*H210,2)</f>
        <v>0</v>
      </c>
      <c r="J210" s="248"/>
      <c r="K210" s="249">
        <f>ROUND(E210*J210,2)</f>
        <v>0</v>
      </c>
      <c r="L210" s="249">
        <v>21</v>
      </c>
      <c r="M210" s="249">
        <f>G210*(1+L210/100)</f>
        <v>0</v>
      </c>
      <c r="N210" s="247">
        <v>4.8000000000000001E-4</v>
      </c>
      <c r="O210" s="247">
        <f>ROUND(E210*N210,2)</f>
        <v>0</v>
      </c>
      <c r="P210" s="247">
        <v>0</v>
      </c>
      <c r="Q210" s="247">
        <f>ROUND(E210*P210,2)</f>
        <v>0</v>
      </c>
      <c r="R210" s="249" t="s">
        <v>132</v>
      </c>
      <c r="S210" s="249" t="s">
        <v>133</v>
      </c>
      <c r="T210" s="250" t="s">
        <v>133</v>
      </c>
      <c r="U210" s="225">
        <v>0.22700000000000001</v>
      </c>
      <c r="V210" s="225">
        <f>ROUND(E210*U210,2)</f>
        <v>0.23</v>
      </c>
      <c r="W210" s="225"/>
      <c r="X210" s="225" t="s">
        <v>134</v>
      </c>
      <c r="Y210" s="214"/>
      <c r="Z210" s="214"/>
      <c r="AA210" s="214"/>
      <c r="AB210" s="214"/>
      <c r="AC210" s="214"/>
      <c r="AD210" s="214"/>
      <c r="AE210" s="214"/>
      <c r="AF210" s="214"/>
      <c r="AG210" s="214" t="s">
        <v>135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44">
        <v>145</v>
      </c>
      <c r="B211" s="245" t="s">
        <v>486</v>
      </c>
      <c r="C211" s="258" t="s">
        <v>487</v>
      </c>
      <c r="D211" s="246" t="s">
        <v>131</v>
      </c>
      <c r="E211" s="247">
        <v>6</v>
      </c>
      <c r="F211" s="248"/>
      <c r="G211" s="249">
        <f>ROUND(E211*F211,2)</f>
        <v>0</v>
      </c>
      <c r="H211" s="248"/>
      <c r="I211" s="249">
        <f>ROUND(E211*H211,2)</f>
        <v>0</v>
      </c>
      <c r="J211" s="248"/>
      <c r="K211" s="249">
        <f>ROUND(E211*J211,2)</f>
        <v>0</v>
      </c>
      <c r="L211" s="249">
        <v>21</v>
      </c>
      <c r="M211" s="249">
        <f>G211*(1+L211/100)</f>
        <v>0</v>
      </c>
      <c r="N211" s="247">
        <v>6.8000000000000005E-4</v>
      </c>
      <c r="O211" s="247">
        <f>ROUND(E211*N211,2)</f>
        <v>0</v>
      </c>
      <c r="P211" s="247">
        <v>0</v>
      </c>
      <c r="Q211" s="247">
        <f>ROUND(E211*P211,2)</f>
        <v>0</v>
      </c>
      <c r="R211" s="249" t="s">
        <v>132</v>
      </c>
      <c r="S211" s="249" t="s">
        <v>133</v>
      </c>
      <c r="T211" s="250" t="s">
        <v>133</v>
      </c>
      <c r="U211" s="225">
        <v>0.26900000000000002</v>
      </c>
      <c r="V211" s="225">
        <f>ROUND(E211*U211,2)</f>
        <v>1.61</v>
      </c>
      <c r="W211" s="225"/>
      <c r="X211" s="225" t="s">
        <v>134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135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44">
        <v>146</v>
      </c>
      <c r="B212" s="245" t="s">
        <v>488</v>
      </c>
      <c r="C212" s="258" t="s">
        <v>489</v>
      </c>
      <c r="D212" s="246" t="s">
        <v>131</v>
      </c>
      <c r="E212" s="247">
        <v>8</v>
      </c>
      <c r="F212" s="248"/>
      <c r="G212" s="249">
        <f>ROUND(E212*F212,2)</f>
        <v>0</v>
      </c>
      <c r="H212" s="248"/>
      <c r="I212" s="249">
        <f>ROUND(E212*H212,2)</f>
        <v>0</v>
      </c>
      <c r="J212" s="248"/>
      <c r="K212" s="249">
        <f>ROUND(E212*J212,2)</f>
        <v>0</v>
      </c>
      <c r="L212" s="249">
        <v>21</v>
      </c>
      <c r="M212" s="249">
        <f>G212*(1+L212/100)</f>
        <v>0</v>
      </c>
      <c r="N212" s="247">
        <v>1.6299999999999999E-3</v>
      </c>
      <c r="O212" s="247">
        <f>ROUND(E212*N212,2)</f>
        <v>0.01</v>
      </c>
      <c r="P212" s="247">
        <v>0</v>
      </c>
      <c r="Q212" s="247">
        <f>ROUND(E212*P212,2)</f>
        <v>0</v>
      </c>
      <c r="R212" s="249" t="s">
        <v>132</v>
      </c>
      <c r="S212" s="249" t="s">
        <v>133</v>
      </c>
      <c r="T212" s="250" t="s">
        <v>133</v>
      </c>
      <c r="U212" s="225">
        <v>0.42399999999999999</v>
      </c>
      <c r="V212" s="225">
        <f>ROUND(E212*U212,2)</f>
        <v>3.39</v>
      </c>
      <c r="W212" s="225"/>
      <c r="X212" s="225" t="s">
        <v>134</v>
      </c>
      <c r="Y212" s="214"/>
      <c r="Z212" s="214"/>
      <c r="AA212" s="214"/>
      <c r="AB212" s="214"/>
      <c r="AC212" s="214"/>
      <c r="AD212" s="214"/>
      <c r="AE212" s="214"/>
      <c r="AF212" s="214"/>
      <c r="AG212" s="214" t="s">
        <v>135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ht="22.5" outlineLevel="1" x14ac:dyDescent="0.2">
      <c r="A213" s="244">
        <v>147</v>
      </c>
      <c r="B213" s="245" t="s">
        <v>490</v>
      </c>
      <c r="C213" s="258" t="s">
        <v>491</v>
      </c>
      <c r="D213" s="246" t="s">
        <v>131</v>
      </c>
      <c r="E213" s="247">
        <v>1</v>
      </c>
      <c r="F213" s="248"/>
      <c r="G213" s="249">
        <f>ROUND(E213*F213,2)</f>
        <v>0</v>
      </c>
      <c r="H213" s="248"/>
      <c r="I213" s="249">
        <f>ROUND(E213*H213,2)</f>
        <v>0</v>
      </c>
      <c r="J213" s="248"/>
      <c r="K213" s="249">
        <f>ROUND(E213*J213,2)</f>
        <v>0</v>
      </c>
      <c r="L213" s="249">
        <v>21</v>
      </c>
      <c r="M213" s="249">
        <f>G213*(1+L213/100)</f>
        <v>0</v>
      </c>
      <c r="N213" s="247">
        <v>2.5999999999999998E-4</v>
      </c>
      <c r="O213" s="247">
        <f>ROUND(E213*N213,2)</f>
        <v>0</v>
      </c>
      <c r="P213" s="247">
        <v>0</v>
      </c>
      <c r="Q213" s="247">
        <f>ROUND(E213*P213,2)</f>
        <v>0</v>
      </c>
      <c r="R213" s="249" t="s">
        <v>132</v>
      </c>
      <c r="S213" s="249" t="s">
        <v>133</v>
      </c>
      <c r="T213" s="250" t="s">
        <v>133</v>
      </c>
      <c r="U213" s="225">
        <v>0.16500000000000001</v>
      </c>
      <c r="V213" s="225">
        <f>ROUND(E213*U213,2)</f>
        <v>0.17</v>
      </c>
      <c r="W213" s="225"/>
      <c r="X213" s="225" t="s">
        <v>134</v>
      </c>
      <c r="Y213" s="214"/>
      <c r="Z213" s="214"/>
      <c r="AA213" s="214"/>
      <c r="AB213" s="214"/>
      <c r="AC213" s="214"/>
      <c r="AD213" s="214"/>
      <c r="AE213" s="214"/>
      <c r="AF213" s="214"/>
      <c r="AG213" s="214" t="s">
        <v>135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44">
        <v>148</v>
      </c>
      <c r="B214" s="245" t="s">
        <v>492</v>
      </c>
      <c r="C214" s="258" t="s">
        <v>493</v>
      </c>
      <c r="D214" s="246" t="s">
        <v>131</v>
      </c>
      <c r="E214" s="247">
        <v>3</v>
      </c>
      <c r="F214" s="248"/>
      <c r="G214" s="249">
        <f>ROUND(E214*F214,2)</f>
        <v>0</v>
      </c>
      <c r="H214" s="248"/>
      <c r="I214" s="249">
        <f>ROUND(E214*H214,2)</f>
        <v>0</v>
      </c>
      <c r="J214" s="248"/>
      <c r="K214" s="249">
        <f>ROUND(E214*J214,2)</f>
        <v>0</v>
      </c>
      <c r="L214" s="249">
        <v>21</v>
      </c>
      <c r="M214" s="249">
        <f>G214*(1+L214/100)</f>
        <v>0</v>
      </c>
      <c r="N214" s="247">
        <v>3.5E-4</v>
      </c>
      <c r="O214" s="247">
        <f>ROUND(E214*N214,2)</f>
        <v>0</v>
      </c>
      <c r="P214" s="247">
        <v>0</v>
      </c>
      <c r="Q214" s="247">
        <f>ROUND(E214*P214,2)</f>
        <v>0</v>
      </c>
      <c r="R214" s="249" t="s">
        <v>132</v>
      </c>
      <c r="S214" s="249" t="s">
        <v>133</v>
      </c>
      <c r="T214" s="250" t="s">
        <v>133</v>
      </c>
      <c r="U214" s="225">
        <v>0.26900000000000002</v>
      </c>
      <c r="V214" s="225">
        <f>ROUND(E214*U214,2)</f>
        <v>0.81</v>
      </c>
      <c r="W214" s="225"/>
      <c r="X214" s="225" t="s">
        <v>134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284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44">
        <v>149</v>
      </c>
      <c r="B215" s="245" t="s">
        <v>494</v>
      </c>
      <c r="C215" s="258" t="s">
        <v>495</v>
      </c>
      <c r="D215" s="246" t="s">
        <v>131</v>
      </c>
      <c r="E215" s="247">
        <v>2</v>
      </c>
      <c r="F215" s="248"/>
      <c r="G215" s="249">
        <f>ROUND(E215*F215,2)</f>
        <v>0</v>
      </c>
      <c r="H215" s="248"/>
      <c r="I215" s="249">
        <f>ROUND(E215*H215,2)</f>
        <v>0</v>
      </c>
      <c r="J215" s="248"/>
      <c r="K215" s="249">
        <f>ROUND(E215*J215,2)</f>
        <v>0</v>
      </c>
      <c r="L215" s="249">
        <v>21</v>
      </c>
      <c r="M215" s="249">
        <f>G215*(1+L215/100)</f>
        <v>0</v>
      </c>
      <c r="N215" s="247">
        <v>7.6999999999999996E-4</v>
      </c>
      <c r="O215" s="247">
        <f>ROUND(E215*N215,2)</f>
        <v>0</v>
      </c>
      <c r="P215" s="247">
        <v>0</v>
      </c>
      <c r="Q215" s="247">
        <f>ROUND(E215*P215,2)</f>
        <v>0</v>
      </c>
      <c r="R215" s="249" t="s">
        <v>132</v>
      </c>
      <c r="S215" s="249" t="s">
        <v>133</v>
      </c>
      <c r="T215" s="250" t="s">
        <v>133</v>
      </c>
      <c r="U215" s="225">
        <v>0.42399999999999999</v>
      </c>
      <c r="V215" s="225">
        <f>ROUND(E215*U215,2)</f>
        <v>0.85</v>
      </c>
      <c r="W215" s="225"/>
      <c r="X215" s="225" t="s">
        <v>134</v>
      </c>
      <c r="Y215" s="214"/>
      <c r="Z215" s="214"/>
      <c r="AA215" s="214"/>
      <c r="AB215" s="214"/>
      <c r="AC215" s="214"/>
      <c r="AD215" s="214"/>
      <c r="AE215" s="214"/>
      <c r="AF215" s="214"/>
      <c r="AG215" s="214" t="s">
        <v>135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44">
        <v>150</v>
      </c>
      <c r="B216" s="245" t="s">
        <v>496</v>
      </c>
      <c r="C216" s="258" t="s">
        <v>497</v>
      </c>
      <c r="D216" s="246" t="s">
        <v>131</v>
      </c>
      <c r="E216" s="247">
        <v>1</v>
      </c>
      <c r="F216" s="248"/>
      <c r="G216" s="249">
        <f>ROUND(E216*F216,2)</f>
        <v>0</v>
      </c>
      <c r="H216" s="248"/>
      <c r="I216" s="249">
        <f>ROUND(E216*H216,2)</f>
        <v>0</v>
      </c>
      <c r="J216" s="248"/>
      <c r="K216" s="249">
        <f>ROUND(E216*J216,2)</f>
        <v>0</v>
      </c>
      <c r="L216" s="249">
        <v>21</v>
      </c>
      <c r="M216" s="249">
        <f>G216*(1+L216/100)</f>
        <v>0</v>
      </c>
      <c r="N216" s="247">
        <v>1.9000000000000001E-4</v>
      </c>
      <c r="O216" s="247">
        <f>ROUND(E216*N216,2)</f>
        <v>0</v>
      </c>
      <c r="P216" s="247">
        <v>0</v>
      </c>
      <c r="Q216" s="247">
        <f>ROUND(E216*P216,2)</f>
        <v>0</v>
      </c>
      <c r="R216" s="249" t="s">
        <v>132</v>
      </c>
      <c r="S216" s="249" t="s">
        <v>133</v>
      </c>
      <c r="T216" s="250" t="s">
        <v>133</v>
      </c>
      <c r="U216" s="225">
        <v>9.2999999999999999E-2</v>
      </c>
      <c r="V216" s="225">
        <f>ROUND(E216*U216,2)</f>
        <v>0.09</v>
      </c>
      <c r="W216" s="225"/>
      <c r="X216" s="225" t="s">
        <v>134</v>
      </c>
      <c r="Y216" s="214"/>
      <c r="Z216" s="214"/>
      <c r="AA216" s="214"/>
      <c r="AB216" s="214"/>
      <c r="AC216" s="214"/>
      <c r="AD216" s="214"/>
      <c r="AE216" s="214"/>
      <c r="AF216" s="214"/>
      <c r="AG216" s="214" t="s">
        <v>135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44">
        <v>151</v>
      </c>
      <c r="B217" s="245" t="s">
        <v>498</v>
      </c>
      <c r="C217" s="258" t="s">
        <v>499</v>
      </c>
      <c r="D217" s="246" t="s">
        <v>131</v>
      </c>
      <c r="E217" s="247">
        <v>1</v>
      </c>
      <c r="F217" s="248"/>
      <c r="G217" s="249">
        <f>ROUND(E217*F217,2)</f>
        <v>0</v>
      </c>
      <c r="H217" s="248"/>
      <c r="I217" s="249">
        <f>ROUND(E217*H217,2)</f>
        <v>0</v>
      </c>
      <c r="J217" s="248"/>
      <c r="K217" s="249">
        <f>ROUND(E217*J217,2)</f>
        <v>0</v>
      </c>
      <c r="L217" s="249">
        <v>21</v>
      </c>
      <c r="M217" s="249">
        <f>G217*(1+L217/100)</f>
        <v>0</v>
      </c>
      <c r="N217" s="247">
        <v>3.1E-4</v>
      </c>
      <c r="O217" s="247">
        <f>ROUND(E217*N217,2)</f>
        <v>0</v>
      </c>
      <c r="P217" s="247">
        <v>0</v>
      </c>
      <c r="Q217" s="247">
        <f>ROUND(E217*P217,2)</f>
        <v>0</v>
      </c>
      <c r="R217" s="249" t="s">
        <v>132</v>
      </c>
      <c r="S217" s="249" t="s">
        <v>133</v>
      </c>
      <c r="T217" s="250" t="s">
        <v>133</v>
      </c>
      <c r="U217" s="225">
        <v>0.10299999999999999</v>
      </c>
      <c r="V217" s="225">
        <f>ROUND(E217*U217,2)</f>
        <v>0.1</v>
      </c>
      <c r="W217" s="225"/>
      <c r="X217" s="225" t="s">
        <v>134</v>
      </c>
      <c r="Y217" s="214"/>
      <c r="Z217" s="214"/>
      <c r="AA217" s="214"/>
      <c r="AB217" s="214"/>
      <c r="AC217" s="214"/>
      <c r="AD217" s="214"/>
      <c r="AE217" s="214"/>
      <c r="AF217" s="214"/>
      <c r="AG217" s="214" t="s">
        <v>135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44">
        <v>152</v>
      </c>
      <c r="B218" s="245" t="s">
        <v>500</v>
      </c>
      <c r="C218" s="258" t="s">
        <v>501</v>
      </c>
      <c r="D218" s="246" t="s">
        <v>131</v>
      </c>
      <c r="E218" s="247">
        <v>4</v>
      </c>
      <c r="F218" s="248"/>
      <c r="G218" s="249">
        <f>ROUND(E218*F218,2)</f>
        <v>0</v>
      </c>
      <c r="H218" s="248"/>
      <c r="I218" s="249">
        <f>ROUND(E218*H218,2)</f>
        <v>0</v>
      </c>
      <c r="J218" s="248"/>
      <c r="K218" s="249">
        <f>ROUND(E218*J218,2)</f>
        <v>0</v>
      </c>
      <c r="L218" s="249">
        <v>21</v>
      </c>
      <c r="M218" s="249">
        <f>G218*(1+L218/100)</f>
        <v>0</v>
      </c>
      <c r="N218" s="247">
        <v>5.0000000000000001E-4</v>
      </c>
      <c r="O218" s="247">
        <f>ROUND(E218*N218,2)</f>
        <v>0</v>
      </c>
      <c r="P218" s="247">
        <v>0</v>
      </c>
      <c r="Q218" s="247">
        <f>ROUND(E218*P218,2)</f>
        <v>0</v>
      </c>
      <c r="R218" s="249" t="s">
        <v>132</v>
      </c>
      <c r="S218" s="249" t="s">
        <v>133</v>
      </c>
      <c r="T218" s="250" t="s">
        <v>133</v>
      </c>
      <c r="U218" s="225">
        <v>0.124</v>
      </c>
      <c r="V218" s="225">
        <f>ROUND(E218*U218,2)</f>
        <v>0.5</v>
      </c>
      <c r="W218" s="225"/>
      <c r="X218" s="225" t="s">
        <v>134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284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ht="22.5" outlineLevel="1" x14ac:dyDescent="0.2">
      <c r="A219" s="244">
        <v>153</v>
      </c>
      <c r="B219" s="245" t="s">
        <v>502</v>
      </c>
      <c r="C219" s="258" t="s">
        <v>503</v>
      </c>
      <c r="D219" s="246" t="s">
        <v>131</v>
      </c>
      <c r="E219" s="247">
        <v>12</v>
      </c>
      <c r="F219" s="248"/>
      <c r="G219" s="249">
        <f>ROUND(E219*F219,2)</f>
        <v>0</v>
      </c>
      <c r="H219" s="248"/>
      <c r="I219" s="249">
        <f>ROUND(E219*H219,2)</f>
        <v>0</v>
      </c>
      <c r="J219" s="248"/>
      <c r="K219" s="249">
        <f>ROUND(E219*J219,2)</f>
        <v>0</v>
      </c>
      <c r="L219" s="249">
        <v>21</v>
      </c>
      <c r="M219" s="249">
        <f>G219*(1+L219/100)</f>
        <v>0</v>
      </c>
      <c r="N219" s="247">
        <v>1.3999999999999999E-4</v>
      </c>
      <c r="O219" s="247">
        <f>ROUND(E219*N219,2)</f>
        <v>0</v>
      </c>
      <c r="P219" s="247">
        <v>0</v>
      </c>
      <c r="Q219" s="247">
        <f>ROUND(E219*P219,2)</f>
        <v>0</v>
      </c>
      <c r="R219" s="249" t="s">
        <v>132</v>
      </c>
      <c r="S219" s="249" t="s">
        <v>133</v>
      </c>
      <c r="T219" s="250" t="s">
        <v>133</v>
      </c>
      <c r="U219" s="225">
        <v>8.2000000000000003E-2</v>
      </c>
      <c r="V219" s="225">
        <f>ROUND(E219*U219,2)</f>
        <v>0.98</v>
      </c>
      <c r="W219" s="225"/>
      <c r="X219" s="225" t="s">
        <v>134</v>
      </c>
      <c r="Y219" s="214"/>
      <c r="Z219" s="214"/>
      <c r="AA219" s="214"/>
      <c r="AB219" s="214"/>
      <c r="AC219" s="214"/>
      <c r="AD219" s="214"/>
      <c r="AE219" s="214"/>
      <c r="AF219" s="214"/>
      <c r="AG219" s="214" t="s">
        <v>284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44">
        <v>154</v>
      </c>
      <c r="B220" s="245" t="s">
        <v>504</v>
      </c>
      <c r="C220" s="258" t="s">
        <v>505</v>
      </c>
      <c r="D220" s="246" t="s">
        <v>131</v>
      </c>
      <c r="E220" s="247">
        <v>1</v>
      </c>
      <c r="F220" s="248"/>
      <c r="G220" s="249">
        <f>ROUND(E220*F220,2)</f>
        <v>0</v>
      </c>
      <c r="H220" s="248"/>
      <c r="I220" s="249">
        <f>ROUND(E220*H220,2)</f>
        <v>0</v>
      </c>
      <c r="J220" s="248"/>
      <c r="K220" s="249">
        <f>ROUND(E220*J220,2)</f>
        <v>0</v>
      </c>
      <c r="L220" s="249">
        <v>21</v>
      </c>
      <c r="M220" s="249">
        <f>G220*(1+L220/100)</f>
        <v>0</v>
      </c>
      <c r="N220" s="247">
        <v>2.5000000000000001E-4</v>
      </c>
      <c r="O220" s="247">
        <f>ROUND(E220*N220,2)</f>
        <v>0</v>
      </c>
      <c r="P220" s="247">
        <v>0</v>
      </c>
      <c r="Q220" s="247">
        <f>ROUND(E220*P220,2)</f>
        <v>0</v>
      </c>
      <c r="R220" s="249" t="s">
        <v>132</v>
      </c>
      <c r="S220" s="249" t="s">
        <v>133</v>
      </c>
      <c r="T220" s="250" t="s">
        <v>133</v>
      </c>
      <c r="U220" s="225">
        <v>0.20699999999999999</v>
      </c>
      <c r="V220" s="225">
        <f>ROUND(E220*U220,2)</f>
        <v>0.21</v>
      </c>
      <c r="W220" s="225"/>
      <c r="X220" s="225" t="s">
        <v>134</v>
      </c>
      <c r="Y220" s="214"/>
      <c r="Z220" s="214"/>
      <c r="AA220" s="214"/>
      <c r="AB220" s="214"/>
      <c r="AC220" s="214"/>
      <c r="AD220" s="214"/>
      <c r="AE220" s="214"/>
      <c r="AF220" s="214"/>
      <c r="AG220" s="214" t="s">
        <v>135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44">
        <v>155</v>
      </c>
      <c r="B221" s="245" t="s">
        <v>506</v>
      </c>
      <c r="C221" s="258" t="s">
        <v>507</v>
      </c>
      <c r="D221" s="246" t="s">
        <v>131</v>
      </c>
      <c r="E221" s="247">
        <v>2</v>
      </c>
      <c r="F221" s="248"/>
      <c r="G221" s="249">
        <f>ROUND(E221*F221,2)</f>
        <v>0</v>
      </c>
      <c r="H221" s="248"/>
      <c r="I221" s="249">
        <f>ROUND(E221*H221,2)</f>
        <v>0</v>
      </c>
      <c r="J221" s="248"/>
      <c r="K221" s="249">
        <f>ROUND(E221*J221,2)</f>
        <v>0</v>
      </c>
      <c r="L221" s="249">
        <v>21</v>
      </c>
      <c r="M221" s="249">
        <f>G221*(1+L221/100)</f>
        <v>0</v>
      </c>
      <c r="N221" s="247">
        <v>4.6000000000000001E-4</v>
      </c>
      <c r="O221" s="247">
        <f>ROUND(E221*N221,2)</f>
        <v>0</v>
      </c>
      <c r="P221" s="247">
        <v>0</v>
      </c>
      <c r="Q221" s="247">
        <f>ROUND(E221*P221,2)</f>
        <v>0</v>
      </c>
      <c r="R221" s="249" t="s">
        <v>132</v>
      </c>
      <c r="S221" s="249" t="s">
        <v>133</v>
      </c>
      <c r="T221" s="250" t="s">
        <v>133</v>
      </c>
      <c r="U221" s="225">
        <v>0.22700000000000001</v>
      </c>
      <c r="V221" s="225">
        <f>ROUND(E221*U221,2)</f>
        <v>0.45</v>
      </c>
      <c r="W221" s="225"/>
      <c r="X221" s="225" t="s">
        <v>134</v>
      </c>
      <c r="Y221" s="214"/>
      <c r="Z221" s="214"/>
      <c r="AA221" s="214"/>
      <c r="AB221" s="214"/>
      <c r="AC221" s="214"/>
      <c r="AD221" s="214"/>
      <c r="AE221" s="214"/>
      <c r="AF221" s="214"/>
      <c r="AG221" s="214" t="s">
        <v>135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44">
        <v>156</v>
      </c>
      <c r="B222" s="245" t="s">
        <v>508</v>
      </c>
      <c r="C222" s="258" t="s">
        <v>509</v>
      </c>
      <c r="D222" s="246" t="s">
        <v>131</v>
      </c>
      <c r="E222" s="247">
        <v>3</v>
      </c>
      <c r="F222" s="248"/>
      <c r="G222" s="249">
        <f>ROUND(E222*F222,2)</f>
        <v>0</v>
      </c>
      <c r="H222" s="248"/>
      <c r="I222" s="249">
        <f>ROUND(E222*H222,2)</f>
        <v>0</v>
      </c>
      <c r="J222" s="248"/>
      <c r="K222" s="249">
        <f>ROUND(E222*J222,2)</f>
        <v>0</v>
      </c>
      <c r="L222" s="249">
        <v>21</v>
      </c>
      <c r="M222" s="249">
        <f>G222*(1+L222/100)</f>
        <v>0</v>
      </c>
      <c r="N222" s="247">
        <v>5.5999999999999995E-4</v>
      </c>
      <c r="O222" s="247">
        <f>ROUND(E222*N222,2)</f>
        <v>0</v>
      </c>
      <c r="P222" s="247">
        <v>0</v>
      </c>
      <c r="Q222" s="247">
        <f>ROUND(E222*P222,2)</f>
        <v>0</v>
      </c>
      <c r="R222" s="249" t="s">
        <v>132</v>
      </c>
      <c r="S222" s="249" t="s">
        <v>133</v>
      </c>
      <c r="T222" s="250" t="s">
        <v>133</v>
      </c>
      <c r="U222" s="225">
        <v>0.26900000000000002</v>
      </c>
      <c r="V222" s="225">
        <f>ROUND(E222*U222,2)</f>
        <v>0.81</v>
      </c>
      <c r="W222" s="225"/>
      <c r="X222" s="225" t="s">
        <v>134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284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44">
        <v>157</v>
      </c>
      <c r="B223" s="245" t="s">
        <v>510</v>
      </c>
      <c r="C223" s="258" t="s">
        <v>511</v>
      </c>
      <c r="D223" s="246" t="s">
        <v>131</v>
      </c>
      <c r="E223" s="247">
        <v>2</v>
      </c>
      <c r="F223" s="248"/>
      <c r="G223" s="249">
        <f>ROUND(E223*F223,2)</f>
        <v>0</v>
      </c>
      <c r="H223" s="248"/>
      <c r="I223" s="249">
        <f>ROUND(E223*H223,2)</f>
        <v>0</v>
      </c>
      <c r="J223" s="248"/>
      <c r="K223" s="249">
        <f>ROUND(E223*J223,2)</f>
        <v>0</v>
      </c>
      <c r="L223" s="249">
        <v>21</v>
      </c>
      <c r="M223" s="249">
        <f>G223*(1+L223/100)</f>
        <v>0</v>
      </c>
      <c r="N223" s="247">
        <v>1.42E-3</v>
      </c>
      <c r="O223" s="247">
        <f>ROUND(E223*N223,2)</f>
        <v>0</v>
      </c>
      <c r="P223" s="247">
        <v>0</v>
      </c>
      <c r="Q223" s="247">
        <f>ROUND(E223*P223,2)</f>
        <v>0</v>
      </c>
      <c r="R223" s="249" t="s">
        <v>132</v>
      </c>
      <c r="S223" s="249" t="s">
        <v>133</v>
      </c>
      <c r="T223" s="250" t="s">
        <v>133</v>
      </c>
      <c r="U223" s="225">
        <v>0.42399999999999999</v>
      </c>
      <c r="V223" s="225">
        <f>ROUND(E223*U223,2)</f>
        <v>0.85</v>
      </c>
      <c r="W223" s="225"/>
      <c r="X223" s="225" t="s">
        <v>134</v>
      </c>
      <c r="Y223" s="214"/>
      <c r="Z223" s="214"/>
      <c r="AA223" s="214"/>
      <c r="AB223" s="214"/>
      <c r="AC223" s="214"/>
      <c r="AD223" s="214"/>
      <c r="AE223" s="214"/>
      <c r="AF223" s="214"/>
      <c r="AG223" s="214" t="s">
        <v>284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ht="22.5" outlineLevel="1" x14ac:dyDescent="0.2">
      <c r="A224" s="244">
        <v>158</v>
      </c>
      <c r="B224" s="245" t="s">
        <v>512</v>
      </c>
      <c r="C224" s="258" t="s">
        <v>513</v>
      </c>
      <c r="D224" s="246" t="s">
        <v>131</v>
      </c>
      <c r="E224" s="247">
        <v>6</v>
      </c>
      <c r="F224" s="248"/>
      <c r="G224" s="249">
        <f>ROUND(E224*F224,2)</f>
        <v>0</v>
      </c>
      <c r="H224" s="248"/>
      <c r="I224" s="249">
        <f>ROUND(E224*H224,2)</f>
        <v>0</v>
      </c>
      <c r="J224" s="248"/>
      <c r="K224" s="249">
        <f>ROUND(E224*J224,2)</f>
        <v>0</v>
      </c>
      <c r="L224" s="249">
        <v>21</v>
      </c>
      <c r="M224" s="249">
        <f>G224*(1+L224/100)</f>
        <v>0</v>
      </c>
      <c r="N224" s="247">
        <v>5.2999999999999998E-4</v>
      </c>
      <c r="O224" s="247">
        <f>ROUND(E224*N224,2)</f>
        <v>0</v>
      </c>
      <c r="P224" s="247">
        <v>0</v>
      </c>
      <c r="Q224" s="247">
        <f>ROUND(E224*P224,2)</f>
        <v>0</v>
      </c>
      <c r="R224" s="249" t="s">
        <v>132</v>
      </c>
      <c r="S224" s="249" t="s">
        <v>133</v>
      </c>
      <c r="T224" s="250" t="s">
        <v>133</v>
      </c>
      <c r="U224" s="225">
        <v>0.38100000000000001</v>
      </c>
      <c r="V224" s="225">
        <f>ROUND(E224*U224,2)</f>
        <v>2.29</v>
      </c>
      <c r="W224" s="225"/>
      <c r="X224" s="225" t="s">
        <v>134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284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44">
        <v>159</v>
      </c>
      <c r="B225" s="245" t="s">
        <v>514</v>
      </c>
      <c r="C225" s="258" t="s">
        <v>515</v>
      </c>
      <c r="D225" s="246" t="s">
        <v>131</v>
      </c>
      <c r="E225" s="247">
        <v>6</v>
      </c>
      <c r="F225" s="248"/>
      <c r="G225" s="249">
        <f>ROUND(E225*F225,2)</f>
        <v>0</v>
      </c>
      <c r="H225" s="248"/>
      <c r="I225" s="249">
        <f>ROUND(E225*H225,2)</f>
        <v>0</v>
      </c>
      <c r="J225" s="248"/>
      <c r="K225" s="249">
        <f>ROUND(E225*J225,2)</f>
        <v>0</v>
      </c>
      <c r="L225" s="249">
        <v>21</v>
      </c>
      <c r="M225" s="249">
        <f>G225*(1+L225/100)</f>
        <v>0</v>
      </c>
      <c r="N225" s="247">
        <v>2.5699999999999998E-3</v>
      </c>
      <c r="O225" s="247">
        <f>ROUND(E225*N225,2)</f>
        <v>0.02</v>
      </c>
      <c r="P225" s="247">
        <v>0</v>
      </c>
      <c r="Q225" s="247">
        <f>ROUND(E225*P225,2)</f>
        <v>0</v>
      </c>
      <c r="R225" s="249" t="s">
        <v>132</v>
      </c>
      <c r="S225" s="249" t="s">
        <v>133</v>
      </c>
      <c r="T225" s="250" t="s">
        <v>133</v>
      </c>
      <c r="U225" s="225">
        <v>0.433</v>
      </c>
      <c r="V225" s="225">
        <f>ROUND(E225*U225,2)</f>
        <v>2.6</v>
      </c>
      <c r="W225" s="225"/>
      <c r="X225" s="225" t="s">
        <v>134</v>
      </c>
      <c r="Y225" s="214"/>
      <c r="Z225" s="214"/>
      <c r="AA225" s="214"/>
      <c r="AB225" s="214"/>
      <c r="AC225" s="214"/>
      <c r="AD225" s="214"/>
      <c r="AE225" s="214"/>
      <c r="AF225" s="214"/>
      <c r="AG225" s="214" t="s">
        <v>284</v>
      </c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ht="33.75" outlineLevel="1" x14ac:dyDescent="0.2">
      <c r="A226" s="237">
        <v>160</v>
      </c>
      <c r="B226" s="238" t="s">
        <v>516</v>
      </c>
      <c r="C226" s="259" t="s">
        <v>517</v>
      </c>
      <c r="D226" s="239" t="s">
        <v>131</v>
      </c>
      <c r="E226" s="240">
        <v>2</v>
      </c>
      <c r="F226" s="241"/>
      <c r="G226" s="242">
        <f>ROUND(E226*F226,2)</f>
        <v>0</v>
      </c>
      <c r="H226" s="241"/>
      <c r="I226" s="242">
        <f>ROUND(E226*H226,2)</f>
        <v>0</v>
      </c>
      <c r="J226" s="241"/>
      <c r="K226" s="242">
        <f>ROUND(E226*J226,2)</f>
        <v>0</v>
      </c>
      <c r="L226" s="242">
        <v>21</v>
      </c>
      <c r="M226" s="242">
        <f>G226*(1+L226/100)</f>
        <v>0</v>
      </c>
      <c r="N226" s="240">
        <v>5.0000000000000001E-4</v>
      </c>
      <c r="O226" s="240">
        <f>ROUND(E226*N226,2)</f>
        <v>0</v>
      </c>
      <c r="P226" s="240">
        <v>0</v>
      </c>
      <c r="Q226" s="240">
        <f>ROUND(E226*P226,2)</f>
        <v>0</v>
      </c>
      <c r="R226" s="242" t="s">
        <v>215</v>
      </c>
      <c r="S226" s="242" t="s">
        <v>133</v>
      </c>
      <c r="T226" s="243" t="s">
        <v>133</v>
      </c>
      <c r="U226" s="225">
        <v>0</v>
      </c>
      <c r="V226" s="225">
        <f>ROUND(E226*U226,2)</f>
        <v>0</v>
      </c>
      <c r="W226" s="225"/>
      <c r="X226" s="225" t="s">
        <v>216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313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21"/>
      <c r="B227" s="222"/>
      <c r="C227" s="261" t="s">
        <v>518</v>
      </c>
      <c r="D227" s="227"/>
      <c r="E227" s="228">
        <v>2</v>
      </c>
      <c r="F227" s="225"/>
      <c r="G227" s="225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14"/>
      <c r="Z227" s="214"/>
      <c r="AA227" s="214"/>
      <c r="AB227" s="214"/>
      <c r="AC227" s="214"/>
      <c r="AD227" s="214"/>
      <c r="AE227" s="214"/>
      <c r="AF227" s="214"/>
      <c r="AG227" s="214" t="s">
        <v>209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44">
        <v>161</v>
      </c>
      <c r="B228" s="245" t="s">
        <v>519</v>
      </c>
      <c r="C228" s="258" t="s">
        <v>520</v>
      </c>
      <c r="D228" s="246" t="s">
        <v>197</v>
      </c>
      <c r="E228" s="247">
        <v>0.10181999999999999</v>
      </c>
      <c r="F228" s="248"/>
      <c r="G228" s="249">
        <f>ROUND(E228*F228,2)</f>
        <v>0</v>
      </c>
      <c r="H228" s="248"/>
      <c r="I228" s="249">
        <f>ROUND(E228*H228,2)</f>
        <v>0</v>
      </c>
      <c r="J228" s="248"/>
      <c r="K228" s="249">
        <f>ROUND(E228*J228,2)</f>
        <v>0</v>
      </c>
      <c r="L228" s="249">
        <v>21</v>
      </c>
      <c r="M228" s="249">
        <f>G228*(1+L228/100)</f>
        <v>0</v>
      </c>
      <c r="N228" s="247">
        <v>0</v>
      </c>
      <c r="O228" s="247">
        <f>ROUND(E228*N228,2)</f>
        <v>0</v>
      </c>
      <c r="P228" s="247">
        <v>0</v>
      </c>
      <c r="Q228" s="247">
        <f>ROUND(E228*P228,2)</f>
        <v>0</v>
      </c>
      <c r="R228" s="249" t="s">
        <v>132</v>
      </c>
      <c r="S228" s="249" t="s">
        <v>133</v>
      </c>
      <c r="T228" s="250" t="s">
        <v>133</v>
      </c>
      <c r="U228" s="225">
        <v>2.5750000000000002</v>
      </c>
      <c r="V228" s="225">
        <f>ROUND(E228*U228,2)</f>
        <v>0.26</v>
      </c>
      <c r="W228" s="225"/>
      <c r="X228" s="225" t="s">
        <v>229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230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x14ac:dyDescent="0.2">
      <c r="A229" s="230" t="s">
        <v>127</v>
      </c>
      <c r="B229" s="231" t="s">
        <v>93</v>
      </c>
      <c r="C229" s="257" t="s">
        <v>94</v>
      </c>
      <c r="D229" s="232"/>
      <c r="E229" s="233"/>
      <c r="F229" s="234"/>
      <c r="G229" s="234">
        <f>SUMIF(AG230:AG237,"&lt;&gt;NOR",G230:G237)</f>
        <v>0</v>
      </c>
      <c r="H229" s="234"/>
      <c r="I229" s="234">
        <f>SUM(I230:I237)</f>
        <v>0</v>
      </c>
      <c r="J229" s="234"/>
      <c r="K229" s="234">
        <f>SUM(K230:K237)</f>
        <v>0</v>
      </c>
      <c r="L229" s="234"/>
      <c r="M229" s="234">
        <f>SUM(M230:M237)</f>
        <v>0</v>
      </c>
      <c r="N229" s="233"/>
      <c r="O229" s="233">
        <f>SUM(O230:O237)</f>
        <v>0.04</v>
      </c>
      <c r="P229" s="233"/>
      <c r="Q229" s="233">
        <f>SUM(Q230:Q237)</f>
        <v>0</v>
      </c>
      <c r="R229" s="234"/>
      <c r="S229" s="234"/>
      <c r="T229" s="235"/>
      <c r="U229" s="229"/>
      <c r="V229" s="229">
        <f>SUM(V230:V237)</f>
        <v>12.589999999999998</v>
      </c>
      <c r="W229" s="229"/>
      <c r="X229" s="229"/>
      <c r="AG229" t="s">
        <v>128</v>
      </c>
    </row>
    <row r="230" spans="1:60" outlineLevel="1" x14ac:dyDescent="0.2">
      <c r="A230" s="244">
        <v>162</v>
      </c>
      <c r="B230" s="245" t="s">
        <v>521</v>
      </c>
      <c r="C230" s="258" t="s">
        <v>522</v>
      </c>
      <c r="D230" s="246" t="s">
        <v>523</v>
      </c>
      <c r="E230" s="247">
        <v>15</v>
      </c>
      <c r="F230" s="248"/>
      <c r="G230" s="249">
        <f>ROUND(E230*F230,2)</f>
        <v>0</v>
      </c>
      <c r="H230" s="248"/>
      <c r="I230" s="249">
        <f>ROUND(E230*H230,2)</f>
        <v>0</v>
      </c>
      <c r="J230" s="248"/>
      <c r="K230" s="249">
        <f>ROUND(E230*J230,2)</f>
        <v>0</v>
      </c>
      <c r="L230" s="249">
        <v>21</v>
      </c>
      <c r="M230" s="249">
        <f>G230*(1+L230/100)</f>
        <v>0</v>
      </c>
      <c r="N230" s="247">
        <v>6.0000000000000002E-5</v>
      </c>
      <c r="O230" s="247">
        <f>ROUND(E230*N230,2)</f>
        <v>0</v>
      </c>
      <c r="P230" s="247">
        <v>0</v>
      </c>
      <c r="Q230" s="247">
        <f>ROUND(E230*P230,2)</f>
        <v>0</v>
      </c>
      <c r="R230" s="249" t="s">
        <v>524</v>
      </c>
      <c r="S230" s="249" t="s">
        <v>133</v>
      </c>
      <c r="T230" s="250" t="s">
        <v>133</v>
      </c>
      <c r="U230" s="225">
        <v>0.42599999999999999</v>
      </c>
      <c r="V230" s="225">
        <f>ROUND(E230*U230,2)</f>
        <v>6.39</v>
      </c>
      <c r="W230" s="225"/>
      <c r="X230" s="225" t="s">
        <v>134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284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44">
        <v>163</v>
      </c>
      <c r="B231" s="245" t="s">
        <v>525</v>
      </c>
      <c r="C231" s="258" t="s">
        <v>526</v>
      </c>
      <c r="D231" s="246" t="s">
        <v>523</v>
      </c>
      <c r="E231" s="247">
        <v>20</v>
      </c>
      <c r="F231" s="248"/>
      <c r="G231" s="249">
        <f>ROUND(E231*F231,2)</f>
        <v>0</v>
      </c>
      <c r="H231" s="248"/>
      <c r="I231" s="249">
        <f>ROUND(E231*H231,2)</f>
        <v>0</v>
      </c>
      <c r="J231" s="248"/>
      <c r="K231" s="249">
        <f>ROUND(E231*J231,2)</f>
        <v>0</v>
      </c>
      <c r="L231" s="249">
        <v>21</v>
      </c>
      <c r="M231" s="249">
        <f>G231*(1+L231/100)</f>
        <v>0</v>
      </c>
      <c r="N231" s="247">
        <v>6.0000000000000002E-5</v>
      </c>
      <c r="O231" s="247">
        <f>ROUND(E231*N231,2)</f>
        <v>0</v>
      </c>
      <c r="P231" s="247">
        <v>0</v>
      </c>
      <c r="Q231" s="247">
        <f>ROUND(E231*P231,2)</f>
        <v>0</v>
      </c>
      <c r="R231" s="249" t="s">
        <v>524</v>
      </c>
      <c r="S231" s="249" t="s">
        <v>133</v>
      </c>
      <c r="T231" s="250" t="s">
        <v>133</v>
      </c>
      <c r="U231" s="225">
        <v>0.30399999999999999</v>
      </c>
      <c r="V231" s="225">
        <f>ROUND(E231*U231,2)</f>
        <v>6.08</v>
      </c>
      <c r="W231" s="225"/>
      <c r="X231" s="225" t="s">
        <v>134</v>
      </c>
      <c r="Y231" s="214"/>
      <c r="Z231" s="214"/>
      <c r="AA231" s="214"/>
      <c r="AB231" s="214"/>
      <c r="AC231" s="214"/>
      <c r="AD231" s="214"/>
      <c r="AE231" s="214"/>
      <c r="AF231" s="214"/>
      <c r="AG231" s="214" t="s">
        <v>135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37">
        <v>164</v>
      </c>
      <c r="B232" s="238" t="s">
        <v>527</v>
      </c>
      <c r="C232" s="259" t="s">
        <v>528</v>
      </c>
      <c r="D232" s="239" t="s">
        <v>523</v>
      </c>
      <c r="E232" s="240">
        <v>15</v>
      </c>
      <c r="F232" s="241"/>
      <c r="G232" s="242">
        <f>ROUND(E232*F232,2)</f>
        <v>0</v>
      </c>
      <c r="H232" s="241"/>
      <c r="I232" s="242">
        <f>ROUND(E232*H232,2)</f>
        <v>0</v>
      </c>
      <c r="J232" s="241"/>
      <c r="K232" s="242">
        <f>ROUND(E232*J232,2)</f>
        <v>0</v>
      </c>
      <c r="L232" s="242">
        <v>21</v>
      </c>
      <c r="M232" s="242">
        <f>G232*(1+L232/100)</f>
        <v>0</v>
      </c>
      <c r="N232" s="240">
        <v>1E-3</v>
      </c>
      <c r="O232" s="240">
        <f>ROUND(E232*N232,2)</f>
        <v>0.02</v>
      </c>
      <c r="P232" s="240">
        <v>0</v>
      </c>
      <c r="Q232" s="240">
        <f>ROUND(E232*P232,2)</f>
        <v>0</v>
      </c>
      <c r="R232" s="242" t="s">
        <v>215</v>
      </c>
      <c r="S232" s="242" t="s">
        <v>133</v>
      </c>
      <c r="T232" s="243" t="s">
        <v>133</v>
      </c>
      <c r="U232" s="225">
        <v>0</v>
      </c>
      <c r="V232" s="225">
        <f>ROUND(E232*U232,2)</f>
        <v>0</v>
      </c>
      <c r="W232" s="225"/>
      <c r="X232" s="225" t="s">
        <v>216</v>
      </c>
      <c r="Y232" s="214"/>
      <c r="Z232" s="214"/>
      <c r="AA232" s="214"/>
      <c r="AB232" s="214"/>
      <c r="AC232" s="214"/>
      <c r="AD232" s="214"/>
      <c r="AE232" s="214"/>
      <c r="AF232" s="214"/>
      <c r="AG232" s="214" t="s">
        <v>217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21"/>
      <c r="B233" s="222"/>
      <c r="C233" s="261" t="s">
        <v>529</v>
      </c>
      <c r="D233" s="227"/>
      <c r="E233" s="228">
        <v>15</v>
      </c>
      <c r="F233" s="225"/>
      <c r="G233" s="225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14"/>
      <c r="Z233" s="214"/>
      <c r="AA233" s="214"/>
      <c r="AB233" s="214"/>
      <c r="AC233" s="214"/>
      <c r="AD233" s="214"/>
      <c r="AE233" s="214"/>
      <c r="AF233" s="214"/>
      <c r="AG233" s="214" t="s">
        <v>209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37">
        <v>165</v>
      </c>
      <c r="B234" s="238" t="s">
        <v>530</v>
      </c>
      <c r="C234" s="259" t="s">
        <v>531</v>
      </c>
      <c r="D234" s="239" t="s">
        <v>523</v>
      </c>
      <c r="E234" s="240">
        <v>20</v>
      </c>
      <c r="F234" s="241"/>
      <c r="G234" s="242">
        <f>ROUND(E234*F234,2)</f>
        <v>0</v>
      </c>
      <c r="H234" s="241"/>
      <c r="I234" s="242">
        <f>ROUND(E234*H234,2)</f>
        <v>0</v>
      </c>
      <c r="J234" s="241"/>
      <c r="K234" s="242">
        <f>ROUND(E234*J234,2)</f>
        <v>0</v>
      </c>
      <c r="L234" s="242">
        <v>21</v>
      </c>
      <c r="M234" s="242">
        <f>G234*(1+L234/100)</f>
        <v>0</v>
      </c>
      <c r="N234" s="240">
        <v>1E-3</v>
      </c>
      <c r="O234" s="240">
        <f>ROUND(E234*N234,2)</f>
        <v>0.02</v>
      </c>
      <c r="P234" s="240">
        <v>0</v>
      </c>
      <c r="Q234" s="240">
        <f>ROUND(E234*P234,2)</f>
        <v>0</v>
      </c>
      <c r="R234" s="242" t="s">
        <v>215</v>
      </c>
      <c r="S234" s="242" t="s">
        <v>133</v>
      </c>
      <c r="T234" s="243" t="s">
        <v>133</v>
      </c>
      <c r="U234" s="225">
        <v>0</v>
      </c>
      <c r="V234" s="225">
        <f>ROUND(E234*U234,2)</f>
        <v>0</v>
      </c>
      <c r="W234" s="225"/>
      <c r="X234" s="225" t="s">
        <v>216</v>
      </c>
      <c r="Y234" s="214"/>
      <c r="Z234" s="214"/>
      <c r="AA234" s="214"/>
      <c r="AB234" s="214"/>
      <c r="AC234" s="214"/>
      <c r="AD234" s="214"/>
      <c r="AE234" s="214"/>
      <c r="AF234" s="214"/>
      <c r="AG234" s="214" t="s">
        <v>313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21"/>
      <c r="B235" s="222"/>
      <c r="C235" s="261" t="s">
        <v>532</v>
      </c>
      <c r="D235" s="227"/>
      <c r="E235" s="228">
        <v>20</v>
      </c>
      <c r="F235" s="225"/>
      <c r="G235" s="225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14"/>
      <c r="Z235" s="214"/>
      <c r="AA235" s="214"/>
      <c r="AB235" s="214"/>
      <c r="AC235" s="214"/>
      <c r="AD235" s="214"/>
      <c r="AE235" s="214"/>
      <c r="AF235" s="214"/>
      <c r="AG235" s="214" t="s">
        <v>209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37">
        <v>166</v>
      </c>
      <c r="B236" s="238" t="s">
        <v>533</v>
      </c>
      <c r="C236" s="259" t="s">
        <v>534</v>
      </c>
      <c r="D236" s="239" t="s">
        <v>197</v>
      </c>
      <c r="E236" s="240">
        <v>3.7100000000000001E-2</v>
      </c>
      <c r="F236" s="241"/>
      <c r="G236" s="242">
        <f>ROUND(E236*F236,2)</f>
        <v>0</v>
      </c>
      <c r="H236" s="241"/>
      <c r="I236" s="242">
        <f>ROUND(E236*H236,2)</f>
        <v>0</v>
      </c>
      <c r="J236" s="241"/>
      <c r="K236" s="242">
        <f>ROUND(E236*J236,2)</f>
        <v>0</v>
      </c>
      <c r="L236" s="242">
        <v>21</v>
      </c>
      <c r="M236" s="242">
        <f>G236*(1+L236/100)</f>
        <v>0</v>
      </c>
      <c r="N236" s="240">
        <v>0</v>
      </c>
      <c r="O236" s="240">
        <f>ROUND(E236*N236,2)</f>
        <v>0</v>
      </c>
      <c r="P236" s="240">
        <v>0</v>
      </c>
      <c r="Q236" s="240">
        <f>ROUND(E236*P236,2)</f>
        <v>0</v>
      </c>
      <c r="R236" s="242" t="s">
        <v>524</v>
      </c>
      <c r="S236" s="242" t="s">
        <v>133</v>
      </c>
      <c r="T236" s="243" t="s">
        <v>133</v>
      </c>
      <c r="U236" s="225">
        <v>3.327</v>
      </c>
      <c r="V236" s="225">
        <f>ROUND(E236*U236,2)</f>
        <v>0.12</v>
      </c>
      <c r="W236" s="225"/>
      <c r="X236" s="225" t="s">
        <v>229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230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21"/>
      <c r="B237" s="222"/>
      <c r="C237" s="260" t="s">
        <v>231</v>
      </c>
      <c r="D237" s="251"/>
      <c r="E237" s="251"/>
      <c r="F237" s="251"/>
      <c r="G237" s="251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14"/>
      <c r="Z237" s="214"/>
      <c r="AA237" s="214"/>
      <c r="AB237" s="214"/>
      <c r="AC237" s="214"/>
      <c r="AD237" s="214"/>
      <c r="AE237" s="214"/>
      <c r="AF237" s="214"/>
      <c r="AG237" s="214" t="s">
        <v>201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x14ac:dyDescent="0.2">
      <c r="A238" s="230" t="s">
        <v>127</v>
      </c>
      <c r="B238" s="231" t="s">
        <v>95</v>
      </c>
      <c r="C238" s="257" t="s">
        <v>96</v>
      </c>
      <c r="D238" s="232"/>
      <c r="E238" s="233"/>
      <c r="F238" s="234"/>
      <c r="G238" s="234">
        <f>SUMIF(AG239:AG244,"&lt;&gt;NOR",G239:G244)</f>
        <v>0</v>
      </c>
      <c r="H238" s="234"/>
      <c r="I238" s="234">
        <f>SUM(I239:I244)</f>
        <v>0</v>
      </c>
      <c r="J238" s="234"/>
      <c r="K238" s="234">
        <f>SUM(K239:K244)</f>
        <v>0</v>
      </c>
      <c r="L238" s="234"/>
      <c r="M238" s="234">
        <f>SUM(M239:M244)</f>
        <v>0</v>
      </c>
      <c r="N238" s="233"/>
      <c r="O238" s="233">
        <f>SUM(O239:O244)</f>
        <v>0</v>
      </c>
      <c r="P238" s="233"/>
      <c r="Q238" s="233">
        <f>SUM(Q239:Q244)</f>
        <v>0</v>
      </c>
      <c r="R238" s="234"/>
      <c r="S238" s="234"/>
      <c r="T238" s="235"/>
      <c r="U238" s="229"/>
      <c r="V238" s="229">
        <f>SUM(V239:V244)</f>
        <v>1.62</v>
      </c>
      <c r="W238" s="229"/>
      <c r="X238" s="229"/>
      <c r="AG238" t="s">
        <v>128</v>
      </c>
    </row>
    <row r="239" spans="1:60" ht="22.5" outlineLevel="1" x14ac:dyDescent="0.2">
      <c r="A239" s="237">
        <v>167</v>
      </c>
      <c r="B239" s="238" t="s">
        <v>535</v>
      </c>
      <c r="C239" s="259" t="s">
        <v>536</v>
      </c>
      <c r="D239" s="239" t="s">
        <v>161</v>
      </c>
      <c r="E239" s="240">
        <v>6.5</v>
      </c>
      <c r="F239" s="241"/>
      <c r="G239" s="242">
        <f>ROUND(E239*F239,2)</f>
        <v>0</v>
      </c>
      <c r="H239" s="241"/>
      <c r="I239" s="242">
        <f>ROUND(E239*H239,2)</f>
        <v>0</v>
      </c>
      <c r="J239" s="241"/>
      <c r="K239" s="242">
        <f>ROUND(E239*J239,2)</f>
        <v>0</v>
      </c>
      <c r="L239" s="242">
        <v>21</v>
      </c>
      <c r="M239" s="242">
        <f>G239*(1+L239/100)</f>
        <v>0</v>
      </c>
      <c r="N239" s="240">
        <v>9.0000000000000006E-5</v>
      </c>
      <c r="O239" s="240">
        <f>ROUND(E239*N239,2)</f>
        <v>0</v>
      </c>
      <c r="P239" s="240">
        <v>0</v>
      </c>
      <c r="Q239" s="240">
        <f>ROUND(E239*P239,2)</f>
        <v>0</v>
      </c>
      <c r="R239" s="242" t="s">
        <v>537</v>
      </c>
      <c r="S239" s="242" t="s">
        <v>133</v>
      </c>
      <c r="T239" s="243" t="s">
        <v>133</v>
      </c>
      <c r="U239" s="225">
        <v>0.11600000000000001</v>
      </c>
      <c r="V239" s="225">
        <f>ROUND(E239*U239,2)</f>
        <v>0.75</v>
      </c>
      <c r="W239" s="225"/>
      <c r="X239" s="225" t="s">
        <v>134</v>
      </c>
      <c r="Y239" s="214"/>
      <c r="Z239" s="214"/>
      <c r="AA239" s="214"/>
      <c r="AB239" s="214"/>
      <c r="AC239" s="214"/>
      <c r="AD239" s="214"/>
      <c r="AE239" s="214"/>
      <c r="AF239" s="214"/>
      <c r="AG239" s="214" t="s">
        <v>135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21"/>
      <c r="B240" s="222"/>
      <c r="C240" s="260" t="s">
        <v>538</v>
      </c>
      <c r="D240" s="251"/>
      <c r="E240" s="251"/>
      <c r="F240" s="251"/>
      <c r="G240" s="251"/>
      <c r="H240" s="225"/>
      <c r="I240" s="225"/>
      <c r="J240" s="225"/>
      <c r="K240" s="225"/>
      <c r="L240" s="225"/>
      <c r="M240" s="225"/>
      <c r="N240" s="224"/>
      <c r="O240" s="224"/>
      <c r="P240" s="224"/>
      <c r="Q240" s="224"/>
      <c r="R240" s="225"/>
      <c r="S240" s="225"/>
      <c r="T240" s="225"/>
      <c r="U240" s="225"/>
      <c r="V240" s="225"/>
      <c r="W240" s="225"/>
      <c r="X240" s="225"/>
      <c r="Y240" s="214"/>
      <c r="Z240" s="214"/>
      <c r="AA240" s="214"/>
      <c r="AB240" s="214"/>
      <c r="AC240" s="214"/>
      <c r="AD240" s="214"/>
      <c r="AE240" s="214"/>
      <c r="AF240" s="214"/>
      <c r="AG240" s="214" t="s">
        <v>201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21"/>
      <c r="B241" s="222"/>
      <c r="C241" s="261" t="s">
        <v>539</v>
      </c>
      <c r="D241" s="227"/>
      <c r="E241" s="228"/>
      <c r="F241" s="225"/>
      <c r="G241" s="225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14"/>
      <c r="Z241" s="214"/>
      <c r="AA241" s="214"/>
      <c r="AB241" s="214"/>
      <c r="AC241" s="214"/>
      <c r="AD241" s="214"/>
      <c r="AE241" s="214"/>
      <c r="AF241" s="214"/>
      <c r="AG241" s="214" t="s">
        <v>209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21"/>
      <c r="B242" s="222"/>
      <c r="C242" s="261" t="s">
        <v>540</v>
      </c>
      <c r="D242" s="227"/>
      <c r="E242" s="228">
        <v>1.5</v>
      </c>
      <c r="F242" s="225"/>
      <c r="G242" s="225"/>
      <c r="H242" s="225"/>
      <c r="I242" s="225"/>
      <c r="J242" s="225"/>
      <c r="K242" s="225"/>
      <c r="L242" s="225"/>
      <c r="M242" s="225"/>
      <c r="N242" s="224"/>
      <c r="O242" s="224"/>
      <c r="P242" s="224"/>
      <c r="Q242" s="224"/>
      <c r="R242" s="225"/>
      <c r="S242" s="225"/>
      <c r="T242" s="225"/>
      <c r="U242" s="225"/>
      <c r="V242" s="225"/>
      <c r="W242" s="225"/>
      <c r="X242" s="225"/>
      <c r="Y242" s="214"/>
      <c r="Z242" s="214"/>
      <c r="AA242" s="214"/>
      <c r="AB242" s="214"/>
      <c r="AC242" s="214"/>
      <c r="AD242" s="214"/>
      <c r="AE242" s="214"/>
      <c r="AF242" s="214"/>
      <c r="AG242" s="214" t="s">
        <v>209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21"/>
      <c r="B243" s="222"/>
      <c r="C243" s="261" t="s">
        <v>541</v>
      </c>
      <c r="D243" s="227"/>
      <c r="E243" s="228">
        <v>5</v>
      </c>
      <c r="F243" s="225"/>
      <c r="G243" s="225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14"/>
      <c r="Z243" s="214"/>
      <c r="AA243" s="214"/>
      <c r="AB243" s="214"/>
      <c r="AC243" s="214"/>
      <c r="AD243" s="214"/>
      <c r="AE243" s="214"/>
      <c r="AF243" s="214"/>
      <c r="AG243" s="214" t="s">
        <v>209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44">
        <v>168</v>
      </c>
      <c r="B244" s="245" t="s">
        <v>542</v>
      </c>
      <c r="C244" s="258" t="s">
        <v>543</v>
      </c>
      <c r="D244" s="246" t="s">
        <v>544</v>
      </c>
      <c r="E244" s="247">
        <v>2</v>
      </c>
      <c r="F244" s="248"/>
      <c r="G244" s="249">
        <f>ROUND(E244*F244,2)</f>
        <v>0</v>
      </c>
      <c r="H244" s="248"/>
      <c r="I244" s="249">
        <f>ROUND(E244*H244,2)</f>
        <v>0</v>
      </c>
      <c r="J244" s="248"/>
      <c r="K244" s="249">
        <f>ROUND(E244*J244,2)</f>
        <v>0</v>
      </c>
      <c r="L244" s="249">
        <v>21</v>
      </c>
      <c r="M244" s="249">
        <f>G244*(1+L244/100)</f>
        <v>0</v>
      </c>
      <c r="N244" s="247">
        <v>3.2000000000000003E-4</v>
      </c>
      <c r="O244" s="247">
        <f>ROUND(E244*N244,2)</f>
        <v>0</v>
      </c>
      <c r="P244" s="247">
        <v>0</v>
      </c>
      <c r="Q244" s="247">
        <f>ROUND(E244*P244,2)</f>
        <v>0</v>
      </c>
      <c r="R244" s="249" t="s">
        <v>545</v>
      </c>
      <c r="S244" s="249" t="s">
        <v>133</v>
      </c>
      <c r="T244" s="250" t="s">
        <v>133</v>
      </c>
      <c r="U244" s="225">
        <v>0.43675000000000003</v>
      </c>
      <c r="V244" s="225">
        <f>ROUND(E244*U244,2)</f>
        <v>0.87</v>
      </c>
      <c r="W244" s="225"/>
      <c r="X244" s="225" t="s">
        <v>393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394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x14ac:dyDescent="0.2">
      <c r="A245" s="230" t="s">
        <v>127</v>
      </c>
      <c r="B245" s="231" t="s">
        <v>97</v>
      </c>
      <c r="C245" s="257" t="s">
        <v>98</v>
      </c>
      <c r="D245" s="232"/>
      <c r="E245" s="233"/>
      <c r="F245" s="234"/>
      <c r="G245" s="234">
        <f>SUMIF(AG246:AG246,"&lt;&gt;NOR",G246:G246)</f>
        <v>0</v>
      </c>
      <c r="H245" s="234"/>
      <c r="I245" s="234">
        <f>SUM(I246:I246)</f>
        <v>0</v>
      </c>
      <c r="J245" s="234"/>
      <c r="K245" s="234">
        <f>SUM(K246:K246)</f>
        <v>0</v>
      </c>
      <c r="L245" s="234"/>
      <c r="M245" s="234">
        <f>SUM(M246:M246)</f>
        <v>0</v>
      </c>
      <c r="N245" s="233"/>
      <c r="O245" s="233">
        <f>SUM(O246:O246)</f>
        <v>0</v>
      </c>
      <c r="P245" s="233"/>
      <c r="Q245" s="233">
        <f>SUM(Q246:Q246)</f>
        <v>0</v>
      </c>
      <c r="R245" s="234"/>
      <c r="S245" s="234"/>
      <c r="T245" s="235"/>
      <c r="U245" s="229"/>
      <c r="V245" s="229">
        <f>SUM(V246:V246)</f>
        <v>0.35</v>
      </c>
      <c r="W245" s="229"/>
      <c r="X245" s="229"/>
      <c r="AG245" t="s">
        <v>128</v>
      </c>
    </row>
    <row r="246" spans="1:60" outlineLevel="1" x14ac:dyDescent="0.2">
      <c r="A246" s="244">
        <v>169</v>
      </c>
      <c r="B246" s="245" t="s">
        <v>546</v>
      </c>
      <c r="C246" s="258" t="s">
        <v>547</v>
      </c>
      <c r="D246" s="246" t="s">
        <v>142</v>
      </c>
      <c r="E246" s="247">
        <v>1</v>
      </c>
      <c r="F246" s="248"/>
      <c r="G246" s="249">
        <f>ROUND(E246*F246,2)</f>
        <v>0</v>
      </c>
      <c r="H246" s="248"/>
      <c r="I246" s="249">
        <f>ROUND(E246*H246,2)</f>
        <v>0</v>
      </c>
      <c r="J246" s="248"/>
      <c r="K246" s="249">
        <f>ROUND(E246*J246,2)</f>
        <v>0</v>
      </c>
      <c r="L246" s="249">
        <v>21</v>
      </c>
      <c r="M246" s="249">
        <f>G246*(1+L246/100)</f>
        <v>0</v>
      </c>
      <c r="N246" s="247">
        <v>2.7E-4</v>
      </c>
      <c r="O246" s="247">
        <f>ROUND(E246*N246,2)</f>
        <v>0</v>
      </c>
      <c r="P246" s="247">
        <v>0</v>
      </c>
      <c r="Q246" s="247">
        <f>ROUND(E246*P246,2)</f>
        <v>0</v>
      </c>
      <c r="R246" s="249"/>
      <c r="S246" s="249" t="s">
        <v>138</v>
      </c>
      <c r="T246" s="250" t="s">
        <v>139</v>
      </c>
      <c r="U246" s="225">
        <v>0.35216999999999998</v>
      </c>
      <c r="V246" s="225">
        <f>ROUND(E246*U246,2)</f>
        <v>0.35</v>
      </c>
      <c r="W246" s="225"/>
      <c r="X246" s="225" t="s">
        <v>134</v>
      </c>
      <c r="Y246" s="214"/>
      <c r="Z246" s="214"/>
      <c r="AA246" s="214"/>
      <c r="AB246" s="214"/>
      <c r="AC246" s="214"/>
      <c r="AD246" s="214"/>
      <c r="AE246" s="214"/>
      <c r="AF246" s="214"/>
      <c r="AG246" s="214" t="s">
        <v>135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x14ac:dyDescent="0.2">
      <c r="A247" s="230" t="s">
        <v>127</v>
      </c>
      <c r="B247" s="231" t="s">
        <v>99</v>
      </c>
      <c r="C247" s="257" t="s">
        <v>27</v>
      </c>
      <c r="D247" s="232"/>
      <c r="E247" s="233"/>
      <c r="F247" s="234"/>
      <c r="G247" s="234">
        <f>SUMIF(AG248:AG249,"&lt;&gt;NOR",G248:G249)</f>
        <v>0</v>
      </c>
      <c r="H247" s="234"/>
      <c r="I247" s="234">
        <f>SUM(I248:I249)</f>
        <v>0</v>
      </c>
      <c r="J247" s="234"/>
      <c r="K247" s="234">
        <f>SUM(K248:K249)</f>
        <v>0</v>
      </c>
      <c r="L247" s="234"/>
      <c r="M247" s="234">
        <f>SUM(M248:M249)</f>
        <v>0</v>
      </c>
      <c r="N247" s="233"/>
      <c r="O247" s="233">
        <f>SUM(O248:O249)</f>
        <v>0</v>
      </c>
      <c r="P247" s="233"/>
      <c r="Q247" s="233">
        <f>SUM(Q248:Q249)</f>
        <v>0</v>
      </c>
      <c r="R247" s="234"/>
      <c r="S247" s="234"/>
      <c r="T247" s="235"/>
      <c r="U247" s="229"/>
      <c r="V247" s="229">
        <f>SUM(V248:V249)</f>
        <v>0</v>
      </c>
      <c r="W247" s="229"/>
      <c r="X247" s="229"/>
      <c r="AG247" t="s">
        <v>128</v>
      </c>
    </row>
    <row r="248" spans="1:60" outlineLevel="1" x14ac:dyDescent="0.2">
      <c r="A248" s="244">
        <v>170</v>
      </c>
      <c r="B248" s="245" t="s">
        <v>548</v>
      </c>
      <c r="C248" s="258" t="s">
        <v>549</v>
      </c>
      <c r="D248" s="246" t="s">
        <v>550</v>
      </c>
      <c r="E248" s="247">
        <v>1</v>
      </c>
      <c r="F248" s="248"/>
      <c r="G248" s="249">
        <f>ROUND(E248*F248,2)</f>
        <v>0</v>
      </c>
      <c r="H248" s="248"/>
      <c r="I248" s="249">
        <f>ROUND(E248*H248,2)</f>
        <v>0</v>
      </c>
      <c r="J248" s="248"/>
      <c r="K248" s="249">
        <f>ROUND(E248*J248,2)</f>
        <v>0</v>
      </c>
      <c r="L248" s="249">
        <v>21</v>
      </c>
      <c r="M248" s="249">
        <f>G248*(1+L248/100)</f>
        <v>0</v>
      </c>
      <c r="N248" s="247">
        <v>0</v>
      </c>
      <c r="O248" s="247">
        <f>ROUND(E248*N248,2)</f>
        <v>0</v>
      </c>
      <c r="P248" s="247">
        <v>0</v>
      </c>
      <c r="Q248" s="247">
        <f>ROUND(E248*P248,2)</f>
        <v>0</v>
      </c>
      <c r="R248" s="249"/>
      <c r="S248" s="249" t="s">
        <v>133</v>
      </c>
      <c r="T248" s="250" t="s">
        <v>139</v>
      </c>
      <c r="U248" s="225">
        <v>0</v>
      </c>
      <c r="V248" s="225">
        <f>ROUND(E248*U248,2)</f>
        <v>0</v>
      </c>
      <c r="W248" s="225"/>
      <c r="X248" s="225" t="s">
        <v>551</v>
      </c>
      <c r="Y248" s="214"/>
      <c r="Z248" s="214"/>
      <c r="AA248" s="214"/>
      <c r="AB248" s="214"/>
      <c r="AC248" s="214"/>
      <c r="AD248" s="214"/>
      <c r="AE248" s="214"/>
      <c r="AF248" s="214"/>
      <c r="AG248" s="214" t="s">
        <v>552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7">
        <v>171</v>
      </c>
      <c r="B249" s="238" t="s">
        <v>553</v>
      </c>
      <c r="C249" s="259" t="s">
        <v>554</v>
      </c>
      <c r="D249" s="239" t="s">
        <v>550</v>
      </c>
      <c r="E249" s="240">
        <v>1</v>
      </c>
      <c r="F249" s="241"/>
      <c r="G249" s="242">
        <f>ROUND(E249*F249,2)</f>
        <v>0</v>
      </c>
      <c r="H249" s="241"/>
      <c r="I249" s="242">
        <f>ROUND(E249*H249,2)</f>
        <v>0</v>
      </c>
      <c r="J249" s="241"/>
      <c r="K249" s="242">
        <f>ROUND(E249*J249,2)</f>
        <v>0</v>
      </c>
      <c r="L249" s="242">
        <v>21</v>
      </c>
      <c r="M249" s="242">
        <f>G249*(1+L249/100)</f>
        <v>0</v>
      </c>
      <c r="N249" s="240">
        <v>0</v>
      </c>
      <c r="O249" s="240">
        <f>ROUND(E249*N249,2)</f>
        <v>0</v>
      </c>
      <c r="P249" s="240">
        <v>0</v>
      </c>
      <c r="Q249" s="240">
        <f>ROUND(E249*P249,2)</f>
        <v>0</v>
      </c>
      <c r="R249" s="242"/>
      <c r="S249" s="242" t="s">
        <v>133</v>
      </c>
      <c r="T249" s="243" t="s">
        <v>139</v>
      </c>
      <c r="U249" s="225">
        <v>0</v>
      </c>
      <c r="V249" s="225">
        <f>ROUND(E249*U249,2)</f>
        <v>0</v>
      </c>
      <c r="W249" s="225"/>
      <c r="X249" s="225" t="s">
        <v>551</v>
      </c>
      <c r="Y249" s="214"/>
      <c r="Z249" s="214"/>
      <c r="AA249" s="214"/>
      <c r="AB249" s="214"/>
      <c r="AC249" s="214"/>
      <c r="AD249" s="214"/>
      <c r="AE249" s="214"/>
      <c r="AF249" s="214"/>
      <c r="AG249" s="214" t="s">
        <v>552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x14ac:dyDescent="0.2">
      <c r="A250" s="3"/>
      <c r="B250" s="4"/>
      <c r="C250" s="266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AE250">
        <v>15</v>
      </c>
      <c r="AF250">
        <v>21</v>
      </c>
      <c r="AG250" t="s">
        <v>114</v>
      </c>
    </row>
    <row r="251" spans="1:60" x14ac:dyDescent="0.2">
      <c r="A251" s="217"/>
      <c r="B251" s="218" t="s">
        <v>29</v>
      </c>
      <c r="C251" s="267"/>
      <c r="D251" s="219"/>
      <c r="E251" s="220"/>
      <c r="F251" s="220"/>
      <c r="G251" s="236">
        <f>G8+G18+G38+G51+G64+G82+G109+G125+G136+G159+G183+G203+G229+G238+G245+G247</f>
        <v>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AE251">
        <f>SUMIF(L7:L249,AE250,G7:G249)</f>
        <v>0</v>
      </c>
      <c r="AF251">
        <f>SUMIF(L7:L249,AF250,G7:G249)</f>
        <v>0</v>
      </c>
      <c r="AG251" t="s">
        <v>555</v>
      </c>
    </row>
    <row r="252" spans="1:60" x14ac:dyDescent="0.2">
      <c r="C252" s="268"/>
      <c r="D252" s="10"/>
      <c r="AG252" t="s">
        <v>556</v>
      </c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3owibmuOITN/wrvlOt43CCRhbjD3tC60OGjN6i2Pliv9k75Rg7NAhhClDEknt9nMHnA2s23316g2D7Q/rVwPg==" saltValue="9pZVuTbiHYAKwJZUL/N4LQ==" spinCount="100000" sheet="1"/>
  <mergeCells count="43">
    <mergeCell ref="C240:G240"/>
    <mergeCell ref="C158:G158"/>
    <mergeCell ref="C191:G191"/>
    <mergeCell ref="C193:G193"/>
    <mergeCell ref="C195:G195"/>
    <mergeCell ref="C197:G197"/>
    <mergeCell ref="C237:G237"/>
    <mergeCell ref="C146:G146"/>
    <mergeCell ref="C147:G147"/>
    <mergeCell ref="C149:G149"/>
    <mergeCell ref="C150:G150"/>
    <mergeCell ref="C151:G151"/>
    <mergeCell ref="C152:G152"/>
    <mergeCell ref="C131:G131"/>
    <mergeCell ref="C132:G132"/>
    <mergeCell ref="C133:G133"/>
    <mergeCell ref="C135:G135"/>
    <mergeCell ref="C144:G144"/>
    <mergeCell ref="C145:G145"/>
    <mergeCell ref="C88:G88"/>
    <mergeCell ref="C91:G91"/>
    <mergeCell ref="C108:G108"/>
    <mergeCell ref="C124:G124"/>
    <mergeCell ref="C129:G129"/>
    <mergeCell ref="C130:G130"/>
    <mergeCell ref="C68:G68"/>
    <mergeCell ref="C69:G69"/>
    <mergeCell ref="C70:G70"/>
    <mergeCell ref="C74:G74"/>
    <mergeCell ref="C81:G81"/>
    <mergeCell ref="C84:G84"/>
    <mergeCell ref="C53:G53"/>
    <mergeCell ref="C55:G55"/>
    <mergeCell ref="C58:G58"/>
    <mergeCell ref="C59:G59"/>
    <mergeCell ref="C60:G60"/>
    <mergeCell ref="C63:G63"/>
    <mergeCell ref="A1:G1"/>
    <mergeCell ref="C2:G2"/>
    <mergeCell ref="C3:G3"/>
    <mergeCell ref="C4:G4"/>
    <mergeCell ref="C37:G37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D.1.4 D.1.4.1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'D.1.4 D.1.4.1 Pol'!Názvy_tisku</vt:lpstr>
      <vt:lpstr>oadresa</vt:lpstr>
      <vt:lpstr>Stavba!Objednatel</vt:lpstr>
      <vt:lpstr>Stavba!Objekt</vt:lpstr>
      <vt:lpstr>'D.1.4 D.1.4.1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2022-08-16T08:35:56Z</dcterms:modified>
</cp:coreProperties>
</file>