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a\OneDrive - Regionální muzeum v Mikulově, příspěvková organizace\Dokumenty\Akce RMM - 2022\ARCHIV RMM\Zadávací dokumentace\"/>
    </mc:Choice>
  </mc:AlternateContent>
  <bookViews>
    <workbookView xWindow="0" yWindow="0" windowWidth="18045" windowHeight="15600" activeTab="1"/>
  </bookViews>
  <sheets>
    <sheet name="Pokyny pro vyplnění" sheetId="11" r:id="rId1"/>
    <sheet name="Stavba" sheetId="1" r:id="rId2"/>
    <sheet name="VzorPolozky" sheetId="10" state="hidden" r:id="rId3"/>
    <sheet name="SO 01 D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 Pol'!$A$1:$X$306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H41" i="1" s="1"/>
  <c r="I41" i="1" s="1"/>
  <c r="F41" i="1"/>
  <c r="G40" i="1"/>
  <c r="F40" i="1"/>
  <c r="G39" i="1"/>
  <c r="F39" i="1"/>
  <c r="G296" i="12"/>
  <c r="V8" i="12"/>
  <c r="G9" i="12"/>
  <c r="I9" i="12"/>
  <c r="I8" i="12" s="1"/>
  <c r="K9" i="12"/>
  <c r="K8" i="12" s="1"/>
  <c r="M9" i="12"/>
  <c r="O9" i="12"/>
  <c r="O8" i="12" s="1"/>
  <c r="Q9" i="12"/>
  <c r="Q8" i="12" s="1"/>
  <c r="V9" i="12"/>
  <c r="G11" i="12"/>
  <c r="G8" i="12" s="1"/>
  <c r="I11" i="12"/>
  <c r="K11" i="12"/>
  <c r="O11" i="12"/>
  <c r="Q11" i="12"/>
  <c r="V11" i="12"/>
  <c r="G14" i="12"/>
  <c r="V14" i="12"/>
  <c r="G15" i="12"/>
  <c r="I15" i="12"/>
  <c r="K15" i="12"/>
  <c r="K14" i="12" s="1"/>
  <c r="M15" i="12"/>
  <c r="O15" i="12"/>
  <c r="O14" i="12" s="1"/>
  <c r="Q15" i="12"/>
  <c r="Q14" i="12" s="1"/>
  <c r="V15" i="12"/>
  <c r="G19" i="12"/>
  <c r="M19" i="12" s="1"/>
  <c r="M14" i="12" s="1"/>
  <c r="I19" i="12"/>
  <c r="I14" i="12" s="1"/>
  <c r="K19" i="12"/>
  <c r="O19" i="12"/>
  <c r="Q19" i="12"/>
  <c r="V19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36" i="12"/>
  <c r="I36" i="12"/>
  <c r="K36" i="12"/>
  <c r="M36" i="12"/>
  <c r="O36" i="12"/>
  <c r="Q36" i="12"/>
  <c r="V36" i="12"/>
  <c r="G38" i="12"/>
  <c r="V38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G41" i="12"/>
  <c r="I41" i="12"/>
  <c r="K41" i="12"/>
  <c r="M41" i="12"/>
  <c r="O41" i="12"/>
  <c r="Q41" i="12"/>
  <c r="V41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I50" i="12"/>
  <c r="G51" i="12"/>
  <c r="M51" i="12" s="1"/>
  <c r="M50" i="12" s="1"/>
  <c r="I51" i="12"/>
  <c r="K51" i="12"/>
  <c r="K50" i="12" s="1"/>
  <c r="O51" i="12"/>
  <c r="Q51" i="12"/>
  <c r="Q50" i="12" s="1"/>
  <c r="V51" i="12"/>
  <c r="V50" i="12" s="1"/>
  <c r="G53" i="12"/>
  <c r="I53" i="12"/>
  <c r="K53" i="12"/>
  <c r="M53" i="12"/>
  <c r="O53" i="12"/>
  <c r="Q53" i="12"/>
  <c r="V53" i="12"/>
  <c r="G59" i="12"/>
  <c r="I59" i="12"/>
  <c r="K59" i="12"/>
  <c r="M59" i="12"/>
  <c r="O59" i="12"/>
  <c r="O50" i="12" s="1"/>
  <c r="Q59" i="12"/>
  <c r="V59" i="12"/>
  <c r="G64" i="12"/>
  <c r="M64" i="12" s="1"/>
  <c r="I64" i="12"/>
  <c r="I63" i="12" s="1"/>
  <c r="K64" i="12"/>
  <c r="K63" i="12" s="1"/>
  <c r="O64" i="12"/>
  <c r="Q64" i="12"/>
  <c r="Q63" i="12" s="1"/>
  <c r="V64" i="12"/>
  <c r="G68" i="12"/>
  <c r="I68" i="12"/>
  <c r="K68" i="12"/>
  <c r="M68" i="12"/>
  <c r="O68" i="12"/>
  <c r="O63" i="12" s="1"/>
  <c r="Q68" i="12"/>
  <c r="V68" i="12"/>
  <c r="V63" i="12" s="1"/>
  <c r="G76" i="12"/>
  <c r="G63" i="12" s="1"/>
  <c r="I76" i="12"/>
  <c r="K76" i="12"/>
  <c r="O76" i="12"/>
  <c r="Q76" i="12"/>
  <c r="V76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G88" i="12"/>
  <c r="I88" i="12"/>
  <c r="K88" i="12"/>
  <c r="M88" i="12"/>
  <c r="O88" i="12"/>
  <c r="Q88" i="12"/>
  <c r="V88" i="12"/>
  <c r="G90" i="12"/>
  <c r="I90" i="12"/>
  <c r="K90" i="12"/>
  <c r="M90" i="12"/>
  <c r="O90" i="12"/>
  <c r="Q90" i="12"/>
  <c r="V90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1" i="12"/>
  <c r="I101" i="12"/>
  <c r="K101" i="12"/>
  <c r="M101" i="12"/>
  <c r="O101" i="12"/>
  <c r="Q101" i="12"/>
  <c r="V101" i="12"/>
  <c r="G104" i="12"/>
  <c r="I104" i="12"/>
  <c r="K104" i="12"/>
  <c r="M104" i="12"/>
  <c r="O104" i="12"/>
  <c r="Q104" i="12"/>
  <c r="V104" i="12"/>
  <c r="G112" i="12"/>
  <c r="I112" i="12"/>
  <c r="K112" i="12"/>
  <c r="M112" i="12"/>
  <c r="O112" i="12"/>
  <c r="Q112" i="12"/>
  <c r="V112" i="12"/>
  <c r="G121" i="12"/>
  <c r="M121" i="12" s="1"/>
  <c r="I121" i="12"/>
  <c r="K121" i="12"/>
  <c r="O121" i="12"/>
  <c r="Q121" i="12"/>
  <c r="V121" i="12"/>
  <c r="G125" i="12"/>
  <c r="G126" i="12"/>
  <c r="M126" i="12" s="1"/>
  <c r="I126" i="12"/>
  <c r="I125" i="12" s="1"/>
  <c r="K126" i="12"/>
  <c r="K125" i="12" s="1"/>
  <c r="O126" i="12"/>
  <c r="O125" i="12" s="1"/>
  <c r="Q126" i="12"/>
  <c r="Q125" i="12" s="1"/>
  <c r="V126" i="12"/>
  <c r="G138" i="12"/>
  <c r="I138" i="12"/>
  <c r="K138" i="12"/>
  <c r="M138" i="12"/>
  <c r="O138" i="12"/>
  <c r="Q138" i="12"/>
  <c r="V138" i="12"/>
  <c r="G142" i="12"/>
  <c r="I142" i="12"/>
  <c r="K142" i="12"/>
  <c r="M142" i="12"/>
  <c r="O142" i="12"/>
  <c r="Q142" i="12"/>
  <c r="V142" i="12"/>
  <c r="V125" i="12" s="1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I147" i="12"/>
  <c r="O147" i="12"/>
  <c r="G148" i="12"/>
  <c r="G147" i="12" s="1"/>
  <c r="I148" i="12"/>
  <c r="K148" i="12"/>
  <c r="K147" i="12" s="1"/>
  <c r="M148" i="12"/>
  <c r="M147" i="12" s="1"/>
  <c r="O148" i="12"/>
  <c r="Q148" i="12"/>
  <c r="Q147" i="12" s="1"/>
  <c r="V148" i="12"/>
  <c r="V147" i="12" s="1"/>
  <c r="K149" i="12"/>
  <c r="Q149" i="12"/>
  <c r="G150" i="12"/>
  <c r="G149" i="12" s="1"/>
  <c r="I150" i="12"/>
  <c r="I149" i="12" s="1"/>
  <c r="K150" i="12"/>
  <c r="M150" i="12"/>
  <c r="M149" i="12" s="1"/>
  <c r="O150" i="12"/>
  <c r="O149" i="12" s="1"/>
  <c r="Q150" i="12"/>
  <c r="V150" i="12"/>
  <c r="V149" i="12" s="1"/>
  <c r="G151" i="12"/>
  <c r="G152" i="12"/>
  <c r="I152" i="12"/>
  <c r="I151" i="12" s="1"/>
  <c r="K152" i="12"/>
  <c r="K151" i="12" s="1"/>
  <c r="M152" i="12"/>
  <c r="O152" i="12"/>
  <c r="O151" i="12" s="1"/>
  <c r="Q152" i="12"/>
  <c r="Q151" i="12" s="1"/>
  <c r="V152" i="12"/>
  <c r="G155" i="12"/>
  <c r="I155" i="12"/>
  <c r="K155" i="12"/>
  <c r="M155" i="12"/>
  <c r="O155" i="12"/>
  <c r="Q155" i="12"/>
  <c r="V155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2" i="12"/>
  <c r="M162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V151" i="12" s="1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Q174" i="12"/>
  <c r="G175" i="12"/>
  <c r="I175" i="12"/>
  <c r="K175" i="12"/>
  <c r="M175" i="12"/>
  <c r="O175" i="12"/>
  <c r="O174" i="12" s="1"/>
  <c r="Q175" i="12"/>
  <c r="V175" i="12"/>
  <c r="V174" i="12" s="1"/>
  <c r="G176" i="12"/>
  <c r="I176" i="12"/>
  <c r="K176" i="12"/>
  <c r="K174" i="12" s="1"/>
  <c r="M176" i="12"/>
  <c r="O176" i="12"/>
  <c r="Q176" i="12"/>
  <c r="V176" i="12"/>
  <c r="G177" i="12"/>
  <c r="I177" i="12"/>
  <c r="K177" i="12"/>
  <c r="M177" i="12"/>
  <c r="O177" i="12"/>
  <c r="Q177" i="12"/>
  <c r="V177" i="12"/>
  <c r="G178" i="12"/>
  <c r="M178" i="12" s="1"/>
  <c r="I178" i="12"/>
  <c r="I174" i="12" s="1"/>
  <c r="K178" i="12"/>
  <c r="O178" i="12"/>
  <c r="Q178" i="12"/>
  <c r="V178" i="12"/>
  <c r="G179" i="12"/>
  <c r="M179" i="12" s="1"/>
  <c r="I179" i="12"/>
  <c r="K179" i="12"/>
  <c r="O179" i="12"/>
  <c r="Q179" i="12"/>
  <c r="V179" i="12"/>
  <c r="G181" i="12"/>
  <c r="M181" i="12" s="1"/>
  <c r="I181" i="12"/>
  <c r="I180" i="12" s="1"/>
  <c r="K181" i="12"/>
  <c r="O181" i="12"/>
  <c r="O180" i="12" s="1"/>
  <c r="Q181" i="12"/>
  <c r="V181" i="12"/>
  <c r="G182" i="12"/>
  <c r="I182" i="12"/>
  <c r="K182" i="12"/>
  <c r="M182" i="12"/>
  <c r="O182" i="12"/>
  <c r="Q182" i="12"/>
  <c r="Q180" i="12" s="1"/>
  <c r="V182" i="12"/>
  <c r="G183" i="12"/>
  <c r="M183" i="12" s="1"/>
  <c r="I183" i="12"/>
  <c r="K183" i="12"/>
  <c r="K180" i="12" s="1"/>
  <c r="O183" i="12"/>
  <c r="Q183" i="12"/>
  <c r="V183" i="12"/>
  <c r="G185" i="12"/>
  <c r="I185" i="12"/>
  <c r="K185" i="12"/>
  <c r="M185" i="12"/>
  <c r="O185" i="12"/>
  <c r="Q185" i="12"/>
  <c r="V185" i="12"/>
  <c r="V180" i="12" s="1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I190" i="12"/>
  <c r="K190" i="12"/>
  <c r="M190" i="12"/>
  <c r="O190" i="12"/>
  <c r="Q190" i="12"/>
  <c r="V190" i="12"/>
  <c r="G191" i="12"/>
  <c r="I191" i="12"/>
  <c r="K191" i="12"/>
  <c r="M191" i="12"/>
  <c r="O191" i="12"/>
  <c r="Q191" i="12"/>
  <c r="V191" i="12"/>
  <c r="G192" i="12"/>
  <c r="I192" i="12"/>
  <c r="K192" i="12"/>
  <c r="M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K195" i="12"/>
  <c r="Q195" i="12"/>
  <c r="V195" i="12"/>
  <c r="G196" i="12"/>
  <c r="M196" i="12" s="1"/>
  <c r="M195" i="12" s="1"/>
  <c r="I196" i="12"/>
  <c r="I195" i="12" s="1"/>
  <c r="K196" i="12"/>
  <c r="O196" i="12"/>
  <c r="O195" i="12" s="1"/>
  <c r="Q196" i="12"/>
  <c r="V196" i="12"/>
  <c r="G200" i="12"/>
  <c r="M200" i="12" s="1"/>
  <c r="I200" i="12"/>
  <c r="I199" i="12" s="1"/>
  <c r="K200" i="12"/>
  <c r="K199" i="12" s="1"/>
  <c r="O200" i="12"/>
  <c r="Q200" i="12"/>
  <c r="V200" i="12"/>
  <c r="G202" i="12"/>
  <c r="I202" i="12"/>
  <c r="K202" i="12"/>
  <c r="M202" i="12"/>
  <c r="O202" i="12"/>
  <c r="Q202" i="12"/>
  <c r="V202" i="12"/>
  <c r="V199" i="12" s="1"/>
  <c r="G205" i="12"/>
  <c r="G199" i="12" s="1"/>
  <c r="I205" i="12"/>
  <c r="K205" i="12"/>
  <c r="O205" i="12"/>
  <c r="Q205" i="12"/>
  <c r="V205" i="12"/>
  <c r="G207" i="12"/>
  <c r="M207" i="12" s="1"/>
  <c r="I207" i="12"/>
  <c r="K207" i="12"/>
  <c r="O207" i="12"/>
  <c r="O199" i="12" s="1"/>
  <c r="Q207" i="12"/>
  <c r="Q199" i="12" s="1"/>
  <c r="V207" i="12"/>
  <c r="G209" i="12"/>
  <c r="I209" i="12"/>
  <c r="K209" i="12"/>
  <c r="M209" i="12"/>
  <c r="O209" i="12"/>
  <c r="Q209" i="12"/>
  <c r="V209" i="12"/>
  <c r="G212" i="12"/>
  <c r="I212" i="12"/>
  <c r="K212" i="12"/>
  <c r="M212" i="12"/>
  <c r="O212" i="12"/>
  <c r="Q212" i="12"/>
  <c r="V212" i="12"/>
  <c r="G215" i="12"/>
  <c r="I215" i="12"/>
  <c r="K215" i="12"/>
  <c r="M215" i="12"/>
  <c r="O215" i="12"/>
  <c r="Q215" i="12"/>
  <c r="V215" i="12"/>
  <c r="G218" i="12"/>
  <c r="M218" i="12" s="1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4" i="12"/>
  <c r="M224" i="12" s="1"/>
  <c r="I224" i="12"/>
  <c r="I223" i="12" s="1"/>
  <c r="K224" i="12"/>
  <c r="O224" i="12"/>
  <c r="O223" i="12" s="1"/>
  <c r="Q224" i="12"/>
  <c r="V224" i="12"/>
  <c r="G228" i="12"/>
  <c r="I228" i="12"/>
  <c r="K228" i="12"/>
  <c r="M228" i="12"/>
  <c r="O228" i="12"/>
  <c r="Q228" i="12"/>
  <c r="Q223" i="12" s="1"/>
  <c r="V228" i="12"/>
  <c r="G232" i="12"/>
  <c r="I232" i="12"/>
  <c r="K232" i="12"/>
  <c r="K223" i="12" s="1"/>
  <c r="M232" i="12"/>
  <c r="O232" i="12"/>
  <c r="Q232" i="12"/>
  <c r="V232" i="12"/>
  <c r="G236" i="12"/>
  <c r="I236" i="12"/>
  <c r="K236" i="12"/>
  <c r="M236" i="12"/>
  <c r="O236" i="12"/>
  <c r="Q236" i="12"/>
  <c r="V236" i="12"/>
  <c r="G240" i="12"/>
  <c r="M240" i="12" s="1"/>
  <c r="I240" i="12"/>
  <c r="K240" i="12"/>
  <c r="O240" i="12"/>
  <c r="Q240" i="12"/>
  <c r="V240" i="12"/>
  <c r="V223" i="12" s="1"/>
  <c r="G245" i="12"/>
  <c r="M245" i="12" s="1"/>
  <c r="I245" i="12"/>
  <c r="K245" i="12"/>
  <c r="O245" i="12"/>
  <c r="Q245" i="12"/>
  <c r="V245" i="12"/>
  <c r="G250" i="12"/>
  <c r="I250" i="12"/>
  <c r="K250" i="12"/>
  <c r="M250" i="12"/>
  <c r="O250" i="12"/>
  <c r="Q250" i="12"/>
  <c r="V250" i="12"/>
  <c r="G252" i="12"/>
  <c r="I252" i="12"/>
  <c r="I251" i="12" s="1"/>
  <c r="K252" i="12"/>
  <c r="K251" i="12" s="1"/>
  <c r="M252" i="12"/>
  <c r="O252" i="12"/>
  <c r="O251" i="12" s="1"/>
  <c r="Q252" i="12"/>
  <c r="Q251" i="12" s="1"/>
  <c r="V252" i="12"/>
  <c r="G254" i="12"/>
  <c r="G251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V251" i="12" s="1"/>
  <c r="G256" i="12"/>
  <c r="M256" i="12" s="1"/>
  <c r="I256" i="12"/>
  <c r="K256" i="12"/>
  <c r="O256" i="12"/>
  <c r="Q256" i="12"/>
  <c r="V256" i="12"/>
  <c r="G261" i="12"/>
  <c r="M261" i="12" s="1"/>
  <c r="I261" i="12"/>
  <c r="K261" i="12"/>
  <c r="O261" i="12"/>
  <c r="Q261" i="12"/>
  <c r="V261" i="12"/>
  <c r="G264" i="12"/>
  <c r="I264" i="12"/>
  <c r="K264" i="12"/>
  <c r="M264" i="12"/>
  <c r="O264" i="12"/>
  <c r="Q264" i="12"/>
  <c r="V264" i="12"/>
  <c r="G267" i="12"/>
  <c r="I267" i="12"/>
  <c r="K267" i="12"/>
  <c r="M267" i="12"/>
  <c r="O267" i="12"/>
  <c r="Q267" i="12"/>
  <c r="V267" i="12"/>
  <c r="G269" i="12"/>
  <c r="I269" i="12"/>
  <c r="K269" i="12"/>
  <c r="M269" i="12"/>
  <c r="O269" i="12"/>
  <c r="Q269" i="12"/>
  <c r="V269" i="12"/>
  <c r="G270" i="12"/>
  <c r="G271" i="12"/>
  <c r="M271" i="12" s="1"/>
  <c r="M270" i="12" s="1"/>
  <c r="I271" i="12"/>
  <c r="I270" i="12" s="1"/>
  <c r="K271" i="12"/>
  <c r="K270" i="12" s="1"/>
  <c r="O271" i="12"/>
  <c r="O270" i="12" s="1"/>
  <c r="Q271" i="12"/>
  <c r="Q270" i="12" s="1"/>
  <c r="V271" i="12"/>
  <c r="G273" i="12"/>
  <c r="I273" i="12"/>
  <c r="K273" i="12"/>
  <c r="M273" i="12"/>
  <c r="O273" i="12"/>
  <c r="Q273" i="12"/>
  <c r="V273" i="12"/>
  <c r="V270" i="12" s="1"/>
  <c r="G287" i="12"/>
  <c r="M287" i="12"/>
  <c r="V287" i="12"/>
  <c r="G288" i="12"/>
  <c r="I288" i="12"/>
  <c r="I287" i="12" s="1"/>
  <c r="K288" i="12"/>
  <c r="K287" i="12" s="1"/>
  <c r="M288" i="12"/>
  <c r="O288" i="12"/>
  <c r="O287" i="12" s="1"/>
  <c r="Q288" i="12"/>
  <c r="Q287" i="12" s="1"/>
  <c r="V288" i="12"/>
  <c r="I289" i="12"/>
  <c r="O289" i="12"/>
  <c r="G290" i="12"/>
  <c r="M290" i="12" s="1"/>
  <c r="M289" i="12" s="1"/>
  <c r="I290" i="12"/>
  <c r="K290" i="12"/>
  <c r="K289" i="12" s="1"/>
  <c r="O290" i="12"/>
  <c r="Q290" i="12"/>
  <c r="Q289" i="12" s="1"/>
  <c r="V290" i="12"/>
  <c r="V289" i="12" s="1"/>
  <c r="G291" i="12"/>
  <c r="M291" i="12" s="1"/>
  <c r="I291" i="12"/>
  <c r="K291" i="12"/>
  <c r="O291" i="12"/>
  <c r="Q291" i="12"/>
  <c r="V291" i="12"/>
  <c r="G292" i="12"/>
  <c r="O292" i="12"/>
  <c r="G293" i="12"/>
  <c r="I293" i="12"/>
  <c r="K293" i="12"/>
  <c r="K292" i="12" s="1"/>
  <c r="M293" i="12"/>
  <c r="M292" i="12" s="1"/>
  <c r="O293" i="12"/>
  <c r="Q293" i="12"/>
  <c r="Q292" i="12" s="1"/>
  <c r="V293" i="12"/>
  <c r="V292" i="12" s="1"/>
  <c r="G294" i="12"/>
  <c r="I294" i="12"/>
  <c r="I292" i="12" s="1"/>
  <c r="K294" i="12"/>
  <c r="M294" i="12"/>
  <c r="O294" i="12"/>
  <c r="Q294" i="12"/>
  <c r="V294" i="12"/>
  <c r="AE296" i="12"/>
  <c r="AF296" i="12"/>
  <c r="I20" i="1"/>
  <c r="I19" i="1"/>
  <c r="I18" i="1"/>
  <c r="I17" i="1"/>
  <c r="I16" i="1"/>
  <c r="I68" i="1"/>
  <c r="J67" i="1" s="1"/>
  <c r="F42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65" i="1" l="1"/>
  <c r="J58" i="1"/>
  <c r="J59" i="1"/>
  <c r="J51" i="1"/>
  <c r="J52" i="1"/>
  <c r="J53" i="1"/>
  <c r="J64" i="1"/>
  <c r="J54" i="1"/>
  <c r="J61" i="1"/>
  <c r="J55" i="1"/>
  <c r="J62" i="1"/>
  <c r="J56" i="1"/>
  <c r="J63" i="1"/>
  <c r="J49" i="1"/>
  <c r="J57" i="1"/>
  <c r="J60" i="1"/>
  <c r="J66" i="1"/>
  <c r="J50" i="1"/>
  <c r="G26" i="1"/>
  <c r="A26" i="1"/>
  <c r="G28" i="1"/>
  <c r="G23" i="1"/>
  <c r="M180" i="12"/>
  <c r="M151" i="12"/>
  <c r="M223" i="12"/>
  <c r="M174" i="12"/>
  <c r="M125" i="12"/>
  <c r="G174" i="12"/>
  <c r="M76" i="12"/>
  <c r="M63" i="12" s="1"/>
  <c r="M205" i="12"/>
  <c r="M199" i="12" s="1"/>
  <c r="M254" i="12"/>
  <c r="M251" i="12" s="1"/>
  <c r="M11" i="12"/>
  <c r="M8" i="12" s="1"/>
  <c r="G223" i="12"/>
  <c r="G195" i="12"/>
  <c r="G180" i="12"/>
  <c r="G289" i="12"/>
  <c r="G50" i="12"/>
  <c r="I21" i="1"/>
  <c r="I39" i="1"/>
  <c r="I42" i="1" s="1"/>
  <c r="J68" i="1" l="1"/>
  <c r="A23" i="1"/>
  <c r="J41" i="1"/>
  <c r="J39" i="1"/>
  <c r="J42" i="1" s="1"/>
  <c r="J40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Asrock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<sst xmlns="http://schemas.openxmlformats.org/spreadsheetml/2006/main" count="1287" uniqueCount="435">
  <si>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</si>
  <si>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</si>
  <si>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</si>
  <si>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</si>
  <si>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</si>
  <si>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</si>
  <si>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</si>
  <si>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</si>
  <si>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</si>
  <si>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</si>
  <si>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</si>
  <si>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</si>
  <si>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</si>
  <si>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</si>
  <si>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</si>
  <si>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</si>
  <si>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</si>
  <si>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</si>
  <si>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</si>
  <si>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</si>
  <si>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</si>
  <si>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</si>
  <si>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</si>
  <si>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</si>
  <si>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</si>
  <si>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</si>
  <si>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</si>
  <si>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</si>
  <si>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</si>
  <si>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</si>
  <si>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</si>
  <si>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</si>
  <si>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</si>
  <si>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</si>
  <si>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</si>
  <si>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</si>
  <si>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</si>
  <si>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</si>
  <si>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</si>
  <si>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</si>
  <si>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</si>
  <si>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</si>
  <si>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</si>
  <si>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</t>
  </si>
  <si>
    <t>ASŘ</t>
  </si>
  <si>
    <t>SO 01</t>
  </si>
  <si>
    <t>BD - Zámek 3/2</t>
  </si>
  <si>
    <t>Objekt:</t>
  </si>
  <si>
    <t>Rozpočet:</t>
  </si>
  <si>
    <t>2201</t>
  </si>
  <si>
    <t>Zámek Mikulov - archiv muzea</t>
  </si>
  <si>
    <t>Regionální muzeum v Mikulově, příspěvková organizace</t>
  </si>
  <si>
    <t>Zámek 1/4</t>
  </si>
  <si>
    <t>Mikulov</t>
  </si>
  <si>
    <t>69201</t>
  </si>
  <si>
    <t>00089613</t>
  </si>
  <si>
    <t>CZ00089613</t>
  </si>
  <si>
    <t>1.4.2022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</si>
  <si>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</si>
  <si>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</si>
  <si>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</si>
  <si>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</si>
  <si>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</si>
  <si>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</si>
  <si>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</si>
  <si>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</si>
  <si>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</si>
  <si>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</si>
  <si>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</si>
  <si>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</si>
  <si>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</si>
  <si>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96</t>
  </si>
  <si>
    <t>Bourání konstrukcí</t>
  </si>
  <si>
    <t>97</t>
  </si>
  <si>
    <t>Přesuny suti a vybouraných hmot</t>
  </si>
  <si>
    <t>99</t>
  </si>
  <si>
    <t>Staveništní přesun hmot</t>
  </si>
  <si>
    <t>720</t>
  </si>
  <si>
    <t>Zdravotechnická instalace</t>
  </si>
  <si>
    <t>725</t>
  </si>
  <si>
    <t>Zařizovací předměty</t>
  </si>
  <si>
    <t>735</t>
  </si>
  <si>
    <t>Otopná tělesa</t>
  </si>
  <si>
    <t>766</t>
  </si>
  <si>
    <t>Konstrukce truhlářské</t>
  </si>
  <si>
    <t>766-01</t>
  </si>
  <si>
    <t>Repase otvorových výplní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</si>
  <si>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</si>
  <si>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</si>
  <si>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</si>
  <si>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</si>
  <si>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</si>
  <si>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</si>
  <si>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</si>
  <si>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</si>
  <si>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799</t>
  </si>
  <si>
    <t>Ostatní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</si>
  <si>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</si>
  <si>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</si>
  <si>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</si>
  <si>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</si>
  <si>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</si>
  <si>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</si>
  <si>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</si>
  <si>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</si>
  <si>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</si>
  <si>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</si>
  <si>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</si>
  <si>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</si>
  <si>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</si>
  <si>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</si>
  <si>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</si>
  <si>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</si>
  <si>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</si>
  <si>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</si>
  <si>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</si>
  <si>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</si>
  <si>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</si>
  <si>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</si>
  <si>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</si>
  <si>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</si>
  <si>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</si>
  <si>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</si>
  <si>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</si>
  <si>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</si>
  <si>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</si>
  <si>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</si>
  <si>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</si>
  <si>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317121047RT2</t>
  </si>
  <si>
    <t>Překlad nenosný pórobeton, světlost otv. do 105 cm překlad nenosný NEP 100-1250, 124 x 24,9 x 10 cm</t>
  </si>
  <si>
    <t>kus</t>
  </si>
  <si>
    <t>RTS 22/ I</t>
  </si>
  <si>
    <t>Práce</t>
  </si>
  <si>
    <t>POL1_</t>
  </si>
  <si>
    <t>Přízemí : 1</t>
  </si>
  <si>
    <t>VV</t>
  </si>
  <si>
    <t>342255024R00</t>
  </si>
  <si>
    <t>Příčky z desek Ytong tl. 10 cm</t>
  </si>
  <si>
    <t>m2</t>
  </si>
  <si>
    <t>Přízemí : (1,50+2,90)*3,50</t>
  </si>
  <si>
    <t>Odpočet otvorů : -0,70*2,02</t>
  </si>
  <si>
    <t>601016141RT1</t>
  </si>
  <si>
    <t>Štuk na stropech PROFI Feinputz, ručně tloušťka vrstvy 3 mm</t>
  </si>
  <si>
    <t>Přízemí - WC - klenba : 1,60</t>
  </si>
  <si>
    <t>předsíň WC : 1,40*2,80</t>
  </si>
  <si>
    <t>Patro : 71,10+3,90</t>
  </si>
  <si>
    <t>601016191R00</t>
  </si>
  <si>
    <t>Penetrační nátěr stropů PROFI Putzgrund</t>
  </si>
  <si>
    <t>Odkaz na mn. položky pořadí 3 : 80,52000</t>
  </si>
  <si>
    <t>602016114RT5</t>
  </si>
  <si>
    <t>Omítka stěn jádrová PROFI Poretec NHL, ručně Kalkputz 1,2 mm, tl. vrstvy 20 mm</t>
  </si>
  <si>
    <t>Předsíň : (1,40+2,80)*2*1,50</t>
  </si>
  <si>
    <t>Odpočet otvorů : -0,60*1,50</t>
  </si>
  <si>
    <t>602016141RT1</t>
  </si>
  <si>
    <t>Štuk na stěnách vnitřní PROFI Feinputz, ručně tloušťka vrstvy 3 mm</t>
  </si>
  <si>
    <t>Přízemí - předsíň WC : (1,50+2,90+1,40+2,80)*(3,50-1,50)</t>
  </si>
  <si>
    <t>Odpočet otvorů : -0,70*2,02*2</t>
  </si>
  <si>
    <t>Přízemí : 4,80*0,50</t>
  </si>
  <si>
    <t>(0,70+0,89)*1,50</t>
  </si>
  <si>
    <t>Patro : 37,50*3,10</t>
  </si>
  <si>
    <t>7,50*4,00</t>
  </si>
  <si>
    <t>Odpočet otvorů : -1,10*0,80</t>
  </si>
  <si>
    <t>-1,10*1,80*7</t>
  </si>
  <si>
    <t>-0,90*1,97*3</t>
  </si>
  <si>
    <t>Přípočet ostění : (0,80+1,10+0,80)*0,40</t>
  </si>
  <si>
    <t>(1,80+1,10+1,80)*0,30*7</t>
  </si>
  <si>
    <t>602016191R00</t>
  </si>
  <si>
    <t>Penetrační nátěr stěn PROFI UNI Putzgrund</t>
  </si>
  <si>
    <t>Odkaz na mn. položky pořadí 6 : 156,29800</t>
  </si>
  <si>
    <t>612401391RT2</t>
  </si>
  <si>
    <t>Omítka malých ploch vnitřních stěn do 1 m2 vápennou štukovou omítkou</t>
  </si>
  <si>
    <t>Po odstraněné folii na parapetním zdivu : 5</t>
  </si>
  <si>
    <t>612403399RT2</t>
  </si>
  <si>
    <t>Hrubá výplň rýh ve stěnách maltou s použitím suché maltové směsi</t>
  </si>
  <si>
    <t xml:space="preserve">Po bouraných příčkách : </t>
  </si>
  <si>
    <t>Patro : 6*3,10*0,30</t>
  </si>
  <si>
    <t>Po elektroinstalaci : 150,00*0,10</t>
  </si>
  <si>
    <t>612434113R00</t>
  </si>
  <si>
    <t>Omítkový sanační systém Cemix, vnitřní, 3vrst.</t>
  </si>
  <si>
    <t>Schodiště : 8,00</t>
  </si>
  <si>
    <t>612481211RT6</t>
  </si>
  <si>
    <t>Montáž výztužné sítě(perlinky)do stěrky-vnit.stěny včetně výztužné sítě a stěrkového tmelu Profi</t>
  </si>
  <si>
    <t>Přízemí : (1,50+2,90+1,40+2,80)*3,50</t>
  </si>
  <si>
    <t>631312141R00</t>
  </si>
  <si>
    <t>Doplnění rýh betonem v dosavadních mazaninách</t>
  </si>
  <si>
    <t>m3</t>
  </si>
  <si>
    <t>Patro : (5,85+1,86+1,85+3,39+2,60+4,42+2,65)*0,20*0,10</t>
  </si>
  <si>
    <t>632413150R00</t>
  </si>
  <si>
    <t>Potěr ze SMS Knauf, ruční zpracování, tl. 50 mm</t>
  </si>
  <si>
    <t>Přízemí : 1,40</t>
  </si>
  <si>
    <t>1,40*2,80</t>
  </si>
  <si>
    <t xml:space="preserve">Patro : </t>
  </si>
  <si>
    <t>archiv : 71,10</t>
  </si>
  <si>
    <t>úklid : 3,90</t>
  </si>
  <si>
    <t>632421113RT4</t>
  </si>
  <si>
    <t>Potěr WEBER Saint-Gobain,ručně zpracovaný,tl. 3 mm weberfloor 4160, samonivelační, pevnost 30 MPa</t>
  </si>
  <si>
    <t>962031116R00</t>
  </si>
  <si>
    <t>Bourání příček z cihel pálených plných tl. 140 mm</t>
  </si>
  <si>
    <t>Patro : (5,85+1,86+1,85+3,39+2,60+4,42+2,65)*3,10</t>
  </si>
  <si>
    <t>Odpočet otvorů : -0,60*2,00*2</t>
  </si>
  <si>
    <t>-0,80*2,00*3</t>
  </si>
  <si>
    <t>965081713R00</t>
  </si>
  <si>
    <t>Bourání dlažeb keramických tl.10 mm, nad 1 m2</t>
  </si>
  <si>
    <t>vstup : 2,00</t>
  </si>
  <si>
    <t>vstupní hala : 11,30</t>
  </si>
  <si>
    <t>chodba : 4,25</t>
  </si>
  <si>
    <t>WC : 3,00</t>
  </si>
  <si>
    <t>koupelna : 2,85</t>
  </si>
  <si>
    <t>965081702R00</t>
  </si>
  <si>
    <t xml:space="preserve">Bourání soklíků z dlažeb keramických </t>
  </si>
  <si>
    <t>m</t>
  </si>
  <si>
    <t>vstup : 5,81-0,90-1,05</t>
  </si>
  <si>
    <t>vstupní hala, chodba : 19,80-1,05-0,60*2-0,80*3</t>
  </si>
  <si>
    <t>WC : 1,00+1,15+0,85</t>
  </si>
  <si>
    <t>Podesty : 1,10+1,20+1,35+1,50</t>
  </si>
  <si>
    <t>(0,17+0,28)*19</t>
  </si>
  <si>
    <t>968061112R00</t>
  </si>
  <si>
    <t>Vyvěšení dřevěných okenních křídel pl. do 1,5 m2</t>
  </si>
  <si>
    <t>Patro : 1</t>
  </si>
  <si>
    <t>968061125R00</t>
  </si>
  <si>
    <t>Vyvěšení dřevěných dveřních křídel pl. do 2 m2</t>
  </si>
  <si>
    <t>Patro : 6</t>
  </si>
  <si>
    <t>968062244R00</t>
  </si>
  <si>
    <t>Vybourání dřevěných rámů oken jednoduch. pl. 1 m2</t>
  </si>
  <si>
    <t>0,60*1,00</t>
  </si>
  <si>
    <t>968072455R00</t>
  </si>
  <si>
    <t>Vybourání kovových dveřních zárubní pl. do 2 m2</t>
  </si>
  <si>
    <t>Přízemí : 0,60*1,97</t>
  </si>
  <si>
    <t>Patro : 0,60*1,97*2</t>
  </si>
  <si>
    <t>0,80*1,97*3</t>
  </si>
  <si>
    <t>0,90*1,97</t>
  </si>
  <si>
    <t>974031133R00</t>
  </si>
  <si>
    <t>Vysekání rýh ve zdi cihelné 5 x 10 cm</t>
  </si>
  <si>
    <t>978013191R00</t>
  </si>
  <si>
    <t>Otlučení omítek vnitřních stěn v rozsahu do 100 %</t>
  </si>
  <si>
    <t>978011211R00</t>
  </si>
  <si>
    <t>Odstranění štukové vrstvy vnitřních stropů</t>
  </si>
  <si>
    <t>978013211R00</t>
  </si>
  <si>
    <t xml:space="preserve">Odstranění štukové vrstvy omítky z vnitřních stěn </t>
  </si>
  <si>
    <t>978021191R00</t>
  </si>
  <si>
    <t>Otlučení cementových omítek vnitřních stěn do 100%</t>
  </si>
  <si>
    <t xml:space="preserve">Pod obklady : </t>
  </si>
  <si>
    <t>Přízemí : 4,80*2,00</t>
  </si>
  <si>
    <t>Odpočet otvorů : -0,60*2,00</t>
  </si>
  <si>
    <t>WC : (0,30+0,50+0,80)*2,00</t>
  </si>
  <si>
    <t>Koupelna : 1,55*2,00</t>
  </si>
  <si>
    <t>978059531R00</t>
  </si>
  <si>
    <t>Odsekání vnitřních obkladů stěn nad 2 m2</t>
  </si>
  <si>
    <t>WC : (0,30+0,80+1,85+1,00+0,50)*2,00</t>
  </si>
  <si>
    <t>Koupelna : (1,55+1,86)*2*2,00</t>
  </si>
  <si>
    <t>775511800R00</t>
  </si>
  <si>
    <t>Demontáž podlah vlysových lepených včetně lišt</t>
  </si>
  <si>
    <t>Ložnice : 11,25</t>
  </si>
  <si>
    <t>Obytný prostor : 26,25</t>
  </si>
  <si>
    <t>979990107R00</t>
  </si>
  <si>
    <t>Poplatek za uložení suti - směs betonu, cihel, dřeva, skupina odpadu 170904</t>
  </si>
  <si>
    <t>t</t>
  </si>
  <si>
    <t>Odkaz na dem. hmot. položky pořadí 15 : 20,07212</t>
  </si>
  <si>
    <t>Odkaz na dem. hmot. položky pořadí 18 : 0,00000</t>
  </si>
  <si>
    <t>Odkaz na dem. hmot. položky pořadí 19 : 0,00000</t>
  </si>
  <si>
    <t>Odkaz na dem. hmot. položky pořadí 20 : 0,02460</t>
  </si>
  <si>
    <t>Odkaz na dem. hmot. položky pořadí 21 : 0,76357</t>
  </si>
  <si>
    <t>Odkaz na dem. hmot. položky pořadí 23 : 0,36800</t>
  </si>
  <si>
    <t>Odkaz na dem. hmot. položky pořadí 24 : 0,14054</t>
  </si>
  <si>
    <t>Odkaz na dem. hmot. položky pořadí 25 : 0,13388</t>
  </si>
  <si>
    <t>Odkaz na dem. hmot. položky pořadí 26 : 1,04219</t>
  </si>
  <si>
    <t>Odkaz na dem. hmot. položky pořadí 28 : 0,93750</t>
  </si>
  <si>
    <t>Odkaz na dem. hmot. položky pořadí 22 : 1,35000</t>
  </si>
  <si>
    <t>979990111R00</t>
  </si>
  <si>
    <t>Poplatek za uložení suti - stavební keramika, skupina odpadu 170103</t>
  </si>
  <si>
    <t>Odkaz na dem. hmot. položky pořadí 16 : 0,49600</t>
  </si>
  <si>
    <t>Odkaz na dem. hmot. položky pořadí 17 : 0,01428</t>
  </si>
  <si>
    <t>Odkaz na dem. hmot. položky pořadí 27 : 2,10290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</si>
  <si>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</si>
  <si>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</si>
  <si>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</si>
  <si>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</si>
  <si>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</si>
  <si>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</si>
  <si>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</si>
  <si>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</si>
  <si>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</si>
  <si>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</si>
  <si>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</si>
  <si>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</si>
  <si>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999281105R00</t>
  </si>
  <si>
    <t>Přesun hmot pro opravy a údržbu do výšky 6 m</t>
  </si>
  <si>
    <t>Přesun hmot</t>
  </si>
  <si>
    <t>POL7_</t>
  </si>
  <si>
    <t>72001T00</t>
  </si>
  <si>
    <t>Zdravotechnické instalace - odborný odhad</t>
  </si>
  <si>
    <t>soubor</t>
  </si>
  <si>
    <t>Vlastní</t>
  </si>
  <si>
    <t>Indiv</t>
  </si>
  <si>
    <t>725110814R00</t>
  </si>
  <si>
    <t>Demontáž klozetů kombinovaných</t>
  </si>
  <si>
    <t>725210821R00</t>
  </si>
  <si>
    <t>Demontáž umyvadel bez výtokových armatur</t>
  </si>
  <si>
    <t>725210826R00</t>
  </si>
  <si>
    <t>Demontáž umývátka bez výtokových armatur</t>
  </si>
  <si>
    <t>725220851R00</t>
  </si>
  <si>
    <t>Demontáž van včetně vybourání obezdezdívky</t>
  </si>
  <si>
    <t>725820801R00</t>
  </si>
  <si>
    <t>Demontáž baterie nástěnné do G 3/4</t>
  </si>
  <si>
    <t>725820802R00</t>
  </si>
  <si>
    <t>Demontáž baterie stojánkové do 1otvoru</t>
  </si>
  <si>
    <t>735419115R00</t>
  </si>
  <si>
    <t>Montáž konvektorů na hmoždinky délky 1600 mm</t>
  </si>
  <si>
    <t>735898Rpol</t>
  </si>
  <si>
    <t>Demontáž a likvidace akumulačních kamen</t>
  </si>
  <si>
    <t>54151130R</t>
  </si>
  <si>
    <t>Konvektor 500 W nástěnný konvektor</t>
  </si>
  <si>
    <t>SPCM</t>
  </si>
  <si>
    <t>Specifikace</t>
  </si>
  <si>
    <t>POL3_</t>
  </si>
  <si>
    <t>54151131R</t>
  </si>
  <si>
    <t>Konvektor 1500 W nástěnný konvektor</t>
  </si>
  <si>
    <t>998735201R00</t>
  </si>
  <si>
    <t>Přesun hmot pro otopná tělesa, výšky do 6 m</t>
  </si>
  <si>
    <t>766825821R00</t>
  </si>
  <si>
    <t>Demontáž vestavěných skříní 2křídlových</t>
  </si>
  <si>
    <t>766201</t>
  </si>
  <si>
    <t xml:space="preserve">D+M okno dřěvěné 600x1000 mm, vč kování </t>
  </si>
  <si>
    <t>766301</t>
  </si>
  <si>
    <t>D+M dveře vstupní dřevěné 900x1970 mm, požární odolnost EI30 - DP3 C, vč. zárubně, vč. nátěrů</t>
  </si>
  <si>
    <t>76631</t>
  </si>
  <si>
    <t>D+M dveře vnitřní dřevěné 600x1970 mm, vč. zárubně</t>
  </si>
  <si>
    <t>Pžízemí : 2</t>
  </si>
  <si>
    <t>998766201R00</t>
  </si>
  <si>
    <t>Přesun hmot pro truhlářské konstr., výšky do 6 m</t>
  </si>
  <si>
    <t>979990161R00</t>
  </si>
  <si>
    <t>Poplatek za likvidaci (spalovna) - dřevo, skupina odpadu 170201</t>
  </si>
  <si>
    <t>766101</t>
  </si>
  <si>
    <t>Repase okenních otvorů - výměna zasklení, nové lištování, nové okapnice, parapety, nové nátěry revize kování, případně doplnění</t>
  </si>
  <si>
    <t xml:space="preserve">m2    </t>
  </si>
  <si>
    <t>1,10*0,80</t>
  </si>
  <si>
    <t>1,10*1,80*7</t>
  </si>
  <si>
    <t>771101101R00</t>
  </si>
  <si>
    <t>Vysávání podlah prům.vysavačem pro pokládku dlažby</t>
  </si>
  <si>
    <t>Odkaz na mn. položky pořadí 68 : 5,32000</t>
  </si>
  <si>
    <t>771101210RT1</t>
  </si>
  <si>
    <t>Penetrace podkladu pod dlažby penetrační nátěr Primer G</t>
  </si>
  <si>
    <t>Přízemí - WC : 1,40</t>
  </si>
  <si>
    <t>771475014RU7</t>
  </si>
  <si>
    <t>Obklad soklíků keram.rovných, tmel,výška 10 cm weberfor profiflex (lep),webercolor comfort (sp)</t>
  </si>
  <si>
    <t>771475034RU7</t>
  </si>
  <si>
    <t>Obklad soklíků keram.stupňov., tmel,20x10 H 10 cm weberfor profiflex (lep),webercolor comfort (sp)</t>
  </si>
  <si>
    <t>771479001R00</t>
  </si>
  <si>
    <t>Řezání dlaždic keramických pro soklíky</t>
  </si>
  <si>
    <t>Odkaz na mn. položky pořadí 70 : 8,55000</t>
  </si>
  <si>
    <t>Odkaz na mn. položky pořadí 69 : 5,15000</t>
  </si>
  <si>
    <t>771575109RT0</t>
  </si>
  <si>
    <t>Montáž podlah keram.,hladké, tmel, 30x30 cm weberfor profiflex (lep),webercolor premium (sp)</t>
  </si>
  <si>
    <t>771578011RT2</t>
  </si>
  <si>
    <t>Spára podlaha - stěna, silikonem Zwaluw univerzální silikon</t>
  </si>
  <si>
    <t>Přízemí - WC : 4,80</t>
  </si>
  <si>
    <t>předsíň WC : (1,40+2,80)*2</t>
  </si>
  <si>
    <t>771101</t>
  </si>
  <si>
    <t>Dodávka dlažby dle výběru</t>
  </si>
  <si>
    <t>Odkaz na mn. položky pořadí 72 : 5,32000*1,1</t>
  </si>
  <si>
    <t>Odkaz na mn. položky pořadí 69 : 5,15000*0,11</t>
  </si>
  <si>
    <t>Odkaz na mn. položky pořadí 70 : 8,55000*0,11</t>
  </si>
  <si>
    <t>998771201R00</t>
  </si>
  <si>
    <t>Přesun hmot pro podlahy z dlaždic, výšky do 6 m</t>
  </si>
  <si>
    <t>776401800RT1</t>
  </si>
  <si>
    <t>Demontáž soklíků nebo lišt, pryžových nebo z PVC odstranění a uložení na hromady</t>
  </si>
  <si>
    <t>kuchyně : 9,75</t>
  </si>
  <si>
    <t>šatna : 7,30</t>
  </si>
  <si>
    <t>776421100RT1</t>
  </si>
  <si>
    <t>Lepení podlahových soklíků z PVC a vinylu pouze lepení - soklík ve specifikaci</t>
  </si>
  <si>
    <t>archiv : 43,00-0,60</t>
  </si>
  <si>
    <t>úklid : 6,70</t>
  </si>
  <si>
    <t>776511820RT3</t>
  </si>
  <si>
    <t>Odstranění PVC a koberců lepených s podložkou z ploch do 10 m2</t>
  </si>
  <si>
    <t>kuchyně : 5,60</t>
  </si>
  <si>
    <t>šatna : 3,90</t>
  </si>
  <si>
    <t>776521100RT1</t>
  </si>
  <si>
    <t>Lepení povlak.podlah z pásů PVC na Chemopren pouze položení - PVC ve specifikaci</t>
  </si>
  <si>
    <t>28410103R</t>
  </si>
  <si>
    <t>Marmoleum Forbo Real tl. 3,2 mm š. 2 m dl. 32 m</t>
  </si>
  <si>
    <t>archiv - sokl : (43,00-0,60)*0,10</t>
  </si>
  <si>
    <t>Koeficient Přípočet ztratného ve výši 10 %: 0,10</t>
  </si>
  <si>
    <t>28412251R</t>
  </si>
  <si>
    <t>Podlahovina PVC</t>
  </si>
  <si>
    <t>úklid - sokl : 6,70*0,10</t>
  </si>
  <si>
    <t>998776201R00</t>
  </si>
  <si>
    <t>Přesun hmot pro podlahy povlakové, výšky do 6 m</t>
  </si>
  <si>
    <t>781101210RT1</t>
  </si>
  <si>
    <t>Penetrace podkladu pod obklady penetrační nátěr Primer G</t>
  </si>
  <si>
    <t>Odkaz na mn. položky pořadí 86 : 19,20000</t>
  </si>
  <si>
    <t>781111115R00</t>
  </si>
  <si>
    <t>Otvor v obkladačce diamant.korunkou prům.do 30 mm</t>
  </si>
  <si>
    <t>781111116R00</t>
  </si>
  <si>
    <t>Otvor v obkladačce diamant.korunkou prům.do 90 mm</t>
  </si>
  <si>
    <t>781415013RT1</t>
  </si>
  <si>
    <t>Montáž obkladů stěn, porovin., do tmele, 15x15 cm weberfor profiflex (lep),webercolor comfort (sp)</t>
  </si>
  <si>
    <t>Přízemí - WC : 4,80*2,00</t>
  </si>
  <si>
    <t>Odpočet otvorů : -0,60*1,50*2</t>
  </si>
  <si>
    <t>781419707RT1</t>
  </si>
  <si>
    <t>Příplatek za spárovací vodotěsnou hmotu - podélně Zwaluw univerzální silikon</t>
  </si>
  <si>
    <t>Přízemí - WC : 4*2,00</t>
  </si>
  <si>
    <t>Předsíň : 4*1,50</t>
  </si>
  <si>
    <t>781497111R00</t>
  </si>
  <si>
    <t xml:space="preserve">Lišta hliníková ukončovacích k obkladům </t>
  </si>
  <si>
    <t>Přízemí - WC : 4,80-0,60</t>
  </si>
  <si>
    <t>Předsíň : (1,40+2,80)*2-0,60*2</t>
  </si>
  <si>
    <t>781101</t>
  </si>
  <si>
    <t>Dodávka obkladů dle výběru</t>
  </si>
  <si>
    <t>Odkaz na mn. položky pořadí 86 : 19,20000*1,1</t>
  </si>
  <si>
    <t>998781201R00</t>
  </si>
  <si>
    <t>Přesun hmot pro obklady keramické, výšky do 6 m</t>
  </si>
  <si>
    <t>784161401R00</t>
  </si>
  <si>
    <t>Penetrace podkladu nátěrem HET, Klasik, 1 x</t>
  </si>
  <si>
    <t>Odkaz na mn. položky pořadí 92 : 236,81800</t>
  </si>
  <si>
    <t>784165512R00</t>
  </si>
  <si>
    <t>Malba HET Klasik, bílá, bez penetrace, 2 x</t>
  </si>
  <si>
    <t>Patro : 37,50*3,10+71,10</t>
  </si>
  <si>
    <t>7,50*4,00+3,90</t>
  </si>
  <si>
    <t>799895</t>
  </si>
  <si>
    <t>Demontáž odrazové hliníkové folie, přilepené na obvodovou stěnu v prostoru parapetního zdiva</t>
  </si>
  <si>
    <t>M2101T00</t>
  </si>
  <si>
    <t>D+M elektroinstalace, vč. rozváděče - odborný odhad</t>
  </si>
  <si>
    <t>M21898</t>
  </si>
  <si>
    <t>D+M stropní svítidlo - panel LED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</si>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</sst>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71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8" t="s">
        <v>24</v>
      </c>
      <c r="C2" s="79"/>
      <c r="D2" s="80" t="s">
        <v>49</v>
      </c>
      <c r="E2" s="240" t="s">
        <v>50</v>
      </c>
      <c r="F2" s="241"/>
      <c r="G2" s="241"/>
      <c r="H2" s="241"/>
      <c r="I2" s="241"/>
      <c r="J2" s="242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3" t="s">
        <v>46</v>
      </c>
      <c r="F3" s="244"/>
      <c r="G3" s="244"/>
      <c r="H3" s="244"/>
      <c r="I3" s="244"/>
      <c r="J3" s="245"/>
    </row>
    <row r="4" spans="1:15" ht="23.25" customHeight="1" x14ac:dyDescent="0.2">
      <c r="A4" s="76">
        <v>4013</v>
      </c>
      <c r="B4" s="83" t="s">
        <v>48</v>
      </c>
      <c r="C4" s="84"/>
      <c r="D4" s="85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 t="s">
        <v>51</v>
      </c>
      <c r="E5" s="229"/>
      <c r="F5" s="229"/>
      <c r="G5" s="229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0" t="s">
        <v>52</v>
      </c>
      <c r="E6" s="231"/>
      <c r="F6" s="231"/>
      <c r="G6" s="231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2" t="s">
        <v>53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7"/>
      <c r="E11" s="247"/>
      <c r="F11" s="247"/>
      <c r="G11" s="247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6"/>
      <c r="F15" s="246"/>
      <c r="G15" s="248"/>
      <c r="H15" s="248"/>
      <c r="I15" s="248" t="s">
        <v>31</v>
      </c>
      <c r="J15" s="249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11"/>
      <c r="F16" s="212"/>
      <c r="G16" s="211"/>
      <c r="H16" s="212"/>
      <c r="I16" s="211">
        <f>SUMIF(F49:F67,A16,I49:I67)+SUMIF(F49:F67,"PSU",I49:I67)</f>
        <v>0</v>
      </c>
      <c r="J16" s="213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11"/>
      <c r="F17" s="212"/>
      <c r="G17" s="211"/>
      <c r="H17" s="212"/>
      <c r="I17" s="211">
        <f>SUMIF(F49:F67,A17,I49:I67)</f>
        <v>0</v>
      </c>
      <c r="J17" s="213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11"/>
      <c r="F18" s="212"/>
      <c r="G18" s="211"/>
      <c r="H18" s="212"/>
      <c r="I18" s="211">
        <f>SUMIF(F49:F67,A18,I49:I67)</f>
        <v>0</v>
      </c>
      <c r="J18" s="213"/>
    </row>
    <row r="19" spans="1:10" ht="23.25" customHeight="1" x14ac:dyDescent="0.2">
      <c r="A19" s="141" t="s">
        <v>99</v>
      </c>
      <c r="B19" s="38" t="s">
        <v>29</v>
      </c>
      <c r="C19" s="62"/>
      <c r="D19" s="63"/>
      <c r="E19" s="211"/>
      <c r="F19" s="212"/>
      <c r="G19" s="211"/>
      <c r="H19" s="212"/>
      <c r="I19" s="211">
        <f>SUMIF(F49:F67,A19,I49:I67)</f>
        <v>0</v>
      </c>
      <c r="J19" s="213"/>
    </row>
    <row r="20" spans="1:10" ht="23.25" customHeight="1" x14ac:dyDescent="0.2">
      <c r="A20" s="141" t="s">
        <v>100</v>
      </c>
      <c r="B20" s="38" t="s">
        <v>30</v>
      </c>
      <c r="C20" s="62"/>
      <c r="D20" s="63"/>
      <c r="E20" s="211"/>
      <c r="F20" s="212"/>
      <c r="G20" s="211"/>
      <c r="H20" s="212"/>
      <c r="I20" s="211">
        <f>SUMIF(F49:F67,A20,I49:I67)</f>
        <v>0</v>
      </c>
      <c r="J20" s="21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50"/>
      <c r="G21" s="214"/>
      <c r="H21" s="250"/>
      <c r="I21" s="214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17">
        <f>ZakladDPHSniVypocet+ZakladDPHZaklVypocet</f>
        <v>0</v>
      </c>
      <c r="H28" s="217"/>
      <c r="I28" s="217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16">
        <f>A27</f>
        <v>0</v>
      </c>
      <c r="H29" s="216"/>
      <c r="I29" s="216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58</v>
      </c>
      <c r="C39" s="201"/>
      <c r="D39" s="201"/>
      <c r="E39" s="201"/>
      <c r="F39" s="102">
        <f>'SO 01 D.1 Pol'!AE296</f>
        <v>0</v>
      </c>
      <c r="G39" s="103">
        <f>'SO 01 D.1 Pol'!AF296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45</v>
      </c>
      <c r="C40" s="202" t="s">
        <v>46</v>
      </c>
      <c r="D40" s="202"/>
      <c r="E40" s="202"/>
      <c r="F40" s="107">
        <f>'SO 01 D.1 Pol'!AE296</f>
        <v>0</v>
      </c>
      <c r="G40" s="108">
        <f>'SO 01 D.1 Pol'!AF296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43</v>
      </c>
      <c r="C41" s="201" t="s">
        <v>44</v>
      </c>
      <c r="D41" s="201"/>
      <c r="E41" s="201"/>
      <c r="F41" s="111">
        <f>'SO 01 D.1 Pol'!AE296</f>
        <v>0</v>
      </c>
      <c r="G41" s="104">
        <f>'SO 01 D.1 Pol'!AF296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203" t="s">
        <v>59</v>
      </c>
      <c r="C42" s="204"/>
      <c r="D42" s="204"/>
      <c r="E42" s="205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61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62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63</v>
      </c>
      <c r="C49" s="199" t="s">
        <v>64</v>
      </c>
      <c r="D49" s="200"/>
      <c r="E49" s="200"/>
      <c r="F49" s="137" t="s">
        <v>26</v>
      </c>
      <c r="G49" s="138"/>
      <c r="H49" s="138"/>
      <c r="I49" s="138">
        <f>'SO 01 D.1 Pol'!G8</f>
        <v>0</v>
      </c>
      <c r="J49" s="135" t="str">
        <f>IF(I68=0,"",I49/I68*100)</f>
        <v/>
      </c>
    </row>
    <row r="50" spans="1:10" ht="36.75" customHeight="1" x14ac:dyDescent="0.2">
      <c r="A50" s="126"/>
      <c r="B50" s="131" t="s">
        <v>65</v>
      </c>
      <c r="C50" s="199" t="s">
        <v>66</v>
      </c>
      <c r="D50" s="200"/>
      <c r="E50" s="200"/>
      <c r="F50" s="137" t="s">
        <v>26</v>
      </c>
      <c r="G50" s="138"/>
      <c r="H50" s="138"/>
      <c r="I50" s="138">
        <f>'SO 01 D.1 Pol'!G14</f>
        <v>0</v>
      </c>
      <c r="J50" s="135" t="str">
        <f>IF(I68=0,"",I50/I68*100)</f>
        <v/>
      </c>
    </row>
    <row r="51" spans="1:10" ht="36.75" customHeight="1" x14ac:dyDescent="0.2">
      <c r="A51" s="126"/>
      <c r="B51" s="131" t="s">
        <v>67</v>
      </c>
      <c r="C51" s="199" t="s">
        <v>68</v>
      </c>
      <c r="D51" s="200"/>
      <c r="E51" s="200"/>
      <c r="F51" s="137" t="s">
        <v>26</v>
      </c>
      <c r="G51" s="138"/>
      <c r="H51" s="138"/>
      <c r="I51" s="138">
        <f>'SO 01 D.1 Pol'!G38</f>
        <v>0</v>
      </c>
      <c r="J51" s="135" t="str">
        <f>IF(I68=0,"",I51/I68*100)</f>
        <v/>
      </c>
    </row>
    <row r="52" spans="1:10" ht="36.75" customHeight="1" x14ac:dyDescent="0.2">
      <c r="A52" s="126"/>
      <c r="B52" s="131" t="s">
        <v>69</v>
      </c>
      <c r="C52" s="199" t="s">
        <v>70</v>
      </c>
      <c r="D52" s="200"/>
      <c r="E52" s="200"/>
      <c r="F52" s="137" t="s">
        <v>26</v>
      </c>
      <c r="G52" s="138"/>
      <c r="H52" s="138"/>
      <c r="I52" s="138">
        <f>'SO 01 D.1 Pol'!G50</f>
        <v>0</v>
      </c>
      <c r="J52" s="135" t="str">
        <f>IF(I68=0,"",I52/I68*100)</f>
        <v/>
      </c>
    </row>
    <row r="53" spans="1:10" ht="36.75" customHeight="1" x14ac:dyDescent="0.2">
      <c r="A53" s="126"/>
      <c r="B53" s="131" t="s">
        <v>71</v>
      </c>
      <c r="C53" s="199" t="s">
        <v>72</v>
      </c>
      <c r="D53" s="200"/>
      <c r="E53" s="200"/>
      <c r="F53" s="137" t="s">
        <v>26</v>
      </c>
      <c r="G53" s="138"/>
      <c r="H53" s="138"/>
      <c r="I53" s="138">
        <f>'SO 01 D.1 Pol'!G63</f>
        <v>0</v>
      </c>
      <c r="J53" s="135" t="str">
        <f>IF(I68=0,"",I53/I68*100)</f>
        <v/>
      </c>
    </row>
    <row r="54" spans="1:10" ht="36.75" customHeight="1" x14ac:dyDescent="0.2">
      <c r="A54" s="126"/>
      <c r="B54" s="131" t="s">
        <v>73</v>
      </c>
      <c r="C54" s="199" t="s">
        <v>74</v>
      </c>
      <c r="D54" s="200"/>
      <c r="E54" s="200"/>
      <c r="F54" s="137" t="s">
        <v>26</v>
      </c>
      <c r="G54" s="138"/>
      <c r="H54" s="138"/>
      <c r="I54" s="138">
        <f>'SO 01 D.1 Pol'!G125</f>
        <v>0</v>
      </c>
      <c r="J54" s="135" t="str">
        <f>IF(I68=0,"",I54/I68*100)</f>
        <v/>
      </c>
    </row>
    <row r="55" spans="1:10" ht="36.75" customHeight="1" x14ac:dyDescent="0.2">
      <c r="A55" s="126"/>
      <c r="B55" s="131" t="s">
        <v>75</v>
      </c>
      <c r="C55" s="199" t="s">
        <v>76</v>
      </c>
      <c r="D55" s="200"/>
      <c r="E55" s="200"/>
      <c r="F55" s="137" t="s">
        <v>26</v>
      </c>
      <c r="G55" s="138"/>
      <c r="H55" s="138"/>
      <c r="I55" s="138">
        <f>'SO 01 D.1 Pol'!G147</f>
        <v>0</v>
      </c>
      <c r="J55" s="135" t="str">
        <f>IF(I68=0,"",I55/I68*100)</f>
        <v/>
      </c>
    </row>
    <row r="56" spans="1:10" ht="36.75" customHeight="1" x14ac:dyDescent="0.2">
      <c r="A56" s="126"/>
      <c r="B56" s="131" t="s">
        <v>77</v>
      </c>
      <c r="C56" s="199" t="s">
        <v>78</v>
      </c>
      <c r="D56" s="200"/>
      <c r="E56" s="200"/>
      <c r="F56" s="137" t="s">
        <v>27</v>
      </c>
      <c r="G56" s="138"/>
      <c r="H56" s="138"/>
      <c r="I56" s="138">
        <f>'SO 01 D.1 Pol'!G149</f>
        <v>0</v>
      </c>
      <c r="J56" s="135" t="str">
        <f>IF(I68=0,"",I56/I68*100)</f>
        <v/>
      </c>
    </row>
    <row r="57" spans="1:10" ht="36.75" customHeight="1" x14ac:dyDescent="0.2">
      <c r="A57" s="126"/>
      <c r="B57" s="131" t="s">
        <v>79</v>
      </c>
      <c r="C57" s="199" t="s">
        <v>80</v>
      </c>
      <c r="D57" s="200"/>
      <c r="E57" s="200"/>
      <c r="F57" s="137" t="s">
        <v>27</v>
      </c>
      <c r="G57" s="138"/>
      <c r="H57" s="138"/>
      <c r="I57" s="138">
        <f>'SO 01 D.1 Pol'!G151</f>
        <v>0</v>
      </c>
      <c r="J57" s="135" t="str">
        <f>IF(I68=0,"",I57/I68*100)</f>
        <v/>
      </c>
    </row>
    <row r="58" spans="1:10" ht="36.75" customHeight="1" x14ac:dyDescent="0.2">
      <c r="A58" s="126"/>
      <c r="B58" s="131" t="s">
        <v>81</v>
      </c>
      <c r="C58" s="199" t="s">
        <v>82</v>
      </c>
      <c r="D58" s="200"/>
      <c r="E58" s="200"/>
      <c r="F58" s="137" t="s">
        <v>27</v>
      </c>
      <c r="G58" s="138"/>
      <c r="H58" s="138"/>
      <c r="I58" s="138">
        <f>'SO 01 D.1 Pol'!G174</f>
        <v>0</v>
      </c>
      <c r="J58" s="135" t="str">
        <f>IF(I68=0,"",I58/I68*100)</f>
        <v/>
      </c>
    </row>
    <row r="59" spans="1:10" ht="36.75" customHeight="1" x14ac:dyDescent="0.2">
      <c r="A59" s="126"/>
      <c r="B59" s="131" t="s">
        <v>83</v>
      </c>
      <c r="C59" s="199" t="s">
        <v>84</v>
      </c>
      <c r="D59" s="200"/>
      <c r="E59" s="200"/>
      <c r="F59" s="137" t="s">
        <v>27</v>
      </c>
      <c r="G59" s="138"/>
      <c r="H59" s="138"/>
      <c r="I59" s="138">
        <f>'SO 01 D.1 Pol'!G180</f>
        <v>0</v>
      </c>
      <c r="J59" s="135" t="str">
        <f>IF(I68=0,"",I59/I68*100)</f>
        <v/>
      </c>
    </row>
    <row r="60" spans="1:10" ht="36.75" customHeight="1" x14ac:dyDescent="0.2">
      <c r="A60" s="126"/>
      <c r="B60" s="131" t="s">
        <v>85</v>
      </c>
      <c r="C60" s="199" t="s">
        <v>86</v>
      </c>
      <c r="D60" s="200"/>
      <c r="E60" s="200"/>
      <c r="F60" s="137" t="s">
        <v>27</v>
      </c>
      <c r="G60" s="138"/>
      <c r="H60" s="138"/>
      <c r="I60" s="138">
        <f>'SO 01 D.1 Pol'!G195</f>
        <v>0</v>
      </c>
      <c r="J60" s="135" t="str">
        <f>IF(I68=0,"",I60/I68*100)</f>
        <v/>
      </c>
    </row>
    <row r="61" spans="1:10" ht="36.75" customHeight="1" x14ac:dyDescent="0.2">
      <c r="A61" s="126"/>
      <c r="B61" s="131" t="s">
        <v>87</v>
      </c>
      <c r="C61" s="199" t="s">
        <v>88</v>
      </c>
      <c r="D61" s="200"/>
      <c r="E61" s="200"/>
      <c r="F61" s="137" t="s">
        <v>27</v>
      </c>
      <c r="G61" s="138"/>
      <c r="H61" s="138"/>
      <c r="I61" s="138">
        <f>'SO 01 D.1 Pol'!G199</f>
        <v>0</v>
      </c>
      <c r="J61" s="135" t="str">
        <f>IF(I68=0,"",I61/I68*100)</f>
        <v/>
      </c>
    </row>
    <row r="62" spans="1:10" ht="36.75" customHeight="1" x14ac:dyDescent="0.2">
      <c r="A62" s="126"/>
      <c r="B62" s="131" t="s">
        <v>89</v>
      </c>
      <c r="C62" s="199" t="s">
        <v>90</v>
      </c>
      <c r="D62" s="200"/>
      <c r="E62" s="200"/>
      <c r="F62" s="137" t="s">
        <v>27</v>
      </c>
      <c r="G62" s="138"/>
      <c r="H62" s="138"/>
      <c r="I62" s="138">
        <f>'SO 01 D.1 Pol'!G223</f>
        <v>0</v>
      </c>
      <c r="J62" s="135" t="str">
        <f>IF(I68=0,"",I62/I68*100)</f>
        <v/>
      </c>
    </row>
    <row r="63" spans="1:10" ht="36.75" customHeight="1" x14ac:dyDescent="0.2">
      <c r="A63" s="126"/>
      <c r="B63" s="131" t="s">
        <v>91</v>
      </c>
      <c r="C63" s="199" t="s">
        <v>92</v>
      </c>
      <c r="D63" s="200"/>
      <c r="E63" s="200"/>
      <c r="F63" s="137" t="s">
        <v>27</v>
      </c>
      <c r="G63" s="138"/>
      <c r="H63" s="138"/>
      <c r="I63" s="138">
        <f>'SO 01 D.1 Pol'!G251</f>
        <v>0</v>
      </c>
      <c r="J63" s="135" t="str">
        <f>IF(I68=0,"",I63/I68*100)</f>
        <v/>
      </c>
    </row>
    <row r="64" spans="1:10" ht="36.75" customHeight="1" x14ac:dyDescent="0.2">
      <c r="A64" s="126"/>
      <c r="B64" s="131" t="s">
        <v>93</v>
      </c>
      <c r="C64" s="199" t="s">
        <v>94</v>
      </c>
      <c r="D64" s="200"/>
      <c r="E64" s="200"/>
      <c r="F64" s="137" t="s">
        <v>27</v>
      </c>
      <c r="G64" s="138"/>
      <c r="H64" s="138"/>
      <c r="I64" s="138">
        <f>'SO 01 D.1 Pol'!G270</f>
        <v>0</v>
      </c>
      <c r="J64" s="135" t="str">
        <f>IF(I68=0,"",I64/I68*100)</f>
        <v/>
      </c>
    </row>
    <row r="65" spans="1:10" ht="36.75" customHeight="1" x14ac:dyDescent="0.2">
      <c r="A65" s="126"/>
      <c r="B65" s="131" t="s">
        <v>95</v>
      </c>
      <c r="C65" s="199" t="s">
        <v>96</v>
      </c>
      <c r="D65" s="200"/>
      <c r="E65" s="200"/>
      <c r="F65" s="137" t="s">
        <v>27</v>
      </c>
      <c r="G65" s="138"/>
      <c r="H65" s="138"/>
      <c r="I65" s="138">
        <f>'SO 01 D.1 Pol'!G287</f>
        <v>0</v>
      </c>
      <c r="J65" s="135" t="str">
        <f>IF(I68=0,"",I65/I68*100)</f>
        <v/>
      </c>
    </row>
    <row r="66" spans="1:10" ht="36.75" customHeight="1" x14ac:dyDescent="0.2">
      <c r="A66" s="126"/>
      <c r="B66" s="131" t="s">
        <v>97</v>
      </c>
      <c r="C66" s="199" t="s">
        <v>98</v>
      </c>
      <c r="D66" s="200"/>
      <c r="E66" s="200"/>
      <c r="F66" s="137" t="s">
        <v>28</v>
      </c>
      <c r="G66" s="138"/>
      <c r="H66" s="138"/>
      <c r="I66" s="138">
        <f>'SO 01 D.1 Pol'!G289</f>
        <v>0</v>
      </c>
      <c r="J66" s="135" t="str">
        <f>IF(I68=0,"",I66/I68*100)</f>
        <v/>
      </c>
    </row>
    <row r="67" spans="1:10" ht="36.75" customHeight="1" x14ac:dyDescent="0.2">
      <c r="A67" s="126"/>
      <c r="B67" s="131" t="s">
        <v>99</v>
      </c>
      <c r="C67" s="199" t="s">
        <v>29</v>
      </c>
      <c r="D67" s="200"/>
      <c r="E67" s="200"/>
      <c r="F67" s="137" t="s">
        <v>99</v>
      </c>
      <c r="G67" s="138"/>
      <c r="H67" s="138"/>
      <c r="I67" s="138">
        <f>'SO 01 D.1 Pol'!G292</f>
        <v>0</v>
      </c>
      <c r="J67" s="135" t="str">
        <f>IF(I68=0,"",I67/I68*100)</f>
        <v/>
      </c>
    </row>
    <row r="68" spans="1:10" ht="25.5" customHeight="1" x14ac:dyDescent="0.2">
      <c r="A68" s="127"/>
      <c r="B68" s="132" t="s">
        <v>1</v>
      </c>
      <c r="C68" s="133"/>
      <c r="D68" s="134"/>
      <c r="E68" s="134"/>
      <c r="F68" s="139"/>
      <c r="G68" s="140"/>
      <c r="H68" s="140"/>
      <c r="I68" s="140">
        <f>SUM(I49:I67)</f>
        <v>0</v>
      </c>
      <c r="J68" s="136">
        <f>SUM(J49:J67)</f>
        <v>0</v>
      </c>
    </row>
    <row r="69" spans="1:10" x14ac:dyDescent="0.2">
      <c r="F69" s="89"/>
      <c r="G69" s="89"/>
      <c r="H69" s="89"/>
      <c r="I69" s="89"/>
      <c r="J69" s="90"/>
    </row>
    <row r="70" spans="1:10" x14ac:dyDescent="0.2">
      <c r="F70" s="89"/>
      <c r="G70" s="89"/>
      <c r="H70" s="89"/>
      <c r="I70" s="89"/>
      <c r="J70" s="90"/>
    </row>
    <row r="71" spans="1:10" x14ac:dyDescent="0.2">
      <c r="F71" s="89"/>
      <c r="G71" s="89"/>
      <c r="H71" s="89"/>
      <c r="I71" s="89"/>
      <c r="J71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101</v>
      </c>
    </row>
    <row r="2" spans="1:60" ht="24.95" customHeight="1" x14ac:dyDescent="0.2">
      <c r="A2" s="142" t="s">
        <v>8</v>
      </c>
      <c r="B2" s="49" t="s">
        <v>49</v>
      </c>
      <c r="C2" s="256" t="s">
        <v>50</v>
      </c>
      <c r="D2" s="257"/>
      <c r="E2" s="257"/>
      <c r="F2" s="257"/>
      <c r="G2" s="258"/>
      <c r="AG2" t="s">
        <v>102</v>
      </c>
    </row>
    <row r="3" spans="1:60" ht="24.95" customHeight="1" x14ac:dyDescent="0.2">
      <c r="A3" s="142" t="s">
        <v>9</v>
      </c>
      <c r="B3" s="49" t="s">
        <v>45</v>
      </c>
      <c r="C3" s="256" t="s">
        <v>46</v>
      </c>
      <c r="D3" s="257"/>
      <c r="E3" s="257"/>
      <c r="F3" s="257"/>
      <c r="G3" s="258"/>
      <c r="AC3" s="124" t="s">
        <v>102</v>
      </c>
      <c r="AG3" t="s">
        <v>103</v>
      </c>
    </row>
    <row r="4" spans="1:60" ht="24.95" customHeight="1" x14ac:dyDescent="0.2">
      <c r="A4" s="143" t="s">
        <v>10</v>
      </c>
      <c r="B4" s="144" t="s">
        <v>43</v>
      </c>
      <c r="C4" s="259" t="s">
        <v>44</v>
      </c>
      <c r="D4" s="260"/>
      <c r="E4" s="260"/>
      <c r="F4" s="260"/>
      <c r="G4" s="261"/>
      <c r="AG4" t="s">
        <v>104</v>
      </c>
    </row>
    <row r="5" spans="1:60" x14ac:dyDescent="0.2">
      <c r="D5" s="10"/>
    </row>
    <row r="6" spans="1:60" ht="38.25" x14ac:dyDescent="0.2">
      <c r="A6" s="146" t="s">
        <v>105</v>
      </c>
      <c r="B6" s="148" t="s">
        <v>106</v>
      </c>
      <c r="C6" s="148" t="s">
        <v>107</v>
      </c>
      <c r="D6" s="147" t="s">
        <v>108</v>
      </c>
      <c r="E6" s="146" t="s">
        <v>109</v>
      </c>
      <c r="F6" s="145" t="s">
        <v>110</v>
      </c>
      <c r="G6" s="146" t="s">
        <v>31</v>
      </c>
      <c r="H6" s="149" t="s">
        <v>32</v>
      </c>
      <c r="I6" s="149" t="s">
        <v>111</v>
      </c>
      <c r="J6" s="149" t="s">
        <v>33</v>
      </c>
      <c r="K6" s="149" t="s">
        <v>112</v>
      </c>
      <c r="L6" s="149" t="s">
        <v>113</v>
      </c>
      <c r="M6" s="149" t="s">
        <v>114</v>
      </c>
      <c r="N6" s="149" t="s">
        <v>115</v>
      </c>
      <c r="O6" s="149" t="s">
        <v>116</v>
      </c>
      <c r="P6" s="149" t="s">
        <v>117</v>
      </c>
      <c r="Q6" s="149" t="s">
        <v>118</v>
      </c>
      <c r="R6" s="149" t="s">
        <v>119</v>
      </c>
      <c r="S6" s="149" t="s">
        <v>120</v>
      </c>
      <c r="T6" s="149" t="s">
        <v>121</v>
      </c>
      <c r="U6" s="149" t="s">
        <v>122</v>
      </c>
      <c r="V6" s="149" t="s">
        <v>123</v>
      </c>
      <c r="W6" s="149" t="s">
        <v>124</v>
      </c>
      <c r="X6" s="149" t="s">
        <v>125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9" t="s">
        <v>126</v>
      </c>
      <c r="B8" s="170" t="s">
        <v>63</v>
      </c>
      <c r="C8" s="189" t="s">
        <v>64</v>
      </c>
      <c r="D8" s="171"/>
      <c r="E8" s="172"/>
      <c r="F8" s="173"/>
      <c r="G8" s="174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7"/>
      <c r="O8" s="167">
        <f>SUM(O9:O13)</f>
        <v>1.07</v>
      </c>
      <c r="P8" s="167"/>
      <c r="Q8" s="167">
        <f>SUM(Q9:Q13)</f>
        <v>0</v>
      </c>
      <c r="R8" s="168"/>
      <c r="S8" s="168"/>
      <c r="T8" s="168"/>
      <c r="U8" s="168"/>
      <c r="V8" s="168">
        <f>SUM(V9:V13)</f>
        <v>7.6400000000000006</v>
      </c>
      <c r="W8" s="168"/>
      <c r="X8" s="168"/>
      <c r="AG8" t="s">
        <v>127</v>
      </c>
    </row>
    <row r="9" spans="1:60" ht="22.5" outlineLevel="1" x14ac:dyDescent="0.2">
      <c r="A9" s="175">
        <v>1</v>
      </c>
      <c r="B9" s="176" t="s">
        <v>128</v>
      </c>
      <c r="C9" s="190" t="s">
        <v>129</v>
      </c>
      <c r="D9" s="177" t="s">
        <v>130</v>
      </c>
      <c r="E9" s="178">
        <v>1</v>
      </c>
      <c r="F9" s="179"/>
      <c r="G9" s="180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2.6509999999999999E-2</v>
      </c>
      <c r="O9" s="160">
        <f>ROUND(E9*N9,2)</f>
        <v>0.03</v>
      </c>
      <c r="P9" s="160">
        <v>0</v>
      </c>
      <c r="Q9" s="160">
        <f>ROUND(E9*P9,2)</f>
        <v>0</v>
      </c>
      <c r="R9" s="161"/>
      <c r="S9" s="161" t="s">
        <v>131</v>
      </c>
      <c r="T9" s="161" t="s">
        <v>131</v>
      </c>
      <c r="U9" s="161">
        <v>0.24199999999999999</v>
      </c>
      <c r="V9" s="161">
        <f>ROUND(E9*U9,2)</f>
        <v>0.24</v>
      </c>
      <c r="W9" s="161"/>
      <c r="X9" s="161" t="s">
        <v>132</v>
      </c>
      <c r="Y9" s="150"/>
      <c r="Z9" s="150"/>
      <c r="AA9" s="150"/>
      <c r="AB9" s="150"/>
      <c r="AC9" s="150"/>
      <c r="AD9" s="150"/>
      <c r="AE9" s="150"/>
      <c r="AF9" s="150"/>
      <c r="AG9" s="150" t="s">
        <v>133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1" t="s">
        <v>134</v>
      </c>
      <c r="D10" s="163"/>
      <c r="E10" s="164">
        <v>1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0"/>
      <c r="Z10" s="150"/>
      <c r="AA10" s="150"/>
      <c r="AB10" s="150"/>
      <c r="AC10" s="150"/>
      <c r="AD10" s="150"/>
      <c r="AE10" s="150"/>
      <c r="AF10" s="150"/>
      <c r="AG10" s="150" t="s">
        <v>135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5">
        <v>2</v>
      </c>
      <c r="B11" s="176" t="s">
        <v>136</v>
      </c>
      <c r="C11" s="190" t="s">
        <v>137</v>
      </c>
      <c r="D11" s="177" t="s">
        <v>138</v>
      </c>
      <c r="E11" s="178">
        <v>13.986000000000001</v>
      </c>
      <c r="F11" s="179"/>
      <c r="G11" s="180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7.4709999999999999E-2</v>
      </c>
      <c r="O11" s="160">
        <f>ROUND(E11*N11,2)</f>
        <v>1.04</v>
      </c>
      <c r="P11" s="160">
        <v>0</v>
      </c>
      <c r="Q11" s="160">
        <f>ROUND(E11*P11,2)</f>
        <v>0</v>
      </c>
      <c r="R11" s="161"/>
      <c r="S11" s="161" t="s">
        <v>131</v>
      </c>
      <c r="T11" s="161" t="s">
        <v>131</v>
      </c>
      <c r="U11" s="161">
        <v>0.52915000000000001</v>
      </c>
      <c r="V11" s="161">
        <f>ROUND(E11*U11,2)</f>
        <v>7.4</v>
      </c>
      <c r="W11" s="161"/>
      <c r="X11" s="161" t="s">
        <v>132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1" t="s">
        <v>139</v>
      </c>
      <c r="D12" s="163"/>
      <c r="E12" s="164">
        <v>15.4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0"/>
      <c r="Z12" s="150"/>
      <c r="AA12" s="150"/>
      <c r="AB12" s="150"/>
      <c r="AC12" s="150"/>
      <c r="AD12" s="150"/>
      <c r="AE12" s="150"/>
      <c r="AF12" s="150"/>
      <c r="AG12" s="150" t="s">
        <v>135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1" t="s">
        <v>140</v>
      </c>
      <c r="D13" s="163"/>
      <c r="E13" s="164">
        <v>-1.4139999999999999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0"/>
      <c r="Z13" s="150"/>
      <c r="AA13" s="150"/>
      <c r="AB13" s="150"/>
      <c r="AC13" s="150"/>
      <c r="AD13" s="150"/>
      <c r="AE13" s="150"/>
      <c r="AF13" s="150"/>
      <c r="AG13" s="150" t="s">
        <v>135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169" t="s">
        <v>126</v>
      </c>
      <c r="B14" s="170" t="s">
        <v>65</v>
      </c>
      <c r="C14" s="189" t="s">
        <v>66</v>
      </c>
      <c r="D14" s="171"/>
      <c r="E14" s="172"/>
      <c r="F14" s="173"/>
      <c r="G14" s="174">
        <f>SUMIF(AG15:AG37,"&lt;&gt;NOR",G15:G37)</f>
        <v>0</v>
      </c>
      <c r="H14" s="168"/>
      <c r="I14" s="168">
        <f>SUM(I15:I37)</f>
        <v>0</v>
      </c>
      <c r="J14" s="168"/>
      <c r="K14" s="168">
        <f>SUM(K15:K37)</f>
        <v>0</v>
      </c>
      <c r="L14" s="168"/>
      <c r="M14" s="168">
        <f>SUM(M15:M37)</f>
        <v>0</v>
      </c>
      <c r="N14" s="167"/>
      <c r="O14" s="167">
        <f>SUM(O15:O37)</f>
        <v>1.4600000000000002</v>
      </c>
      <c r="P14" s="167"/>
      <c r="Q14" s="167">
        <f>SUM(Q15:Q37)</f>
        <v>0</v>
      </c>
      <c r="R14" s="168"/>
      <c r="S14" s="168"/>
      <c r="T14" s="168"/>
      <c r="U14" s="168"/>
      <c r="V14" s="168">
        <f>SUM(V15:V37)</f>
        <v>91.41</v>
      </c>
      <c r="W14" s="168"/>
      <c r="X14" s="168"/>
      <c r="AG14" t="s">
        <v>127</v>
      </c>
    </row>
    <row r="15" spans="1:60" ht="22.5" outlineLevel="1" x14ac:dyDescent="0.2">
      <c r="A15" s="175">
        <v>3</v>
      </c>
      <c r="B15" s="176" t="s">
        <v>141</v>
      </c>
      <c r="C15" s="190" t="s">
        <v>142</v>
      </c>
      <c r="D15" s="177" t="s">
        <v>138</v>
      </c>
      <c r="E15" s="178">
        <v>80.52</v>
      </c>
      <c r="F15" s="179"/>
      <c r="G15" s="180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4.8500000000000001E-3</v>
      </c>
      <c r="O15" s="160">
        <f>ROUND(E15*N15,2)</f>
        <v>0.39</v>
      </c>
      <c r="P15" s="160">
        <v>0</v>
      </c>
      <c r="Q15" s="160">
        <f>ROUND(E15*P15,2)</f>
        <v>0</v>
      </c>
      <c r="R15" s="161"/>
      <c r="S15" s="161" t="s">
        <v>131</v>
      </c>
      <c r="T15" s="161" t="s">
        <v>131</v>
      </c>
      <c r="U15" s="161">
        <v>0.36499999999999999</v>
      </c>
      <c r="V15" s="161">
        <f>ROUND(E15*U15,2)</f>
        <v>29.39</v>
      </c>
      <c r="W15" s="161"/>
      <c r="X15" s="161" t="s">
        <v>132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133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1" t="s">
        <v>143</v>
      </c>
      <c r="D16" s="163"/>
      <c r="E16" s="164">
        <v>1.6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50"/>
      <c r="Z16" s="150"/>
      <c r="AA16" s="150"/>
      <c r="AB16" s="150"/>
      <c r="AC16" s="150"/>
      <c r="AD16" s="150"/>
      <c r="AE16" s="150"/>
      <c r="AF16" s="150"/>
      <c r="AG16" s="150" t="s">
        <v>135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1" t="s">
        <v>144</v>
      </c>
      <c r="D17" s="163"/>
      <c r="E17" s="164">
        <v>3.92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0"/>
      <c r="Z17" s="150"/>
      <c r="AA17" s="150"/>
      <c r="AB17" s="150"/>
      <c r="AC17" s="150"/>
      <c r="AD17" s="150"/>
      <c r="AE17" s="150"/>
      <c r="AF17" s="150"/>
      <c r="AG17" s="150" t="s">
        <v>135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1" t="s">
        <v>145</v>
      </c>
      <c r="D18" s="163"/>
      <c r="E18" s="164">
        <v>75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50"/>
      <c r="Z18" s="150"/>
      <c r="AA18" s="150"/>
      <c r="AB18" s="150"/>
      <c r="AC18" s="150"/>
      <c r="AD18" s="150"/>
      <c r="AE18" s="150"/>
      <c r="AF18" s="150"/>
      <c r="AG18" s="150" t="s">
        <v>135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5">
        <v>4</v>
      </c>
      <c r="B19" s="176" t="s">
        <v>146</v>
      </c>
      <c r="C19" s="190" t="s">
        <v>147</v>
      </c>
      <c r="D19" s="177" t="s">
        <v>138</v>
      </c>
      <c r="E19" s="178">
        <v>80.52</v>
      </c>
      <c r="F19" s="179"/>
      <c r="G19" s="180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0">
        <v>2.9999999999999997E-4</v>
      </c>
      <c r="O19" s="160">
        <f>ROUND(E19*N19,2)</f>
        <v>0.02</v>
      </c>
      <c r="P19" s="160">
        <v>0</v>
      </c>
      <c r="Q19" s="160">
        <f>ROUND(E19*P19,2)</f>
        <v>0</v>
      </c>
      <c r="R19" s="161"/>
      <c r="S19" s="161" t="s">
        <v>131</v>
      </c>
      <c r="T19" s="161" t="s">
        <v>131</v>
      </c>
      <c r="U19" s="161">
        <v>8.8999999999999996E-2</v>
      </c>
      <c r="V19" s="161">
        <f>ROUND(E19*U19,2)</f>
        <v>7.17</v>
      </c>
      <c r="W19" s="161"/>
      <c r="X19" s="161" t="s">
        <v>132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133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1" t="s">
        <v>148</v>
      </c>
      <c r="D20" s="163"/>
      <c r="E20" s="164">
        <v>80.52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0"/>
      <c r="Z20" s="150"/>
      <c r="AA20" s="150"/>
      <c r="AB20" s="150"/>
      <c r="AC20" s="150"/>
      <c r="AD20" s="150"/>
      <c r="AE20" s="150"/>
      <c r="AF20" s="150"/>
      <c r="AG20" s="150" t="s">
        <v>135</v>
      </c>
      <c r="AH20" s="150">
        <v>5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5">
        <v>5</v>
      </c>
      <c r="B21" s="176" t="s">
        <v>149</v>
      </c>
      <c r="C21" s="190" t="s">
        <v>150</v>
      </c>
      <c r="D21" s="177" t="s">
        <v>138</v>
      </c>
      <c r="E21" s="178">
        <v>11.7</v>
      </c>
      <c r="F21" s="179"/>
      <c r="G21" s="180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2.9399999999999999E-2</v>
      </c>
      <c r="O21" s="160">
        <f>ROUND(E21*N21,2)</f>
        <v>0.34</v>
      </c>
      <c r="P21" s="160">
        <v>0</v>
      </c>
      <c r="Q21" s="160">
        <f>ROUND(E21*P21,2)</f>
        <v>0</v>
      </c>
      <c r="R21" s="161"/>
      <c r="S21" s="161" t="s">
        <v>131</v>
      </c>
      <c r="T21" s="161" t="s">
        <v>131</v>
      </c>
      <c r="U21" s="161">
        <v>0.48</v>
      </c>
      <c r="V21" s="161">
        <f>ROUND(E21*U21,2)</f>
        <v>5.62</v>
      </c>
      <c r="W21" s="161"/>
      <c r="X21" s="161" t="s">
        <v>132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133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1" t="s">
        <v>151</v>
      </c>
      <c r="D22" s="163"/>
      <c r="E22" s="164">
        <v>12.6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0"/>
      <c r="Z22" s="150"/>
      <c r="AA22" s="150"/>
      <c r="AB22" s="150"/>
      <c r="AC22" s="150"/>
      <c r="AD22" s="150"/>
      <c r="AE22" s="150"/>
      <c r="AF22" s="150"/>
      <c r="AG22" s="150" t="s">
        <v>135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1" t="s">
        <v>152</v>
      </c>
      <c r="D23" s="163"/>
      <c r="E23" s="164">
        <v>-0.9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50"/>
      <c r="Z23" s="150"/>
      <c r="AA23" s="150"/>
      <c r="AB23" s="150"/>
      <c r="AC23" s="150"/>
      <c r="AD23" s="150"/>
      <c r="AE23" s="150"/>
      <c r="AF23" s="150"/>
      <c r="AG23" s="150" t="s">
        <v>135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75">
        <v>6</v>
      </c>
      <c r="B24" s="176" t="s">
        <v>153</v>
      </c>
      <c r="C24" s="190" t="s">
        <v>154</v>
      </c>
      <c r="D24" s="177" t="s">
        <v>138</v>
      </c>
      <c r="E24" s="178">
        <v>156.298</v>
      </c>
      <c r="F24" s="179"/>
      <c r="G24" s="180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21</v>
      </c>
      <c r="M24" s="161">
        <f>G24*(1+L24/100)</f>
        <v>0</v>
      </c>
      <c r="N24" s="160">
        <v>4.1999999999999997E-3</v>
      </c>
      <c r="O24" s="160">
        <f>ROUND(E24*N24,2)</f>
        <v>0.66</v>
      </c>
      <c r="P24" s="160">
        <v>0</v>
      </c>
      <c r="Q24" s="160">
        <f>ROUND(E24*P24,2)</f>
        <v>0</v>
      </c>
      <c r="R24" s="161"/>
      <c r="S24" s="161" t="s">
        <v>131</v>
      </c>
      <c r="T24" s="161" t="s">
        <v>131</v>
      </c>
      <c r="U24" s="161">
        <v>0.245</v>
      </c>
      <c r="V24" s="161">
        <f>ROUND(E24*U24,2)</f>
        <v>38.29</v>
      </c>
      <c r="W24" s="161"/>
      <c r="X24" s="161" t="s">
        <v>132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133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58"/>
      <c r="C25" s="191" t="s">
        <v>155</v>
      </c>
      <c r="D25" s="163"/>
      <c r="E25" s="164">
        <v>17.2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50"/>
      <c r="Z25" s="150"/>
      <c r="AA25" s="150"/>
      <c r="AB25" s="150"/>
      <c r="AC25" s="150"/>
      <c r="AD25" s="150"/>
      <c r="AE25" s="150"/>
      <c r="AF25" s="150"/>
      <c r="AG25" s="150" t="s">
        <v>135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1" t="s">
        <v>156</v>
      </c>
      <c r="D26" s="163"/>
      <c r="E26" s="164">
        <v>-2.8279999999999998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0"/>
      <c r="Z26" s="150"/>
      <c r="AA26" s="150"/>
      <c r="AB26" s="150"/>
      <c r="AC26" s="150"/>
      <c r="AD26" s="150"/>
      <c r="AE26" s="150"/>
      <c r="AF26" s="150"/>
      <c r="AG26" s="150" t="s">
        <v>135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1" t="s">
        <v>157</v>
      </c>
      <c r="D27" s="163"/>
      <c r="E27" s="164">
        <v>2.4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0"/>
      <c r="Z27" s="150"/>
      <c r="AA27" s="150"/>
      <c r="AB27" s="150"/>
      <c r="AC27" s="150"/>
      <c r="AD27" s="150"/>
      <c r="AE27" s="150"/>
      <c r="AF27" s="150"/>
      <c r="AG27" s="150" t="s">
        <v>135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1" t="s">
        <v>158</v>
      </c>
      <c r="D28" s="163"/>
      <c r="E28" s="164">
        <v>2.3849999999999998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0"/>
      <c r="Z28" s="150"/>
      <c r="AA28" s="150"/>
      <c r="AB28" s="150"/>
      <c r="AC28" s="150"/>
      <c r="AD28" s="150"/>
      <c r="AE28" s="150"/>
      <c r="AF28" s="150"/>
      <c r="AG28" s="150" t="s">
        <v>135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1" t="s">
        <v>159</v>
      </c>
      <c r="D29" s="163"/>
      <c r="E29" s="164">
        <v>116.25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50"/>
      <c r="Z29" s="150"/>
      <c r="AA29" s="150"/>
      <c r="AB29" s="150"/>
      <c r="AC29" s="150"/>
      <c r="AD29" s="150"/>
      <c r="AE29" s="150"/>
      <c r="AF29" s="150"/>
      <c r="AG29" s="150" t="s">
        <v>135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1" t="s">
        <v>160</v>
      </c>
      <c r="D30" s="163"/>
      <c r="E30" s="164">
        <v>30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0"/>
      <c r="Z30" s="150"/>
      <c r="AA30" s="150"/>
      <c r="AB30" s="150"/>
      <c r="AC30" s="150"/>
      <c r="AD30" s="150"/>
      <c r="AE30" s="150"/>
      <c r="AF30" s="150"/>
      <c r="AG30" s="150" t="s">
        <v>135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1" t="s">
        <v>161</v>
      </c>
      <c r="D31" s="163"/>
      <c r="E31" s="164">
        <v>-0.88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0"/>
      <c r="Z31" s="150"/>
      <c r="AA31" s="150"/>
      <c r="AB31" s="150"/>
      <c r="AC31" s="150"/>
      <c r="AD31" s="150"/>
      <c r="AE31" s="150"/>
      <c r="AF31" s="150"/>
      <c r="AG31" s="150" t="s">
        <v>135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1" t="s">
        <v>162</v>
      </c>
      <c r="D32" s="163"/>
      <c r="E32" s="164">
        <v>-13.86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0"/>
      <c r="Z32" s="150"/>
      <c r="AA32" s="150"/>
      <c r="AB32" s="150"/>
      <c r="AC32" s="150"/>
      <c r="AD32" s="150"/>
      <c r="AE32" s="150"/>
      <c r="AF32" s="150"/>
      <c r="AG32" s="150" t="s">
        <v>135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1" t="s">
        <v>163</v>
      </c>
      <c r="D33" s="163"/>
      <c r="E33" s="164">
        <v>-5.319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0"/>
      <c r="Z33" s="150"/>
      <c r="AA33" s="150"/>
      <c r="AB33" s="150"/>
      <c r="AC33" s="150"/>
      <c r="AD33" s="150"/>
      <c r="AE33" s="150"/>
      <c r="AF33" s="150"/>
      <c r="AG33" s="150" t="s">
        <v>135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1" t="s">
        <v>164</v>
      </c>
      <c r="D34" s="163"/>
      <c r="E34" s="164">
        <v>1.08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0"/>
      <c r="Z34" s="150"/>
      <c r="AA34" s="150"/>
      <c r="AB34" s="150"/>
      <c r="AC34" s="150"/>
      <c r="AD34" s="150"/>
      <c r="AE34" s="150"/>
      <c r="AF34" s="150"/>
      <c r="AG34" s="150" t="s">
        <v>135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1" t="s">
        <v>165</v>
      </c>
      <c r="D35" s="163"/>
      <c r="E35" s="164">
        <v>9.8699999999999992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50"/>
      <c r="Z35" s="150"/>
      <c r="AA35" s="150"/>
      <c r="AB35" s="150"/>
      <c r="AC35" s="150"/>
      <c r="AD35" s="150"/>
      <c r="AE35" s="150"/>
      <c r="AF35" s="150"/>
      <c r="AG35" s="150" t="s">
        <v>135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5">
        <v>7</v>
      </c>
      <c r="B36" s="176" t="s">
        <v>166</v>
      </c>
      <c r="C36" s="190" t="s">
        <v>167</v>
      </c>
      <c r="D36" s="177" t="s">
        <v>138</v>
      </c>
      <c r="E36" s="178">
        <v>156.298</v>
      </c>
      <c r="F36" s="179"/>
      <c r="G36" s="180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0">
        <v>2.9999999999999997E-4</v>
      </c>
      <c r="O36" s="160">
        <f>ROUND(E36*N36,2)</f>
        <v>0.05</v>
      </c>
      <c r="P36" s="160">
        <v>0</v>
      </c>
      <c r="Q36" s="160">
        <f>ROUND(E36*P36,2)</f>
        <v>0</v>
      </c>
      <c r="R36" s="161"/>
      <c r="S36" s="161" t="s">
        <v>131</v>
      </c>
      <c r="T36" s="161" t="s">
        <v>131</v>
      </c>
      <c r="U36" s="161">
        <v>7.0000000000000007E-2</v>
      </c>
      <c r="V36" s="161">
        <f>ROUND(E36*U36,2)</f>
        <v>10.94</v>
      </c>
      <c r="W36" s="161"/>
      <c r="X36" s="161" t="s">
        <v>132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133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1" t="s">
        <v>168</v>
      </c>
      <c r="D37" s="163"/>
      <c r="E37" s="164">
        <v>156.298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50"/>
      <c r="Z37" s="150"/>
      <c r="AA37" s="150"/>
      <c r="AB37" s="150"/>
      <c r="AC37" s="150"/>
      <c r="AD37" s="150"/>
      <c r="AE37" s="150"/>
      <c r="AF37" s="150"/>
      <c r="AG37" s="150" t="s">
        <v>135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9" t="s">
        <v>126</v>
      </c>
      <c r="B38" s="170" t="s">
        <v>67</v>
      </c>
      <c r="C38" s="189" t="s">
        <v>68</v>
      </c>
      <c r="D38" s="171"/>
      <c r="E38" s="172"/>
      <c r="F38" s="173"/>
      <c r="G38" s="174">
        <f>SUMIF(AG39:AG49,"&lt;&gt;NOR",G39:G49)</f>
        <v>0</v>
      </c>
      <c r="H38" s="168"/>
      <c r="I38" s="168">
        <f>SUM(I39:I49)</f>
        <v>0</v>
      </c>
      <c r="J38" s="168"/>
      <c r="K38" s="168">
        <f>SUM(K39:K49)</f>
        <v>0</v>
      </c>
      <c r="L38" s="168"/>
      <c r="M38" s="168">
        <f>SUM(M39:M49)</f>
        <v>0</v>
      </c>
      <c r="N38" s="167"/>
      <c r="O38" s="167">
        <f>SUM(O39:O49)</f>
        <v>1.9499999999999997</v>
      </c>
      <c r="P38" s="167"/>
      <c r="Q38" s="167">
        <f>SUM(Q39:Q49)</f>
        <v>0</v>
      </c>
      <c r="R38" s="168"/>
      <c r="S38" s="168"/>
      <c r="T38" s="168"/>
      <c r="U38" s="168"/>
      <c r="V38" s="168">
        <f>SUM(V39:V49)</f>
        <v>34.83</v>
      </c>
      <c r="W38" s="168"/>
      <c r="X38" s="168"/>
      <c r="AG38" t="s">
        <v>127</v>
      </c>
    </row>
    <row r="39" spans="1:60" ht="22.5" outlineLevel="1" x14ac:dyDescent="0.2">
      <c r="A39" s="175">
        <v>8</v>
      </c>
      <c r="B39" s="176" t="s">
        <v>169</v>
      </c>
      <c r="C39" s="190" t="s">
        <v>170</v>
      </c>
      <c r="D39" s="177" t="s">
        <v>130</v>
      </c>
      <c r="E39" s="178">
        <v>5</v>
      </c>
      <c r="F39" s="179"/>
      <c r="G39" s="180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3.5619999999999999E-2</v>
      </c>
      <c r="O39" s="160">
        <f>ROUND(E39*N39,2)</f>
        <v>0.18</v>
      </c>
      <c r="P39" s="160">
        <v>0</v>
      </c>
      <c r="Q39" s="160">
        <f>ROUND(E39*P39,2)</f>
        <v>0</v>
      </c>
      <c r="R39" s="161"/>
      <c r="S39" s="161" t="s">
        <v>131</v>
      </c>
      <c r="T39" s="161" t="s">
        <v>131</v>
      </c>
      <c r="U39" s="161">
        <v>0.88292999999999999</v>
      </c>
      <c r="V39" s="161">
        <f>ROUND(E39*U39,2)</f>
        <v>4.41</v>
      </c>
      <c r="W39" s="161"/>
      <c r="X39" s="161" t="s">
        <v>132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133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1" t="s">
        <v>171</v>
      </c>
      <c r="D40" s="163"/>
      <c r="E40" s="164">
        <v>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50"/>
      <c r="Z40" s="150"/>
      <c r="AA40" s="150"/>
      <c r="AB40" s="150"/>
      <c r="AC40" s="150"/>
      <c r="AD40" s="150"/>
      <c r="AE40" s="150"/>
      <c r="AF40" s="150"/>
      <c r="AG40" s="150" t="s">
        <v>135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5">
        <v>9</v>
      </c>
      <c r="B41" s="176" t="s">
        <v>172</v>
      </c>
      <c r="C41" s="190" t="s">
        <v>173</v>
      </c>
      <c r="D41" s="177" t="s">
        <v>138</v>
      </c>
      <c r="E41" s="178">
        <v>20.58</v>
      </c>
      <c r="F41" s="179"/>
      <c r="G41" s="180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6.8000000000000005E-2</v>
      </c>
      <c r="O41" s="160">
        <f>ROUND(E41*N41,2)</f>
        <v>1.4</v>
      </c>
      <c r="P41" s="160">
        <v>0</v>
      </c>
      <c r="Q41" s="160">
        <f>ROUND(E41*P41,2)</f>
        <v>0</v>
      </c>
      <c r="R41" s="161"/>
      <c r="S41" s="161" t="s">
        <v>131</v>
      </c>
      <c r="T41" s="161" t="s">
        <v>131</v>
      </c>
      <c r="U41" s="161">
        <v>0.71397999999999995</v>
      </c>
      <c r="V41" s="161">
        <f>ROUND(E41*U41,2)</f>
        <v>14.69</v>
      </c>
      <c r="W41" s="161"/>
      <c r="X41" s="161" t="s">
        <v>132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133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1" t="s">
        <v>174</v>
      </c>
      <c r="D42" s="163"/>
      <c r="E42" s="164"/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50"/>
      <c r="Z42" s="150"/>
      <c r="AA42" s="150"/>
      <c r="AB42" s="150"/>
      <c r="AC42" s="150"/>
      <c r="AD42" s="150"/>
      <c r="AE42" s="150"/>
      <c r="AF42" s="150"/>
      <c r="AG42" s="150" t="s">
        <v>135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1" t="s">
        <v>175</v>
      </c>
      <c r="D43" s="163"/>
      <c r="E43" s="164">
        <v>5.58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0"/>
      <c r="Z43" s="150"/>
      <c r="AA43" s="150"/>
      <c r="AB43" s="150"/>
      <c r="AC43" s="150"/>
      <c r="AD43" s="150"/>
      <c r="AE43" s="150"/>
      <c r="AF43" s="150"/>
      <c r="AG43" s="150" t="s">
        <v>135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1" t="s">
        <v>176</v>
      </c>
      <c r="D44" s="163"/>
      <c r="E44" s="164">
        <v>15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50"/>
      <c r="Z44" s="150"/>
      <c r="AA44" s="150"/>
      <c r="AB44" s="150"/>
      <c r="AC44" s="150"/>
      <c r="AD44" s="150"/>
      <c r="AE44" s="150"/>
      <c r="AF44" s="150"/>
      <c r="AG44" s="150" t="s">
        <v>135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5">
        <v>10</v>
      </c>
      <c r="B45" s="176" t="s">
        <v>177</v>
      </c>
      <c r="C45" s="190" t="s">
        <v>178</v>
      </c>
      <c r="D45" s="177" t="s">
        <v>138</v>
      </c>
      <c r="E45" s="178">
        <v>8</v>
      </c>
      <c r="F45" s="179"/>
      <c r="G45" s="180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0">
        <v>3.1600000000000003E-2</v>
      </c>
      <c r="O45" s="160">
        <f>ROUND(E45*N45,2)</f>
        <v>0.25</v>
      </c>
      <c r="P45" s="160">
        <v>0</v>
      </c>
      <c r="Q45" s="160">
        <f>ROUND(E45*P45,2)</f>
        <v>0</v>
      </c>
      <c r="R45" s="161"/>
      <c r="S45" s="161" t="s">
        <v>131</v>
      </c>
      <c r="T45" s="161" t="s">
        <v>131</v>
      </c>
      <c r="U45" s="161">
        <v>0.73243999999999998</v>
      </c>
      <c r="V45" s="161">
        <f>ROUND(E45*U45,2)</f>
        <v>5.86</v>
      </c>
      <c r="W45" s="161"/>
      <c r="X45" s="161" t="s">
        <v>132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133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1" t="s">
        <v>179</v>
      </c>
      <c r="D46" s="163"/>
      <c r="E46" s="164">
        <v>8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50"/>
      <c r="Z46" s="150"/>
      <c r="AA46" s="150"/>
      <c r="AB46" s="150"/>
      <c r="AC46" s="150"/>
      <c r="AD46" s="150"/>
      <c r="AE46" s="150"/>
      <c r="AF46" s="150"/>
      <c r="AG46" s="150" t="s">
        <v>135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5">
        <v>11</v>
      </c>
      <c r="B47" s="176" t="s">
        <v>180</v>
      </c>
      <c r="C47" s="190" t="s">
        <v>181</v>
      </c>
      <c r="D47" s="177" t="s">
        <v>138</v>
      </c>
      <c r="E47" s="178">
        <v>27.271999999999998</v>
      </c>
      <c r="F47" s="179"/>
      <c r="G47" s="180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0">
        <v>4.3800000000000002E-3</v>
      </c>
      <c r="O47" s="160">
        <f>ROUND(E47*N47,2)</f>
        <v>0.12</v>
      </c>
      <c r="P47" s="160">
        <v>0</v>
      </c>
      <c r="Q47" s="160">
        <f>ROUND(E47*P47,2)</f>
        <v>0</v>
      </c>
      <c r="R47" s="161"/>
      <c r="S47" s="161" t="s">
        <v>131</v>
      </c>
      <c r="T47" s="161" t="s">
        <v>131</v>
      </c>
      <c r="U47" s="161">
        <v>0.36199999999999999</v>
      </c>
      <c r="V47" s="161">
        <f>ROUND(E47*U47,2)</f>
        <v>9.8699999999999992</v>
      </c>
      <c r="W47" s="161"/>
      <c r="X47" s="161" t="s">
        <v>132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133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1" t="s">
        <v>182</v>
      </c>
      <c r="D48" s="163"/>
      <c r="E48" s="164">
        <v>30.1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50"/>
      <c r="Z48" s="150"/>
      <c r="AA48" s="150"/>
      <c r="AB48" s="150"/>
      <c r="AC48" s="150"/>
      <c r="AD48" s="150"/>
      <c r="AE48" s="150"/>
      <c r="AF48" s="150"/>
      <c r="AG48" s="150" t="s">
        <v>135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1" t="s">
        <v>156</v>
      </c>
      <c r="D49" s="163"/>
      <c r="E49" s="164">
        <v>-2.8279999999999998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0"/>
      <c r="Z49" s="150"/>
      <c r="AA49" s="150"/>
      <c r="AB49" s="150"/>
      <c r="AC49" s="150"/>
      <c r="AD49" s="150"/>
      <c r="AE49" s="150"/>
      <c r="AF49" s="150"/>
      <c r="AG49" s="150" t="s">
        <v>135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9" t="s">
        <v>126</v>
      </c>
      <c r="B50" s="170" t="s">
        <v>69</v>
      </c>
      <c r="C50" s="189" t="s">
        <v>70</v>
      </c>
      <c r="D50" s="171"/>
      <c r="E50" s="172"/>
      <c r="F50" s="173"/>
      <c r="G50" s="174">
        <f>SUMIF(AG51:AG62,"&lt;&gt;NOR",G51:G62)</f>
        <v>0</v>
      </c>
      <c r="H50" s="168"/>
      <c r="I50" s="168">
        <f>SUM(I51:I62)</f>
        <v>0</v>
      </c>
      <c r="J50" s="168"/>
      <c r="K50" s="168">
        <f>SUM(K51:K62)</f>
        <v>0</v>
      </c>
      <c r="L50" s="168"/>
      <c r="M50" s="168">
        <f>SUM(M51:M62)</f>
        <v>0</v>
      </c>
      <c r="N50" s="167"/>
      <c r="O50" s="167">
        <f>SUM(O51:O62)</f>
        <v>9.9799999999999986</v>
      </c>
      <c r="P50" s="167"/>
      <c r="Q50" s="167">
        <f>SUM(Q51:Q62)</f>
        <v>0</v>
      </c>
      <c r="R50" s="168"/>
      <c r="S50" s="168"/>
      <c r="T50" s="168"/>
      <c r="U50" s="168"/>
      <c r="V50" s="168">
        <f>SUM(V51:V62)</f>
        <v>65.89</v>
      </c>
      <c r="W50" s="168"/>
      <c r="X50" s="168"/>
      <c r="AG50" t="s">
        <v>127</v>
      </c>
    </row>
    <row r="51" spans="1:60" outlineLevel="1" x14ac:dyDescent="0.2">
      <c r="A51" s="175">
        <v>12</v>
      </c>
      <c r="B51" s="176" t="s">
        <v>183</v>
      </c>
      <c r="C51" s="190" t="s">
        <v>184</v>
      </c>
      <c r="D51" s="177" t="s">
        <v>185</v>
      </c>
      <c r="E51" s="178">
        <v>0.45240000000000002</v>
      </c>
      <c r="F51" s="179"/>
      <c r="G51" s="180">
        <f>ROUND(E51*F51,2)</f>
        <v>0</v>
      </c>
      <c r="H51" s="162"/>
      <c r="I51" s="161">
        <f>ROUND(E51*H51,2)</f>
        <v>0</v>
      </c>
      <c r="J51" s="162"/>
      <c r="K51" s="161">
        <f>ROUND(E51*J51,2)</f>
        <v>0</v>
      </c>
      <c r="L51" s="161">
        <v>21</v>
      </c>
      <c r="M51" s="161">
        <f>G51*(1+L51/100)</f>
        <v>0</v>
      </c>
      <c r="N51" s="160">
        <v>2.5</v>
      </c>
      <c r="O51" s="160">
        <f>ROUND(E51*N51,2)</f>
        <v>1.1299999999999999</v>
      </c>
      <c r="P51" s="160">
        <v>0</v>
      </c>
      <c r="Q51" s="160">
        <f>ROUND(E51*P51,2)</f>
        <v>0</v>
      </c>
      <c r="R51" s="161"/>
      <c r="S51" s="161" t="s">
        <v>131</v>
      </c>
      <c r="T51" s="161" t="s">
        <v>131</v>
      </c>
      <c r="U51" s="161">
        <v>5.33</v>
      </c>
      <c r="V51" s="161">
        <f>ROUND(E51*U51,2)</f>
        <v>2.41</v>
      </c>
      <c r="W51" s="161"/>
      <c r="X51" s="161" t="s">
        <v>132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133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57"/>
      <c r="B52" s="158"/>
      <c r="C52" s="191" t="s">
        <v>186</v>
      </c>
      <c r="D52" s="163"/>
      <c r="E52" s="164">
        <v>0.45240000000000002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50"/>
      <c r="Z52" s="150"/>
      <c r="AA52" s="150"/>
      <c r="AB52" s="150"/>
      <c r="AC52" s="150"/>
      <c r="AD52" s="150"/>
      <c r="AE52" s="150"/>
      <c r="AF52" s="150"/>
      <c r="AG52" s="150" t="s">
        <v>135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5">
        <v>13</v>
      </c>
      <c r="B53" s="176" t="s">
        <v>187</v>
      </c>
      <c r="C53" s="190" t="s">
        <v>188</v>
      </c>
      <c r="D53" s="177" t="s">
        <v>138</v>
      </c>
      <c r="E53" s="178">
        <v>80.319999999999993</v>
      </c>
      <c r="F53" s="179"/>
      <c r="G53" s="180">
        <f>ROUND(E53*F53,2)</f>
        <v>0</v>
      </c>
      <c r="H53" s="162"/>
      <c r="I53" s="161">
        <f>ROUND(E53*H53,2)</f>
        <v>0</v>
      </c>
      <c r="J53" s="162"/>
      <c r="K53" s="161">
        <f>ROUND(E53*J53,2)</f>
        <v>0</v>
      </c>
      <c r="L53" s="161">
        <v>21</v>
      </c>
      <c r="M53" s="161">
        <f>G53*(1+L53/100)</f>
        <v>0</v>
      </c>
      <c r="N53" s="160">
        <v>0.105</v>
      </c>
      <c r="O53" s="160">
        <f>ROUND(E53*N53,2)</f>
        <v>8.43</v>
      </c>
      <c r="P53" s="160">
        <v>0</v>
      </c>
      <c r="Q53" s="160">
        <f>ROUND(E53*P53,2)</f>
        <v>0</v>
      </c>
      <c r="R53" s="161"/>
      <c r="S53" s="161" t="s">
        <v>131</v>
      </c>
      <c r="T53" s="161" t="s">
        <v>131</v>
      </c>
      <c r="U53" s="161">
        <v>0.47</v>
      </c>
      <c r="V53" s="161">
        <f>ROUND(E53*U53,2)</f>
        <v>37.75</v>
      </c>
      <c r="W53" s="161"/>
      <c r="X53" s="161" t="s">
        <v>132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133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1" t="s">
        <v>189</v>
      </c>
      <c r="D54" s="163"/>
      <c r="E54" s="164">
        <v>1.4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50"/>
      <c r="Z54" s="150"/>
      <c r="AA54" s="150"/>
      <c r="AB54" s="150"/>
      <c r="AC54" s="150"/>
      <c r="AD54" s="150"/>
      <c r="AE54" s="150"/>
      <c r="AF54" s="150"/>
      <c r="AG54" s="150" t="s">
        <v>135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1" t="s">
        <v>190</v>
      </c>
      <c r="D55" s="163"/>
      <c r="E55" s="164">
        <v>3.92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0"/>
      <c r="Z55" s="150"/>
      <c r="AA55" s="150"/>
      <c r="AB55" s="150"/>
      <c r="AC55" s="150"/>
      <c r="AD55" s="150"/>
      <c r="AE55" s="150"/>
      <c r="AF55" s="150"/>
      <c r="AG55" s="150" t="s">
        <v>135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1" t="s">
        <v>191</v>
      </c>
      <c r="D56" s="163"/>
      <c r="E56" s="164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50"/>
      <c r="Z56" s="150"/>
      <c r="AA56" s="150"/>
      <c r="AB56" s="150"/>
      <c r="AC56" s="150"/>
      <c r="AD56" s="150"/>
      <c r="AE56" s="150"/>
      <c r="AF56" s="150"/>
      <c r="AG56" s="150" t="s">
        <v>135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1" t="s">
        <v>192</v>
      </c>
      <c r="D57" s="163"/>
      <c r="E57" s="164">
        <v>71.099999999999994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50"/>
      <c r="Z57" s="150"/>
      <c r="AA57" s="150"/>
      <c r="AB57" s="150"/>
      <c r="AC57" s="150"/>
      <c r="AD57" s="150"/>
      <c r="AE57" s="150"/>
      <c r="AF57" s="150"/>
      <c r="AG57" s="150" t="s">
        <v>135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1" t="s">
        <v>193</v>
      </c>
      <c r="D58" s="163"/>
      <c r="E58" s="164">
        <v>3.9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0"/>
      <c r="Z58" s="150"/>
      <c r="AA58" s="150"/>
      <c r="AB58" s="150"/>
      <c r="AC58" s="150"/>
      <c r="AD58" s="150"/>
      <c r="AE58" s="150"/>
      <c r="AF58" s="150"/>
      <c r="AG58" s="150" t="s">
        <v>135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33.75" outlineLevel="1" x14ac:dyDescent="0.2">
      <c r="A59" s="175">
        <v>14</v>
      </c>
      <c r="B59" s="176" t="s">
        <v>194</v>
      </c>
      <c r="C59" s="190" t="s">
        <v>195</v>
      </c>
      <c r="D59" s="177" t="s">
        <v>138</v>
      </c>
      <c r="E59" s="178">
        <v>75</v>
      </c>
      <c r="F59" s="179"/>
      <c r="G59" s="180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0">
        <v>5.5700000000000003E-3</v>
      </c>
      <c r="O59" s="160">
        <f>ROUND(E59*N59,2)</f>
        <v>0.42</v>
      </c>
      <c r="P59" s="160">
        <v>0</v>
      </c>
      <c r="Q59" s="160">
        <f>ROUND(E59*P59,2)</f>
        <v>0</v>
      </c>
      <c r="R59" s="161"/>
      <c r="S59" s="161" t="s">
        <v>131</v>
      </c>
      <c r="T59" s="161" t="s">
        <v>131</v>
      </c>
      <c r="U59" s="161">
        <v>0.34300000000000003</v>
      </c>
      <c r="V59" s="161">
        <f>ROUND(E59*U59,2)</f>
        <v>25.73</v>
      </c>
      <c r="W59" s="161"/>
      <c r="X59" s="161" t="s">
        <v>132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133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1" t="s">
        <v>191</v>
      </c>
      <c r="D60" s="163"/>
      <c r="E60" s="164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0"/>
      <c r="Z60" s="150"/>
      <c r="AA60" s="150"/>
      <c r="AB60" s="150"/>
      <c r="AC60" s="150"/>
      <c r="AD60" s="150"/>
      <c r="AE60" s="150"/>
      <c r="AF60" s="150"/>
      <c r="AG60" s="150" t="s">
        <v>135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1" t="s">
        <v>192</v>
      </c>
      <c r="D61" s="163"/>
      <c r="E61" s="164">
        <v>71.099999999999994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0"/>
      <c r="Z61" s="150"/>
      <c r="AA61" s="150"/>
      <c r="AB61" s="150"/>
      <c r="AC61" s="150"/>
      <c r="AD61" s="150"/>
      <c r="AE61" s="150"/>
      <c r="AF61" s="150"/>
      <c r="AG61" s="150" t="s">
        <v>135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1" t="s">
        <v>193</v>
      </c>
      <c r="D62" s="163"/>
      <c r="E62" s="164">
        <v>3.9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0"/>
      <c r="Z62" s="150"/>
      <c r="AA62" s="150"/>
      <c r="AB62" s="150"/>
      <c r="AC62" s="150"/>
      <c r="AD62" s="150"/>
      <c r="AE62" s="150"/>
      <c r="AF62" s="150"/>
      <c r="AG62" s="150" t="s">
        <v>135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9" t="s">
        <v>126</v>
      </c>
      <c r="B63" s="170" t="s">
        <v>71</v>
      </c>
      <c r="C63" s="189" t="s">
        <v>72</v>
      </c>
      <c r="D63" s="171"/>
      <c r="E63" s="172"/>
      <c r="F63" s="173"/>
      <c r="G63" s="174">
        <f>SUMIF(AG64:AG124,"&lt;&gt;NOR",G64:G124)</f>
        <v>0</v>
      </c>
      <c r="H63" s="168"/>
      <c r="I63" s="168">
        <f>SUM(I64:I124)</f>
        <v>0</v>
      </c>
      <c r="J63" s="168"/>
      <c r="K63" s="168">
        <f>SUM(K64:K124)</f>
        <v>0</v>
      </c>
      <c r="L63" s="168"/>
      <c r="M63" s="168">
        <f>SUM(M64:M124)</f>
        <v>0</v>
      </c>
      <c r="N63" s="167"/>
      <c r="O63" s="167">
        <f>SUM(O64:O124)</f>
        <v>0.12000000000000001</v>
      </c>
      <c r="P63" s="167"/>
      <c r="Q63" s="167">
        <f>SUM(Q64:Q124)</f>
        <v>27.430000000000007</v>
      </c>
      <c r="R63" s="168"/>
      <c r="S63" s="168"/>
      <c r="T63" s="168"/>
      <c r="U63" s="168"/>
      <c r="V63" s="168">
        <f>SUM(V64:V124)</f>
        <v>112.91000000000001</v>
      </c>
      <c r="W63" s="168"/>
      <c r="X63" s="168"/>
      <c r="AG63" t="s">
        <v>127</v>
      </c>
    </row>
    <row r="64" spans="1:60" outlineLevel="1" x14ac:dyDescent="0.2">
      <c r="A64" s="175">
        <v>15</v>
      </c>
      <c r="B64" s="176" t="s">
        <v>196</v>
      </c>
      <c r="C64" s="190" t="s">
        <v>197</v>
      </c>
      <c r="D64" s="177" t="s">
        <v>138</v>
      </c>
      <c r="E64" s="178">
        <v>62.921999999999997</v>
      </c>
      <c r="F64" s="179"/>
      <c r="G64" s="180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0">
        <v>6.7000000000000002E-4</v>
      </c>
      <c r="O64" s="160">
        <f>ROUND(E64*N64,2)</f>
        <v>0.04</v>
      </c>
      <c r="P64" s="160">
        <v>0.31900000000000001</v>
      </c>
      <c r="Q64" s="160">
        <f>ROUND(E64*P64,2)</f>
        <v>20.07</v>
      </c>
      <c r="R64" s="161"/>
      <c r="S64" s="161" t="s">
        <v>131</v>
      </c>
      <c r="T64" s="161" t="s">
        <v>131</v>
      </c>
      <c r="U64" s="161">
        <v>0.317</v>
      </c>
      <c r="V64" s="161">
        <f>ROUND(E64*U64,2)</f>
        <v>19.95</v>
      </c>
      <c r="W64" s="161"/>
      <c r="X64" s="161" t="s">
        <v>132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133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1" t="s">
        <v>198</v>
      </c>
      <c r="D65" s="163"/>
      <c r="E65" s="164">
        <v>70.122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0"/>
      <c r="Z65" s="150"/>
      <c r="AA65" s="150"/>
      <c r="AB65" s="150"/>
      <c r="AC65" s="150"/>
      <c r="AD65" s="150"/>
      <c r="AE65" s="150"/>
      <c r="AF65" s="150"/>
      <c r="AG65" s="150" t="s">
        <v>135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1" t="s">
        <v>199</v>
      </c>
      <c r="D66" s="163"/>
      <c r="E66" s="164">
        <v>-2.4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0"/>
      <c r="Z66" s="150"/>
      <c r="AA66" s="150"/>
      <c r="AB66" s="150"/>
      <c r="AC66" s="150"/>
      <c r="AD66" s="150"/>
      <c r="AE66" s="150"/>
      <c r="AF66" s="150"/>
      <c r="AG66" s="150" t="s">
        <v>135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1" t="s">
        <v>200</v>
      </c>
      <c r="D67" s="163"/>
      <c r="E67" s="164">
        <v>-4.8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0"/>
      <c r="Z67" s="150"/>
      <c r="AA67" s="150"/>
      <c r="AB67" s="150"/>
      <c r="AC67" s="150"/>
      <c r="AD67" s="150"/>
      <c r="AE67" s="150"/>
      <c r="AF67" s="150"/>
      <c r="AG67" s="150" t="s">
        <v>135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5">
        <v>16</v>
      </c>
      <c r="B68" s="176" t="s">
        <v>201</v>
      </c>
      <c r="C68" s="190" t="s">
        <v>202</v>
      </c>
      <c r="D68" s="177" t="s">
        <v>138</v>
      </c>
      <c r="E68" s="178">
        <v>24.8</v>
      </c>
      <c r="F68" s="179"/>
      <c r="G68" s="180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0">
        <v>0</v>
      </c>
      <c r="O68" s="160">
        <f>ROUND(E68*N68,2)</f>
        <v>0</v>
      </c>
      <c r="P68" s="160">
        <v>0.02</v>
      </c>
      <c r="Q68" s="160">
        <f>ROUND(E68*P68,2)</f>
        <v>0.5</v>
      </c>
      <c r="R68" s="161"/>
      <c r="S68" s="161" t="s">
        <v>131</v>
      </c>
      <c r="T68" s="161" t="s">
        <v>131</v>
      </c>
      <c r="U68" s="161">
        <v>0.14699999999999999</v>
      </c>
      <c r="V68" s="161">
        <f>ROUND(E68*U68,2)</f>
        <v>3.65</v>
      </c>
      <c r="W68" s="161"/>
      <c r="X68" s="161" t="s">
        <v>132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133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1" t="s">
        <v>189</v>
      </c>
      <c r="D69" s="163"/>
      <c r="E69" s="164">
        <v>1.4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0"/>
      <c r="Z69" s="150"/>
      <c r="AA69" s="150"/>
      <c r="AB69" s="150"/>
      <c r="AC69" s="150"/>
      <c r="AD69" s="150"/>
      <c r="AE69" s="150"/>
      <c r="AF69" s="150"/>
      <c r="AG69" s="150" t="s">
        <v>135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1" t="s">
        <v>191</v>
      </c>
      <c r="D70" s="163"/>
      <c r="E70" s="164"/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50"/>
      <c r="Z70" s="150"/>
      <c r="AA70" s="150"/>
      <c r="AB70" s="150"/>
      <c r="AC70" s="150"/>
      <c r="AD70" s="150"/>
      <c r="AE70" s="150"/>
      <c r="AF70" s="150"/>
      <c r="AG70" s="150" t="s">
        <v>135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1" t="s">
        <v>203</v>
      </c>
      <c r="D71" s="163"/>
      <c r="E71" s="164">
        <v>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0"/>
      <c r="Z71" s="150"/>
      <c r="AA71" s="150"/>
      <c r="AB71" s="150"/>
      <c r="AC71" s="150"/>
      <c r="AD71" s="150"/>
      <c r="AE71" s="150"/>
      <c r="AF71" s="150"/>
      <c r="AG71" s="150" t="s">
        <v>135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1" t="s">
        <v>204</v>
      </c>
      <c r="D72" s="163"/>
      <c r="E72" s="164">
        <v>11.3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0"/>
      <c r="Z72" s="150"/>
      <c r="AA72" s="150"/>
      <c r="AB72" s="150"/>
      <c r="AC72" s="150"/>
      <c r="AD72" s="150"/>
      <c r="AE72" s="150"/>
      <c r="AF72" s="150"/>
      <c r="AG72" s="150" t="s">
        <v>135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1" t="s">
        <v>205</v>
      </c>
      <c r="D73" s="163"/>
      <c r="E73" s="164">
        <v>4.25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0"/>
      <c r="Z73" s="150"/>
      <c r="AA73" s="150"/>
      <c r="AB73" s="150"/>
      <c r="AC73" s="150"/>
      <c r="AD73" s="150"/>
      <c r="AE73" s="150"/>
      <c r="AF73" s="150"/>
      <c r="AG73" s="150" t="s">
        <v>135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1" t="s">
        <v>206</v>
      </c>
      <c r="D74" s="163"/>
      <c r="E74" s="164">
        <v>3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0"/>
      <c r="Z74" s="150"/>
      <c r="AA74" s="150"/>
      <c r="AB74" s="150"/>
      <c r="AC74" s="150"/>
      <c r="AD74" s="150"/>
      <c r="AE74" s="150"/>
      <c r="AF74" s="150"/>
      <c r="AG74" s="150" t="s">
        <v>135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1" t="s">
        <v>207</v>
      </c>
      <c r="D75" s="163"/>
      <c r="E75" s="164">
        <v>2.85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50"/>
      <c r="Z75" s="150"/>
      <c r="AA75" s="150"/>
      <c r="AB75" s="150"/>
      <c r="AC75" s="150"/>
      <c r="AD75" s="150"/>
      <c r="AE75" s="150"/>
      <c r="AF75" s="150"/>
      <c r="AG75" s="150" t="s">
        <v>135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5">
        <v>17</v>
      </c>
      <c r="B76" s="176" t="s">
        <v>208</v>
      </c>
      <c r="C76" s="190" t="s">
        <v>209</v>
      </c>
      <c r="D76" s="177" t="s">
        <v>210</v>
      </c>
      <c r="E76" s="178">
        <v>35.71</v>
      </c>
      <c r="F76" s="179"/>
      <c r="G76" s="180">
        <f>ROUND(E76*F76,2)</f>
        <v>0</v>
      </c>
      <c r="H76" s="162"/>
      <c r="I76" s="161">
        <f>ROUND(E76*H76,2)</f>
        <v>0</v>
      </c>
      <c r="J76" s="162"/>
      <c r="K76" s="161">
        <f>ROUND(E76*J76,2)</f>
        <v>0</v>
      </c>
      <c r="L76" s="161">
        <v>21</v>
      </c>
      <c r="M76" s="161">
        <f>G76*(1+L76/100)</f>
        <v>0</v>
      </c>
      <c r="N76" s="160">
        <v>0</v>
      </c>
      <c r="O76" s="160">
        <f>ROUND(E76*N76,2)</f>
        <v>0</v>
      </c>
      <c r="P76" s="160">
        <v>4.0000000000000002E-4</v>
      </c>
      <c r="Q76" s="160">
        <f>ROUND(E76*P76,2)</f>
        <v>0.01</v>
      </c>
      <c r="R76" s="161"/>
      <c r="S76" s="161" t="s">
        <v>131</v>
      </c>
      <c r="T76" s="161" t="s">
        <v>131</v>
      </c>
      <c r="U76" s="161">
        <v>7.0000000000000007E-2</v>
      </c>
      <c r="V76" s="161">
        <f>ROUND(E76*U76,2)</f>
        <v>2.5</v>
      </c>
      <c r="W76" s="161"/>
      <c r="X76" s="161" t="s">
        <v>132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133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1" t="s">
        <v>191</v>
      </c>
      <c r="D77" s="163"/>
      <c r="E77" s="164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50"/>
      <c r="Z77" s="150"/>
      <c r="AA77" s="150"/>
      <c r="AB77" s="150"/>
      <c r="AC77" s="150"/>
      <c r="AD77" s="150"/>
      <c r="AE77" s="150"/>
      <c r="AF77" s="150"/>
      <c r="AG77" s="150" t="s">
        <v>135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1" t="s">
        <v>211</v>
      </c>
      <c r="D78" s="163"/>
      <c r="E78" s="164">
        <v>3.86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0"/>
      <c r="Z78" s="150"/>
      <c r="AA78" s="150"/>
      <c r="AB78" s="150"/>
      <c r="AC78" s="150"/>
      <c r="AD78" s="150"/>
      <c r="AE78" s="150"/>
      <c r="AF78" s="150"/>
      <c r="AG78" s="150" t="s">
        <v>135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1" t="s">
        <v>212</v>
      </c>
      <c r="D79" s="163"/>
      <c r="E79" s="164">
        <v>15.15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0"/>
      <c r="Z79" s="150"/>
      <c r="AA79" s="150"/>
      <c r="AB79" s="150"/>
      <c r="AC79" s="150"/>
      <c r="AD79" s="150"/>
      <c r="AE79" s="150"/>
      <c r="AF79" s="150"/>
      <c r="AG79" s="150" t="s">
        <v>135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1" t="s">
        <v>213</v>
      </c>
      <c r="D80" s="163"/>
      <c r="E80" s="164">
        <v>3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50"/>
      <c r="Z80" s="150"/>
      <c r="AA80" s="150"/>
      <c r="AB80" s="150"/>
      <c r="AC80" s="150"/>
      <c r="AD80" s="150"/>
      <c r="AE80" s="150"/>
      <c r="AF80" s="150"/>
      <c r="AG80" s="150" t="s">
        <v>135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1" t="s">
        <v>214</v>
      </c>
      <c r="D81" s="163"/>
      <c r="E81" s="164">
        <v>5.15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0"/>
      <c r="Z81" s="150"/>
      <c r="AA81" s="150"/>
      <c r="AB81" s="150"/>
      <c r="AC81" s="150"/>
      <c r="AD81" s="150"/>
      <c r="AE81" s="150"/>
      <c r="AF81" s="150"/>
      <c r="AG81" s="150" t="s">
        <v>135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1" t="s">
        <v>215</v>
      </c>
      <c r="D82" s="163"/>
      <c r="E82" s="164">
        <v>8.5500000000000007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50"/>
      <c r="Z82" s="150"/>
      <c r="AA82" s="150"/>
      <c r="AB82" s="150"/>
      <c r="AC82" s="150"/>
      <c r="AD82" s="150"/>
      <c r="AE82" s="150"/>
      <c r="AF82" s="150"/>
      <c r="AG82" s="150" t="s">
        <v>135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5">
        <v>18</v>
      </c>
      <c r="B83" s="176" t="s">
        <v>216</v>
      </c>
      <c r="C83" s="190" t="s">
        <v>217</v>
      </c>
      <c r="D83" s="177" t="s">
        <v>130</v>
      </c>
      <c r="E83" s="178">
        <v>1</v>
      </c>
      <c r="F83" s="179"/>
      <c r="G83" s="180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21</v>
      </c>
      <c r="M83" s="161">
        <f>G83*(1+L83/100)</f>
        <v>0</v>
      </c>
      <c r="N83" s="160">
        <v>0</v>
      </c>
      <c r="O83" s="160">
        <f>ROUND(E83*N83,2)</f>
        <v>0</v>
      </c>
      <c r="P83" s="160">
        <v>0</v>
      </c>
      <c r="Q83" s="160">
        <f>ROUND(E83*P83,2)</f>
        <v>0</v>
      </c>
      <c r="R83" s="161"/>
      <c r="S83" s="161" t="s">
        <v>131</v>
      </c>
      <c r="T83" s="161" t="s">
        <v>131</v>
      </c>
      <c r="U83" s="161">
        <v>0.03</v>
      </c>
      <c r="V83" s="161">
        <f>ROUND(E83*U83,2)</f>
        <v>0.03</v>
      </c>
      <c r="W83" s="161"/>
      <c r="X83" s="161" t="s">
        <v>132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133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1" t="s">
        <v>218</v>
      </c>
      <c r="D84" s="163"/>
      <c r="E84" s="164">
        <v>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50"/>
      <c r="Z84" s="150"/>
      <c r="AA84" s="150"/>
      <c r="AB84" s="150"/>
      <c r="AC84" s="150"/>
      <c r="AD84" s="150"/>
      <c r="AE84" s="150"/>
      <c r="AF84" s="150"/>
      <c r="AG84" s="150" t="s">
        <v>135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5">
        <v>19</v>
      </c>
      <c r="B85" s="176" t="s">
        <v>219</v>
      </c>
      <c r="C85" s="190" t="s">
        <v>220</v>
      </c>
      <c r="D85" s="177" t="s">
        <v>130</v>
      </c>
      <c r="E85" s="178">
        <v>7</v>
      </c>
      <c r="F85" s="179"/>
      <c r="G85" s="180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21</v>
      </c>
      <c r="M85" s="161">
        <f>G85*(1+L85/100)</f>
        <v>0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1"/>
      <c r="S85" s="161" t="s">
        <v>131</v>
      </c>
      <c r="T85" s="161" t="s">
        <v>131</v>
      </c>
      <c r="U85" s="161">
        <v>0.05</v>
      </c>
      <c r="V85" s="161">
        <f>ROUND(E85*U85,2)</f>
        <v>0.35</v>
      </c>
      <c r="W85" s="161"/>
      <c r="X85" s="161" t="s">
        <v>132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133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1" t="s">
        <v>134</v>
      </c>
      <c r="D86" s="163"/>
      <c r="E86" s="164">
        <v>1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50"/>
      <c r="Z86" s="150"/>
      <c r="AA86" s="150"/>
      <c r="AB86" s="150"/>
      <c r="AC86" s="150"/>
      <c r="AD86" s="150"/>
      <c r="AE86" s="150"/>
      <c r="AF86" s="150"/>
      <c r="AG86" s="150" t="s">
        <v>135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1" t="s">
        <v>221</v>
      </c>
      <c r="D87" s="163"/>
      <c r="E87" s="164">
        <v>6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50"/>
      <c r="Z87" s="150"/>
      <c r="AA87" s="150"/>
      <c r="AB87" s="150"/>
      <c r="AC87" s="150"/>
      <c r="AD87" s="150"/>
      <c r="AE87" s="150"/>
      <c r="AF87" s="150"/>
      <c r="AG87" s="150" t="s">
        <v>135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5">
        <v>20</v>
      </c>
      <c r="B88" s="176" t="s">
        <v>222</v>
      </c>
      <c r="C88" s="190" t="s">
        <v>223</v>
      </c>
      <c r="D88" s="177" t="s">
        <v>138</v>
      </c>
      <c r="E88" s="178">
        <v>0.6</v>
      </c>
      <c r="F88" s="179"/>
      <c r="G88" s="180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21</v>
      </c>
      <c r="M88" s="161">
        <f>G88*(1+L88/100)</f>
        <v>0</v>
      </c>
      <c r="N88" s="160">
        <v>2.1900000000000001E-3</v>
      </c>
      <c r="O88" s="160">
        <f>ROUND(E88*N88,2)</f>
        <v>0</v>
      </c>
      <c r="P88" s="160">
        <v>4.1000000000000002E-2</v>
      </c>
      <c r="Q88" s="160">
        <f>ROUND(E88*P88,2)</f>
        <v>0.02</v>
      </c>
      <c r="R88" s="161"/>
      <c r="S88" s="161" t="s">
        <v>131</v>
      </c>
      <c r="T88" s="161" t="s">
        <v>131</v>
      </c>
      <c r="U88" s="161">
        <v>0.52</v>
      </c>
      <c r="V88" s="161">
        <f>ROUND(E88*U88,2)</f>
        <v>0.31</v>
      </c>
      <c r="W88" s="161"/>
      <c r="X88" s="161" t="s">
        <v>132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133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1" t="s">
        <v>224</v>
      </c>
      <c r="D89" s="163"/>
      <c r="E89" s="164">
        <v>0.6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0"/>
      <c r="Z89" s="150"/>
      <c r="AA89" s="150"/>
      <c r="AB89" s="150"/>
      <c r="AC89" s="150"/>
      <c r="AD89" s="150"/>
      <c r="AE89" s="150"/>
      <c r="AF89" s="150"/>
      <c r="AG89" s="150" t="s">
        <v>135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5">
        <v>21</v>
      </c>
      <c r="B90" s="176" t="s">
        <v>225</v>
      </c>
      <c r="C90" s="190" t="s">
        <v>226</v>
      </c>
      <c r="D90" s="177" t="s">
        <v>138</v>
      </c>
      <c r="E90" s="178">
        <v>10.047000000000001</v>
      </c>
      <c r="F90" s="179"/>
      <c r="G90" s="180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21</v>
      </c>
      <c r="M90" s="161">
        <f>G90*(1+L90/100)</f>
        <v>0</v>
      </c>
      <c r="N90" s="160">
        <v>1.17E-3</v>
      </c>
      <c r="O90" s="160">
        <f>ROUND(E90*N90,2)</f>
        <v>0.01</v>
      </c>
      <c r="P90" s="160">
        <v>7.5999999999999998E-2</v>
      </c>
      <c r="Q90" s="160">
        <f>ROUND(E90*P90,2)</f>
        <v>0.76</v>
      </c>
      <c r="R90" s="161"/>
      <c r="S90" s="161" t="s">
        <v>131</v>
      </c>
      <c r="T90" s="161" t="s">
        <v>131</v>
      </c>
      <c r="U90" s="161">
        <v>0.93899999999999995</v>
      </c>
      <c r="V90" s="161">
        <f>ROUND(E90*U90,2)</f>
        <v>9.43</v>
      </c>
      <c r="W90" s="161"/>
      <c r="X90" s="161" t="s">
        <v>132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133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1" t="s">
        <v>227</v>
      </c>
      <c r="D91" s="163"/>
      <c r="E91" s="164">
        <v>1.1819999999999999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0"/>
      <c r="Z91" s="150"/>
      <c r="AA91" s="150"/>
      <c r="AB91" s="150"/>
      <c r="AC91" s="150"/>
      <c r="AD91" s="150"/>
      <c r="AE91" s="150"/>
      <c r="AF91" s="150"/>
      <c r="AG91" s="150" t="s">
        <v>135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1" t="s">
        <v>228</v>
      </c>
      <c r="D92" s="163"/>
      <c r="E92" s="164">
        <v>2.3639999999999999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0"/>
      <c r="Z92" s="150"/>
      <c r="AA92" s="150"/>
      <c r="AB92" s="150"/>
      <c r="AC92" s="150"/>
      <c r="AD92" s="150"/>
      <c r="AE92" s="150"/>
      <c r="AF92" s="150"/>
      <c r="AG92" s="150" t="s">
        <v>135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1" t="s">
        <v>229</v>
      </c>
      <c r="D93" s="163"/>
      <c r="E93" s="164">
        <v>4.7279999999999998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50"/>
      <c r="Z93" s="150"/>
      <c r="AA93" s="150"/>
      <c r="AB93" s="150"/>
      <c r="AC93" s="150"/>
      <c r="AD93" s="150"/>
      <c r="AE93" s="150"/>
      <c r="AF93" s="150"/>
      <c r="AG93" s="150" t="s">
        <v>135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1" t="s">
        <v>230</v>
      </c>
      <c r="D94" s="163"/>
      <c r="E94" s="164">
        <v>1.7729999999999999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50"/>
      <c r="Z94" s="150"/>
      <c r="AA94" s="150"/>
      <c r="AB94" s="150"/>
      <c r="AC94" s="150"/>
      <c r="AD94" s="150"/>
      <c r="AE94" s="150"/>
      <c r="AF94" s="150"/>
      <c r="AG94" s="150" t="s">
        <v>135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81">
        <v>22</v>
      </c>
      <c r="B95" s="182" t="s">
        <v>231</v>
      </c>
      <c r="C95" s="192" t="s">
        <v>232</v>
      </c>
      <c r="D95" s="183" t="s">
        <v>210</v>
      </c>
      <c r="E95" s="184">
        <v>150</v>
      </c>
      <c r="F95" s="185"/>
      <c r="G95" s="186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21</v>
      </c>
      <c r="M95" s="161">
        <f>G95*(1+L95/100)</f>
        <v>0</v>
      </c>
      <c r="N95" s="160">
        <v>4.8999999999999998E-4</v>
      </c>
      <c r="O95" s="160">
        <f>ROUND(E95*N95,2)</f>
        <v>7.0000000000000007E-2</v>
      </c>
      <c r="P95" s="160">
        <v>8.9999999999999993E-3</v>
      </c>
      <c r="Q95" s="160">
        <f>ROUND(E95*P95,2)</f>
        <v>1.35</v>
      </c>
      <c r="R95" s="161"/>
      <c r="S95" s="161" t="s">
        <v>131</v>
      </c>
      <c r="T95" s="161" t="s">
        <v>131</v>
      </c>
      <c r="U95" s="161">
        <v>0.30099999999999999</v>
      </c>
      <c r="V95" s="161">
        <f>ROUND(E95*U95,2)</f>
        <v>45.15</v>
      </c>
      <c r="W95" s="161"/>
      <c r="X95" s="161" t="s">
        <v>132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133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5">
        <v>23</v>
      </c>
      <c r="B96" s="176" t="s">
        <v>233</v>
      </c>
      <c r="C96" s="190" t="s">
        <v>234</v>
      </c>
      <c r="D96" s="177" t="s">
        <v>138</v>
      </c>
      <c r="E96" s="178">
        <v>8</v>
      </c>
      <c r="F96" s="179"/>
      <c r="G96" s="180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21</v>
      </c>
      <c r="M96" s="161">
        <f>G96*(1+L96/100)</f>
        <v>0</v>
      </c>
      <c r="N96" s="160">
        <v>0</v>
      </c>
      <c r="O96" s="160">
        <f>ROUND(E96*N96,2)</f>
        <v>0</v>
      </c>
      <c r="P96" s="160">
        <v>4.5999999999999999E-2</v>
      </c>
      <c r="Q96" s="160">
        <f>ROUND(E96*P96,2)</f>
        <v>0.37</v>
      </c>
      <c r="R96" s="161"/>
      <c r="S96" s="161" t="s">
        <v>131</v>
      </c>
      <c r="T96" s="161" t="s">
        <v>131</v>
      </c>
      <c r="U96" s="161">
        <v>0.26</v>
      </c>
      <c r="V96" s="161">
        <f>ROUND(E96*U96,2)</f>
        <v>2.08</v>
      </c>
      <c r="W96" s="161"/>
      <c r="X96" s="161" t="s">
        <v>132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133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1" t="s">
        <v>179</v>
      </c>
      <c r="D97" s="163"/>
      <c r="E97" s="164">
        <v>8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50"/>
      <c r="Z97" s="150"/>
      <c r="AA97" s="150"/>
      <c r="AB97" s="150"/>
      <c r="AC97" s="150"/>
      <c r="AD97" s="150"/>
      <c r="AE97" s="150"/>
      <c r="AF97" s="150"/>
      <c r="AG97" s="150" t="s">
        <v>135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5">
        <v>24</v>
      </c>
      <c r="B98" s="176" t="s">
        <v>235</v>
      </c>
      <c r="C98" s="190" t="s">
        <v>236</v>
      </c>
      <c r="D98" s="177" t="s">
        <v>138</v>
      </c>
      <c r="E98" s="178">
        <v>5.52</v>
      </c>
      <c r="F98" s="179"/>
      <c r="G98" s="180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21</v>
      </c>
      <c r="M98" s="161">
        <f>G98*(1+L98/100)</f>
        <v>0</v>
      </c>
      <c r="N98" s="160">
        <v>0</v>
      </c>
      <c r="O98" s="160">
        <f>ROUND(E98*N98,2)</f>
        <v>0</v>
      </c>
      <c r="P98" s="160">
        <v>2.546E-2</v>
      </c>
      <c r="Q98" s="160">
        <f>ROUND(E98*P98,2)</f>
        <v>0.14000000000000001</v>
      </c>
      <c r="R98" s="161"/>
      <c r="S98" s="161" t="s">
        <v>131</v>
      </c>
      <c r="T98" s="161" t="s">
        <v>131</v>
      </c>
      <c r="U98" s="161">
        <v>0.13300000000000001</v>
      </c>
      <c r="V98" s="161">
        <f>ROUND(E98*U98,2)</f>
        <v>0.73</v>
      </c>
      <c r="W98" s="161"/>
      <c r="X98" s="161" t="s">
        <v>132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133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1" t="s">
        <v>143</v>
      </c>
      <c r="D99" s="163"/>
      <c r="E99" s="164">
        <v>1.6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50"/>
      <c r="Z99" s="150"/>
      <c r="AA99" s="150"/>
      <c r="AB99" s="150"/>
      <c r="AC99" s="150"/>
      <c r="AD99" s="150"/>
      <c r="AE99" s="150"/>
      <c r="AF99" s="150"/>
      <c r="AG99" s="150" t="s">
        <v>135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1" t="s">
        <v>144</v>
      </c>
      <c r="D100" s="163"/>
      <c r="E100" s="164">
        <v>3.92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135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5">
        <v>25</v>
      </c>
      <c r="B101" s="176" t="s">
        <v>237</v>
      </c>
      <c r="C101" s="190" t="s">
        <v>238</v>
      </c>
      <c r="D101" s="177" t="s">
        <v>138</v>
      </c>
      <c r="E101" s="178">
        <v>4.7850000000000001</v>
      </c>
      <c r="F101" s="179"/>
      <c r="G101" s="180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21</v>
      </c>
      <c r="M101" s="161">
        <f>G101*(1+L101/100)</f>
        <v>0</v>
      </c>
      <c r="N101" s="160">
        <v>0</v>
      </c>
      <c r="O101" s="160">
        <f>ROUND(E101*N101,2)</f>
        <v>0</v>
      </c>
      <c r="P101" s="160">
        <v>2.7980000000000001E-2</v>
      </c>
      <c r="Q101" s="160">
        <f>ROUND(E101*P101,2)</f>
        <v>0.13</v>
      </c>
      <c r="R101" s="161"/>
      <c r="S101" s="161" t="s">
        <v>131</v>
      </c>
      <c r="T101" s="161" t="s">
        <v>131</v>
      </c>
      <c r="U101" s="161">
        <v>0.105</v>
      </c>
      <c r="V101" s="161">
        <f>ROUND(E101*U101,2)</f>
        <v>0.5</v>
      </c>
      <c r="W101" s="161"/>
      <c r="X101" s="161" t="s">
        <v>132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133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1" t="s">
        <v>157</v>
      </c>
      <c r="D102" s="163"/>
      <c r="E102" s="164">
        <v>2.4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135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1" t="s">
        <v>158</v>
      </c>
      <c r="D103" s="163"/>
      <c r="E103" s="164">
        <v>2.3849999999999998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135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5">
        <v>26</v>
      </c>
      <c r="B104" s="176" t="s">
        <v>239</v>
      </c>
      <c r="C104" s="190" t="s">
        <v>240</v>
      </c>
      <c r="D104" s="177" t="s">
        <v>138</v>
      </c>
      <c r="E104" s="178">
        <v>17.085000000000001</v>
      </c>
      <c r="F104" s="179"/>
      <c r="G104" s="180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21</v>
      </c>
      <c r="M104" s="161">
        <f>G104*(1+L104/100)</f>
        <v>0</v>
      </c>
      <c r="N104" s="160">
        <v>0</v>
      </c>
      <c r="O104" s="160">
        <f>ROUND(E104*N104,2)</f>
        <v>0</v>
      </c>
      <c r="P104" s="160">
        <v>6.0999999999999999E-2</v>
      </c>
      <c r="Q104" s="160">
        <f>ROUND(E104*P104,2)</f>
        <v>1.04</v>
      </c>
      <c r="R104" s="161"/>
      <c r="S104" s="161" t="s">
        <v>131</v>
      </c>
      <c r="T104" s="161" t="s">
        <v>131</v>
      </c>
      <c r="U104" s="161">
        <v>0.67</v>
      </c>
      <c r="V104" s="161">
        <f>ROUND(E104*U104,2)</f>
        <v>11.45</v>
      </c>
      <c r="W104" s="161"/>
      <c r="X104" s="161" t="s">
        <v>132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133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1" t="s">
        <v>241</v>
      </c>
      <c r="D105" s="163"/>
      <c r="E105" s="164"/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135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1" t="s">
        <v>242</v>
      </c>
      <c r="D106" s="163"/>
      <c r="E106" s="164">
        <v>9.6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135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1" t="s">
        <v>243</v>
      </c>
      <c r="D107" s="163"/>
      <c r="E107" s="164">
        <v>-1.2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135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1" t="s">
        <v>158</v>
      </c>
      <c r="D108" s="163"/>
      <c r="E108" s="164">
        <v>2.3849999999999998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135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1" t="s">
        <v>191</v>
      </c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135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1" t="s">
        <v>244</v>
      </c>
      <c r="D110" s="163"/>
      <c r="E110" s="164">
        <v>3.2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135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1" t="s">
        <v>245</v>
      </c>
      <c r="D111" s="163"/>
      <c r="E111" s="164">
        <v>3.1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135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5">
        <v>27</v>
      </c>
      <c r="B112" s="176" t="s">
        <v>246</v>
      </c>
      <c r="C112" s="190" t="s">
        <v>247</v>
      </c>
      <c r="D112" s="177" t="s">
        <v>138</v>
      </c>
      <c r="E112" s="178">
        <v>30.925000000000001</v>
      </c>
      <c r="F112" s="179"/>
      <c r="G112" s="180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21</v>
      </c>
      <c r="M112" s="161">
        <f>G112*(1+L112/100)</f>
        <v>0</v>
      </c>
      <c r="N112" s="160">
        <v>0</v>
      </c>
      <c r="O112" s="160">
        <f>ROUND(E112*N112,2)</f>
        <v>0</v>
      </c>
      <c r="P112" s="160">
        <v>6.8000000000000005E-2</v>
      </c>
      <c r="Q112" s="160">
        <f>ROUND(E112*P112,2)</f>
        <v>2.1</v>
      </c>
      <c r="R112" s="161"/>
      <c r="S112" s="161" t="s">
        <v>131</v>
      </c>
      <c r="T112" s="161" t="s">
        <v>131</v>
      </c>
      <c r="U112" s="161">
        <v>0.3</v>
      </c>
      <c r="V112" s="161">
        <f>ROUND(E112*U112,2)</f>
        <v>9.2799999999999994</v>
      </c>
      <c r="W112" s="161"/>
      <c r="X112" s="161" t="s">
        <v>132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133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1" t="s">
        <v>242</v>
      </c>
      <c r="D113" s="163"/>
      <c r="E113" s="164">
        <v>9.6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135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1" t="s">
        <v>243</v>
      </c>
      <c r="D114" s="163"/>
      <c r="E114" s="164">
        <v>-1.2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135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1" t="s">
        <v>158</v>
      </c>
      <c r="D115" s="163"/>
      <c r="E115" s="164">
        <v>2.3849999999999998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135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1" t="s">
        <v>191</v>
      </c>
      <c r="D116" s="163"/>
      <c r="E116" s="164"/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135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1" t="s">
        <v>248</v>
      </c>
      <c r="D117" s="163"/>
      <c r="E117" s="164">
        <v>8.9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135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1" t="s">
        <v>243</v>
      </c>
      <c r="D118" s="163"/>
      <c r="E118" s="164">
        <v>-1.2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135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1" t="s">
        <v>249</v>
      </c>
      <c r="D119" s="163"/>
      <c r="E119" s="164">
        <v>13.64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135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1" t="s">
        <v>243</v>
      </c>
      <c r="D120" s="163"/>
      <c r="E120" s="164">
        <v>-1.2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135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5">
        <v>28</v>
      </c>
      <c r="B121" s="176" t="s">
        <v>250</v>
      </c>
      <c r="C121" s="190" t="s">
        <v>251</v>
      </c>
      <c r="D121" s="177" t="s">
        <v>138</v>
      </c>
      <c r="E121" s="178">
        <v>37.5</v>
      </c>
      <c r="F121" s="179"/>
      <c r="G121" s="180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21</v>
      </c>
      <c r="M121" s="161">
        <f>G121*(1+L121/100)</f>
        <v>0</v>
      </c>
      <c r="N121" s="160">
        <v>0</v>
      </c>
      <c r="O121" s="160">
        <f>ROUND(E121*N121,2)</f>
        <v>0</v>
      </c>
      <c r="P121" s="160">
        <v>2.5000000000000001E-2</v>
      </c>
      <c r="Q121" s="160">
        <f>ROUND(E121*P121,2)</f>
        <v>0.94</v>
      </c>
      <c r="R121" s="161"/>
      <c r="S121" s="161" t="s">
        <v>131</v>
      </c>
      <c r="T121" s="161" t="s">
        <v>131</v>
      </c>
      <c r="U121" s="161">
        <v>0.2</v>
      </c>
      <c r="V121" s="161">
        <f>ROUND(E121*U121,2)</f>
        <v>7.5</v>
      </c>
      <c r="W121" s="161"/>
      <c r="X121" s="161" t="s">
        <v>132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133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1" t="s">
        <v>191</v>
      </c>
      <c r="D122" s="163"/>
      <c r="E122" s="164"/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135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1" t="s">
        <v>252</v>
      </c>
      <c r="D123" s="163"/>
      <c r="E123" s="164">
        <v>11.25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135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1" t="s">
        <v>253</v>
      </c>
      <c r="D124" s="163"/>
      <c r="E124" s="164">
        <v>26.25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135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x14ac:dyDescent="0.2">
      <c r="A125" s="169" t="s">
        <v>126</v>
      </c>
      <c r="B125" s="170" t="s">
        <v>73</v>
      </c>
      <c r="C125" s="189" t="s">
        <v>74</v>
      </c>
      <c r="D125" s="171"/>
      <c r="E125" s="172"/>
      <c r="F125" s="173"/>
      <c r="G125" s="174">
        <f>SUMIF(AG126:AG146,"&lt;&gt;NOR",G126:G146)</f>
        <v>0</v>
      </c>
      <c r="H125" s="168"/>
      <c r="I125" s="168">
        <f>SUM(I126:I146)</f>
        <v>0</v>
      </c>
      <c r="J125" s="168"/>
      <c r="K125" s="168">
        <f>SUM(K126:K146)</f>
        <v>0</v>
      </c>
      <c r="L125" s="168"/>
      <c r="M125" s="168">
        <f>SUM(M126:M146)</f>
        <v>0</v>
      </c>
      <c r="N125" s="167"/>
      <c r="O125" s="167">
        <f>SUM(O126:O146)</f>
        <v>0</v>
      </c>
      <c r="P125" s="167"/>
      <c r="Q125" s="167">
        <f>SUM(Q126:Q146)</f>
        <v>0</v>
      </c>
      <c r="R125" s="168"/>
      <c r="S125" s="168"/>
      <c r="T125" s="168"/>
      <c r="U125" s="168"/>
      <c r="V125" s="168">
        <f>SUM(V126:V146)</f>
        <v>105.97</v>
      </c>
      <c r="W125" s="168"/>
      <c r="X125" s="168"/>
      <c r="AG125" t="s">
        <v>127</v>
      </c>
    </row>
    <row r="126" spans="1:60" ht="22.5" outlineLevel="1" x14ac:dyDescent="0.2">
      <c r="A126" s="175">
        <v>29</v>
      </c>
      <c r="B126" s="176" t="s">
        <v>254</v>
      </c>
      <c r="C126" s="190" t="s">
        <v>255</v>
      </c>
      <c r="D126" s="177" t="s">
        <v>256</v>
      </c>
      <c r="E126" s="178">
        <v>24.8324</v>
      </c>
      <c r="F126" s="179"/>
      <c r="G126" s="180">
        <f>ROUND(E126*F126,2)</f>
        <v>0</v>
      </c>
      <c r="H126" s="162"/>
      <c r="I126" s="161">
        <f>ROUND(E126*H126,2)</f>
        <v>0</v>
      </c>
      <c r="J126" s="162"/>
      <c r="K126" s="161">
        <f>ROUND(E126*J126,2)</f>
        <v>0</v>
      </c>
      <c r="L126" s="161">
        <v>21</v>
      </c>
      <c r="M126" s="161">
        <f>G126*(1+L126/100)</f>
        <v>0</v>
      </c>
      <c r="N126" s="160">
        <v>0</v>
      </c>
      <c r="O126" s="160">
        <f>ROUND(E126*N126,2)</f>
        <v>0</v>
      </c>
      <c r="P126" s="160">
        <v>0</v>
      </c>
      <c r="Q126" s="160">
        <f>ROUND(E126*P126,2)</f>
        <v>0</v>
      </c>
      <c r="R126" s="161"/>
      <c r="S126" s="161" t="s">
        <v>131</v>
      </c>
      <c r="T126" s="161" t="s">
        <v>131</v>
      </c>
      <c r="U126" s="161">
        <v>0</v>
      </c>
      <c r="V126" s="161">
        <f>ROUND(E126*U126,2)</f>
        <v>0</v>
      </c>
      <c r="W126" s="161"/>
      <c r="X126" s="161" t="s">
        <v>132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133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1" t="s">
        <v>257</v>
      </c>
      <c r="D127" s="163"/>
      <c r="E127" s="164">
        <v>20.072120000000002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135</v>
      </c>
      <c r="AH127" s="150">
        <v>7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1" t="s">
        <v>258</v>
      </c>
      <c r="D128" s="163"/>
      <c r="E128" s="164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135</v>
      </c>
      <c r="AH128" s="150">
        <v>7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1" t="s">
        <v>259</v>
      </c>
      <c r="D129" s="163"/>
      <c r="E129" s="164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135</v>
      </c>
      <c r="AH129" s="150">
        <v>7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1" t="s">
        <v>260</v>
      </c>
      <c r="D130" s="163"/>
      <c r="E130" s="164">
        <v>2.46E-2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135</v>
      </c>
      <c r="AH130" s="150">
        <v>7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1" t="s">
        <v>261</v>
      </c>
      <c r="D131" s="163"/>
      <c r="E131" s="164">
        <v>0.76356999999999997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135</v>
      </c>
      <c r="AH131" s="150">
        <v>7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1" t="s">
        <v>262</v>
      </c>
      <c r="D132" s="163"/>
      <c r="E132" s="164">
        <v>0.36799999999999999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135</v>
      </c>
      <c r="AH132" s="150">
        <v>7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1" t="s">
        <v>263</v>
      </c>
      <c r="D133" s="163"/>
      <c r="E133" s="164">
        <v>0.14054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135</v>
      </c>
      <c r="AH133" s="150">
        <v>7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1" t="s">
        <v>264</v>
      </c>
      <c r="D134" s="163"/>
      <c r="E134" s="164">
        <v>0.13388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135</v>
      </c>
      <c r="AH134" s="150">
        <v>7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1" t="s">
        <v>265</v>
      </c>
      <c r="D135" s="163"/>
      <c r="E135" s="164">
        <v>1.0421899999999999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135</v>
      </c>
      <c r="AH135" s="150">
        <v>7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1" t="s">
        <v>266</v>
      </c>
      <c r="D136" s="163"/>
      <c r="E136" s="164">
        <v>0.9375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135</v>
      </c>
      <c r="AH136" s="150">
        <v>7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1" t="s">
        <v>267</v>
      </c>
      <c r="D137" s="163"/>
      <c r="E137" s="164">
        <v>1.35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135</v>
      </c>
      <c r="AH137" s="150">
        <v>7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 x14ac:dyDescent="0.2">
      <c r="A138" s="175">
        <v>30</v>
      </c>
      <c r="B138" s="176" t="s">
        <v>268</v>
      </c>
      <c r="C138" s="190" t="s">
        <v>269</v>
      </c>
      <c r="D138" s="177" t="s">
        <v>256</v>
      </c>
      <c r="E138" s="178">
        <v>2.6131799999999998</v>
      </c>
      <c r="F138" s="179"/>
      <c r="G138" s="180">
        <f>ROUND(E138*F138,2)</f>
        <v>0</v>
      </c>
      <c r="H138" s="162"/>
      <c r="I138" s="161">
        <f>ROUND(E138*H138,2)</f>
        <v>0</v>
      </c>
      <c r="J138" s="162"/>
      <c r="K138" s="161">
        <f>ROUND(E138*J138,2)</f>
        <v>0</v>
      </c>
      <c r="L138" s="161">
        <v>21</v>
      </c>
      <c r="M138" s="161">
        <f>G138*(1+L138/100)</f>
        <v>0</v>
      </c>
      <c r="N138" s="160">
        <v>0</v>
      </c>
      <c r="O138" s="160">
        <f>ROUND(E138*N138,2)</f>
        <v>0</v>
      </c>
      <c r="P138" s="160">
        <v>0</v>
      </c>
      <c r="Q138" s="160">
        <f>ROUND(E138*P138,2)</f>
        <v>0</v>
      </c>
      <c r="R138" s="161"/>
      <c r="S138" s="161" t="s">
        <v>131</v>
      </c>
      <c r="T138" s="161" t="s">
        <v>131</v>
      </c>
      <c r="U138" s="161">
        <v>0</v>
      </c>
      <c r="V138" s="161">
        <f>ROUND(E138*U138,2)</f>
        <v>0</v>
      </c>
      <c r="W138" s="161"/>
      <c r="X138" s="161" t="s">
        <v>132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133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1" t="s">
        <v>270</v>
      </c>
      <c r="D139" s="163"/>
      <c r="E139" s="164">
        <v>0.496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135</v>
      </c>
      <c r="AH139" s="150">
        <v>7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1" t="s">
        <v>271</v>
      </c>
      <c r="D140" s="163"/>
      <c r="E140" s="164">
        <v>1.4279999999999999E-2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135</v>
      </c>
      <c r="AH140" s="150">
        <v>7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1" t="s">
        <v>272</v>
      </c>
      <c r="D141" s="163"/>
      <c r="E141" s="164">
        <v>2.1029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135</v>
      </c>
      <c r="AH141" s="150">
        <v>7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81">
        <v>31</v>
      </c>
      <c r="B142" s="182" t="s">
        <v>273</v>
      </c>
      <c r="C142" s="192" t="s">
        <v>274</v>
      </c>
      <c r="D142" s="183" t="s">
        <v>256</v>
      </c>
      <c r="E142" s="184">
        <v>27.44558</v>
      </c>
      <c r="F142" s="185"/>
      <c r="G142" s="186">
        <f>ROUND(E142*F142,2)</f>
        <v>0</v>
      </c>
      <c r="H142" s="162"/>
      <c r="I142" s="161">
        <f>ROUND(E142*H142,2)</f>
        <v>0</v>
      </c>
      <c r="J142" s="162"/>
      <c r="K142" s="161">
        <f>ROUND(E142*J142,2)</f>
        <v>0</v>
      </c>
      <c r="L142" s="161">
        <v>21</v>
      </c>
      <c r="M142" s="161">
        <f>G142*(1+L142/100)</f>
        <v>0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1"/>
      <c r="S142" s="161" t="s">
        <v>131</v>
      </c>
      <c r="T142" s="161" t="s">
        <v>131</v>
      </c>
      <c r="U142" s="161">
        <v>2.0089999999999999</v>
      </c>
      <c r="V142" s="161">
        <f>ROUND(E142*U142,2)</f>
        <v>55.14</v>
      </c>
      <c r="W142" s="161"/>
      <c r="X142" s="161" t="s">
        <v>275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276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81">
        <v>32</v>
      </c>
      <c r="B143" s="182" t="s">
        <v>277</v>
      </c>
      <c r="C143" s="192" t="s">
        <v>278</v>
      </c>
      <c r="D143" s="183" t="s">
        <v>256</v>
      </c>
      <c r="E143" s="184">
        <v>27.44558</v>
      </c>
      <c r="F143" s="185"/>
      <c r="G143" s="186">
        <f>ROUND(E143*F143,2)</f>
        <v>0</v>
      </c>
      <c r="H143" s="162"/>
      <c r="I143" s="161">
        <f>ROUND(E143*H143,2)</f>
        <v>0</v>
      </c>
      <c r="J143" s="162"/>
      <c r="K143" s="161">
        <f>ROUND(E143*J143,2)</f>
        <v>0</v>
      </c>
      <c r="L143" s="161">
        <v>21</v>
      </c>
      <c r="M143" s="161">
        <f>G143*(1+L143/100)</f>
        <v>0</v>
      </c>
      <c r="N143" s="160">
        <v>0</v>
      </c>
      <c r="O143" s="160">
        <f>ROUND(E143*N143,2)</f>
        <v>0</v>
      </c>
      <c r="P143" s="160">
        <v>0</v>
      </c>
      <c r="Q143" s="160">
        <f>ROUND(E143*P143,2)</f>
        <v>0</v>
      </c>
      <c r="R143" s="161"/>
      <c r="S143" s="161" t="s">
        <v>131</v>
      </c>
      <c r="T143" s="161" t="s">
        <v>131</v>
      </c>
      <c r="U143" s="161">
        <v>0.49</v>
      </c>
      <c r="V143" s="161">
        <f>ROUND(E143*U143,2)</f>
        <v>13.45</v>
      </c>
      <c r="W143" s="161"/>
      <c r="X143" s="161" t="s">
        <v>275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276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81">
        <v>33</v>
      </c>
      <c r="B144" s="182" t="s">
        <v>279</v>
      </c>
      <c r="C144" s="192" t="s">
        <v>280</v>
      </c>
      <c r="D144" s="183" t="s">
        <v>256</v>
      </c>
      <c r="E144" s="184">
        <v>658.69398000000001</v>
      </c>
      <c r="F144" s="185"/>
      <c r="G144" s="186">
        <f>ROUND(E144*F144,2)</f>
        <v>0</v>
      </c>
      <c r="H144" s="162"/>
      <c r="I144" s="161">
        <f>ROUND(E144*H144,2)</f>
        <v>0</v>
      </c>
      <c r="J144" s="162"/>
      <c r="K144" s="161">
        <f>ROUND(E144*J144,2)</f>
        <v>0</v>
      </c>
      <c r="L144" s="161">
        <v>21</v>
      </c>
      <c r="M144" s="161">
        <f>G144*(1+L144/100)</f>
        <v>0</v>
      </c>
      <c r="N144" s="160">
        <v>0</v>
      </c>
      <c r="O144" s="160">
        <f>ROUND(E144*N144,2)</f>
        <v>0</v>
      </c>
      <c r="P144" s="160">
        <v>0</v>
      </c>
      <c r="Q144" s="160">
        <f>ROUND(E144*P144,2)</f>
        <v>0</v>
      </c>
      <c r="R144" s="161"/>
      <c r="S144" s="161" t="s">
        <v>131</v>
      </c>
      <c r="T144" s="161" t="s">
        <v>131</v>
      </c>
      <c r="U144" s="161">
        <v>0</v>
      </c>
      <c r="V144" s="161">
        <f>ROUND(E144*U144,2)</f>
        <v>0</v>
      </c>
      <c r="W144" s="161"/>
      <c r="X144" s="161" t="s">
        <v>275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276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81">
        <v>34</v>
      </c>
      <c r="B145" s="182" t="s">
        <v>281</v>
      </c>
      <c r="C145" s="192" t="s">
        <v>282</v>
      </c>
      <c r="D145" s="183" t="s">
        <v>256</v>
      </c>
      <c r="E145" s="184">
        <v>27.44558</v>
      </c>
      <c r="F145" s="185"/>
      <c r="G145" s="186">
        <f>ROUND(E145*F145,2)</f>
        <v>0</v>
      </c>
      <c r="H145" s="162"/>
      <c r="I145" s="161">
        <f>ROUND(E145*H145,2)</f>
        <v>0</v>
      </c>
      <c r="J145" s="162"/>
      <c r="K145" s="161">
        <f>ROUND(E145*J145,2)</f>
        <v>0</v>
      </c>
      <c r="L145" s="161">
        <v>21</v>
      </c>
      <c r="M145" s="161">
        <f>G145*(1+L145/100)</f>
        <v>0</v>
      </c>
      <c r="N145" s="160">
        <v>0</v>
      </c>
      <c r="O145" s="160">
        <f>ROUND(E145*N145,2)</f>
        <v>0</v>
      </c>
      <c r="P145" s="160">
        <v>0</v>
      </c>
      <c r="Q145" s="160">
        <f>ROUND(E145*P145,2)</f>
        <v>0</v>
      </c>
      <c r="R145" s="161"/>
      <c r="S145" s="161" t="s">
        <v>131</v>
      </c>
      <c r="T145" s="161" t="s">
        <v>131</v>
      </c>
      <c r="U145" s="161">
        <v>0.94199999999999995</v>
      </c>
      <c r="V145" s="161">
        <f>ROUND(E145*U145,2)</f>
        <v>25.85</v>
      </c>
      <c r="W145" s="161"/>
      <c r="X145" s="161" t="s">
        <v>275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276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81">
        <v>35</v>
      </c>
      <c r="B146" s="182" t="s">
        <v>283</v>
      </c>
      <c r="C146" s="192" t="s">
        <v>284</v>
      </c>
      <c r="D146" s="183" t="s">
        <v>256</v>
      </c>
      <c r="E146" s="184">
        <v>109.78233</v>
      </c>
      <c r="F146" s="185"/>
      <c r="G146" s="186">
        <f>ROUND(E146*F146,2)</f>
        <v>0</v>
      </c>
      <c r="H146" s="162"/>
      <c r="I146" s="161">
        <f>ROUND(E146*H146,2)</f>
        <v>0</v>
      </c>
      <c r="J146" s="162"/>
      <c r="K146" s="161">
        <f>ROUND(E146*J146,2)</f>
        <v>0</v>
      </c>
      <c r="L146" s="161">
        <v>21</v>
      </c>
      <c r="M146" s="161">
        <f>G146*(1+L146/100)</f>
        <v>0</v>
      </c>
      <c r="N146" s="160">
        <v>0</v>
      </c>
      <c r="O146" s="160">
        <f>ROUND(E146*N146,2)</f>
        <v>0</v>
      </c>
      <c r="P146" s="160">
        <v>0</v>
      </c>
      <c r="Q146" s="160">
        <f>ROUND(E146*P146,2)</f>
        <v>0</v>
      </c>
      <c r="R146" s="161"/>
      <c r="S146" s="161" t="s">
        <v>131</v>
      </c>
      <c r="T146" s="161" t="s">
        <v>131</v>
      </c>
      <c r="U146" s="161">
        <v>0.105</v>
      </c>
      <c r="V146" s="161">
        <f>ROUND(E146*U146,2)</f>
        <v>11.53</v>
      </c>
      <c r="W146" s="161"/>
      <c r="X146" s="161" t="s">
        <v>275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276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9" t="s">
        <v>126</v>
      </c>
      <c r="B147" s="170" t="s">
        <v>75</v>
      </c>
      <c r="C147" s="189" t="s">
        <v>76</v>
      </c>
      <c r="D147" s="171"/>
      <c r="E147" s="172"/>
      <c r="F147" s="173"/>
      <c r="G147" s="174">
        <f>SUMIF(AG148:AG148,"&lt;&gt;NOR",G148:G148)</f>
        <v>0</v>
      </c>
      <c r="H147" s="168"/>
      <c r="I147" s="168">
        <f>SUM(I148:I148)</f>
        <v>0</v>
      </c>
      <c r="J147" s="168"/>
      <c r="K147" s="168">
        <f>SUM(K148:K148)</f>
        <v>0</v>
      </c>
      <c r="L147" s="168"/>
      <c r="M147" s="168">
        <f>SUM(M148:M148)</f>
        <v>0</v>
      </c>
      <c r="N147" s="167"/>
      <c r="O147" s="167">
        <f>SUM(O148:O148)</f>
        <v>0</v>
      </c>
      <c r="P147" s="167"/>
      <c r="Q147" s="167">
        <f>SUM(Q148:Q148)</f>
        <v>0</v>
      </c>
      <c r="R147" s="168"/>
      <c r="S147" s="168"/>
      <c r="T147" s="168"/>
      <c r="U147" s="168"/>
      <c r="V147" s="168">
        <f>SUM(V148:V148)</f>
        <v>13.7</v>
      </c>
      <c r="W147" s="168"/>
      <c r="X147" s="168"/>
      <c r="AG147" t="s">
        <v>127</v>
      </c>
    </row>
    <row r="148" spans="1:60" outlineLevel="1" x14ac:dyDescent="0.2">
      <c r="A148" s="181">
        <v>36</v>
      </c>
      <c r="B148" s="182" t="s">
        <v>285</v>
      </c>
      <c r="C148" s="192" t="s">
        <v>286</v>
      </c>
      <c r="D148" s="183" t="s">
        <v>256</v>
      </c>
      <c r="E148" s="184">
        <v>14.59427</v>
      </c>
      <c r="F148" s="185"/>
      <c r="G148" s="186">
        <f>ROUND(E148*F148,2)</f>
        <v>0</v>
      </c>
      <c r="H148" s="162"/>
      <c r="I148" s="161">
        <f>ROUND(E148*H148,2)</f>
        <v>0</v>
      </c>
      <c r="J148" s="162"/>
      <c r="K148" s="161">
        <f>ROUND(E148*J148,2)</f>
        <v>0</v>
      </c>
      <c r="L148" s="161">
        <v>21</v>
      </c>
      <c r="M148" s="161">
        <f>G148*(1+L148/100)</f>
        <v>0</v>
      </c>
      <c r="N148" s="160">
        <v>0</v>
      </c>
      <c r="O148" s="160">
        <f>ROUND(E148*N148,2)</f>
        <v>0</v>
      </c>
      <c r="P148" s="160">
        <v>0</v>
      </c>
      <c r="Q148" s="160">
        <f>ROUND(E148*P148,2)</f>
        <v>0</v>
      </c>
      <c r="R148" s="161"/>
      <c r="S148" s="161" t="s">
        <v>131</v>
      </c>
      <c r="T148" s="161" t="s">
        <v>131</v>
      </c>
      <c r="U148" s="161">
        <v>0.9385</v>
      </c>
      <c r="V148" s="161">
        <f>ROUND(E148*U148,2)</f>
        <v>13.7</v>
      </c>
      <c r="W148" s="161"/>
      <c r="X148" s="161" t="s">
        <v>287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288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9" t="s">
        <v>126</v>
      </c>
      <c r="B149" s="170" t="s">
        <v>77</v>
      </c>
      <c r="C149" s="189" t="s">
        <v>78</v>
      </c>
      <c r="D149" s="171"/>
      <c r="E149" s="172"/>
      <c r="F149" s="173"/>
      <c r="G149" s="174">
        <f>SUMIF(AG150:AG150,"&lt;&gt;NOR",G150:G150)</f>
        <v>0</v>
      </c>
      <c r="H149" s="168"/>
      <c r="I149" s="168">
        <f>SUM(I150:I150)</f>
        <v>0</v>
      </c>
      <c r="J149" s="168"/>
      <c r="K149" s="168">
        <f>SUM(K150:K150)</f>
        <v>0</v>
      </c>
      <c r="L149" s="168"/>
      <c r="M149" s="168">
        <f>SUM(M150:M150)</f>
        <v>0</v>
      </c>
      <c r="N149" s="167"/>
      <c r="O149" s="167">
        <f>SUM(O150:O150)</f>
        <v>0</v>
      </c>
      <c r="P149" s="167"/>
      <c r="Q149" s="167">
        <f>SUM(Q150:Q150)</f>
        <v>0</v>
      </c>
      <c r="R149" s="168"/>
      <c r="S149" s="168"/>
      <c r="T149" s="168"/>
      <c r="U149" s="168"/>
      <c r="V149" s="168">
        <f>SUM(V150:V150)</f>
        <v>0</v>
      </c>
      <c r="W149" s="168"/>
      <c r="X149" s="168"/>
      <c r="AG149" t="s">
        <v>127</v>
      </c>
    </row>
    <row r="150" spans="1:60" outlineLevel="1" x14ac:dyDescent="0.2">
      <c r="A150" s="181">
        <v>37</v>
      </c>
      <c r="B150" s="182" t="s">
        <v>289</v>
      </c>
      <c r="C150" s="192" t="s">
        <v>290</v>
      </c>
      <c r="D150" s="183" t="s">
        <v>291</v>
      </c>
      <c r="E150" s="184">
        <v>1</v>
      </c>
      <c r="F150" s="185"/>
      <c r="G150" s="186">
        <f>ROUND(E150*F150,2)</f>
        <v>0</v>
      </c>
      <c r="H150" s="162"/>
      <c r="I150" s="161">
        <f>ROUND(E150*H150,2)</f>
        <v>0</v>
      </c>
      <c r="J150" s="162"/>
      <c r="K150" s="161">
        <f>ROUND(E150*J150,2)</f>
        <v>0</v>
      </c>
      <c r="L150" s="161">
        <v>21</v>
      </c>
      <c r="M150" s="161">
        <f>G150*(1+L150/100)</f>
        <v>0</v>
      </c>
      <c r="N150" s="160">
        <v>0</v>
      </c>
      <c r="O150" s="160">
        <f>ROUND(E150*N150,2)</f>
        <v>0</v>
      </c>
      <c r="P150" s="160">
        <v>0</v>
      </c>
      <c r="Q150" s="160">
        <f>ROUND(E150*P150,2)</f>
        <v>0</v>
      </c>
      <c r="R150" s="161"/>
      <c r="S150" s="161" t="s">
        <v>292</v>
      </c>
      <c r="T150" s="161" t="s">
        <v>293</v>
      </c>
      <c r="U150" s="161">
        <v>0</v>
      </c>
      <c r="V150" s="161">
        <f>ROUND(E150*U150,2)</f>
        <v>0</v>
      </c>
      <c r="W150" s="161"/>
      <c r="X150" s="161" t="s">
        <v>132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133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x14ac:dyDescent="0.2">
      <c r="A151" s="169" t="s">
        <v>126</v>
      </c>
      <c r="B151" s="170" t="s">
        <v>79</v>
      </c>
      <c r="C151" s="189" t="s">
        <v>80</v>
      </c>
      <c r="D151" s="171"/>
      <c r="E151" s="172"/>
      <c r="F151" s="173"/>
      <c r="G151" s="174">
        <f>SUMIF(AG152:AG173,"&lt;&gt;NOR",G152:G173)</f>
        <v>0</v>
      </c>
      <c r="H151" s="168"/>
      <c r="I151" s="168">
        <f>SUM(I152:I173)</f>
        <v>0</v>
      </c>
      <c r="J151" s="168"/>
      <c r="K151" s="168">
        <f>SUM(K152:K173)</f>
        <v>0</v>
      </c>
      <c r="L151" s="168"/>
      <c r="M151" s="168">
        <f>SUM(M152:M173)</f>
        <v>0</v>
      </c>
      <c r="N151" s="167"/>
      <c r="O151" s="167">
        <f>SUM(O152:O173)</f>
        <v>0</v>
      </c>
      <c r="P151" s="167"/>
      <c r="Q151" s="167">
        <f>SUM(Q152:Q173)</f>
        <v>0.25</v>
      </c>
      <c r="R151" s="168"/>
      <c r="S151" s="168"/>
      <c r="T151" s="168"/>
      <c r="U151" s="168"/>
      <c r="V151" s="168">
        <f>SUM(V152:V173)</f>
        <v>4.84</v>
      </c>
      <c r="W151" s="168"/>
      <c r="X151" s="168"/>
      <c r="AG151" t="s">
        <v>127</v>
      </c>
    </row>
    <row r="152" spans="1:60" outlineLevel="1" x14ac:dyDescent="0.2">
      <c r="A152" s="175">
        <v>38</v>
      </c>
      <c r="B152" s="176" t="s">
        <v>294</v>
      </c>
      <c r="C152" s="190" t="s">
        <v>295</v>
      </c>
      <c r="D152" s="177" t="s">
        <v>291</v>
      </c>
      <c r="E152" s="178">
        <v>2</v>
      </c>
      <c r="F152" s="179"/>
      <c r="G152" s="180">
        <f>ROUND(E152*F152,2)</f>
        <v>0</v>
      </c>
      <c r="H152" s="162"/>
      <c r="I152" s="161">
        <f>ROUND(E152*H152,2)</f>
        <v>0</v>
      </c>
      <c r="J152" s="162"/>
      <c r="K152" s="161">
        <f>ROUND(E152*J152,2)</f>
        <v>0</v>
      </c>
      <c r="L152" s="161">
        <v>21</v>
      </c>
      <c r="M152" s="161">
        <f>G152*(1+L152/100)</f>
        <v>0</v>
      </c>
      <c r="N152" s="160">
        <v>0</v>
      </c>
      <c r="O152" s="160">
        <f>ROUND(E152*N152,2)</f>
        <v>0</v>
      </c>
      <c r="P152" s="160">
        <v>3.4200000000000001E-2</v>
      </c>
      <c r="Q152" s="160">
        <f>ROUND(E152*P152,2)</f>
        <v>7.0000000000000007E-2</v>
      </c>
      <c r="R152" s="161"/>
      <c r="S152" s="161" t="s">
        <v>131</v>
      </c>
      <c r="T152" s="161" t="s">
        <v>131</v>
      </c>
      <c r="U152" s="161">
        <v>0.46500000000000002</v>
      </c>
      <c r="V152" s="161">
        <f>ROUND(E152*U152,2)</f>
        <v>0.93</v>
      </c>
      <c r="W152" s="161"/>
      <c r="X152" s="161" t="s">
        <v>132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133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1" t="s">
        <v>134</v>
      </c>
      <c r="D153" s="163"/>
      <c r="E153" s="164">
        <v>1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135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1" t="s">
        <v>218</v>
      </c>
      <c r="D154" s="163"/>
      <c r="E154" s="164">
        <v>1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135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5">
        <v>39</v>
      </c>
      <c r="B155" s="176" t="s">
        <v>296</v>
      </c>
      <c r="C155" s="190" t="s">
        <v>297</v>
      </c>
      <c r="D155" s="177" t="s">
        <v>291</v>
      </c>
      <c r="E155" s="178">
        <v>2</v>
      </c>
      <c r="F155" s="179"/>
      <c r="G155" s="180">
        <f>ROUND(E155*F155,2)</f>
        <v>0</v>
      </c>
      <c r="H155" s="162"/>
      <c r="I155" s="161">
        <f>ROUND(E155*H155,2)</f>
        <v>0</v>
      </c>
      <c r="J155" s="162"/>
      <c r="K155" s="161">
        <f>ROUND(E155*J155,2)</f>
        <v>0</v>
      </c>
      <c r="L155" s="161">
        <v>21</v>
      </c>
      <c r="M155" s="161">
        <f>G155*(1+L155/100)</f>
        <v>0</v>
      </c>
      <c r="N155" s="160">
        <v>0</v>
      </c>
      <c r="O155" s="160">
        <f>ROUND(E155*N155,2)</f>
        <v>0</v>
      </c>
      <c r="P155" s="160">
        <v>1.9460000000000002E-2</v>
      </c>
      <c r="Q155" s="160">
        <f>ROUND(E155*P155,2)</f>
        <v>0.04</v>
      </c>
      <c r="R155" s="161"/>
      <c r="S155" s="161" t="s">
        <v>131</v>
      </c>
      <c r="T155" s="161" t="s">
        <v>131</v>
      </c>
      <c r="U155" s="161">
        <v>0.38200000000000001</v>
      </c>
      <c r="V155" s="161">
        <f>ROUND(E155*U155,2)</f>
        <v>0.76</v>
      </c>
      <c r="W155" s="161"/>
      <c r="X155" s="161" t="s">
        <v>132</v>
      </c>
      <c r="Y155" s="150"/>
      <c r="Z155" s="150"/>
      <c r="AA155" s="150"/>
      <c r="AB155" s="150"/>
      <c r="AC155" s="150"/>
      <c r="AD155" s="150"/>
      <c r="AE155" s="150"/>
      <c r="AF155" s="150"/>
      <c r="AG155" s="150" t="s">
        <v>133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1" t="s">
        <v>134</v>
      </c>
      <c r="D156" s="163"/>
      <c r="E156" s="164">
        <v>1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135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1" t="s">
        <v>218</v>
      </c>
      <c r="D157" s="163"/>
      <c r="E157" s="164">
        <v>1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135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5">
        <v>40</v>
      </c>
      <c r="B158" s="176" t="s">
        <v>298</v>
      </c>
      <c r="C158" s="190" t="s">
        <v>299</v>
      </c>
      <c r="D158" s="177" t="s">
        <v>291</v>
      </c>
      <c r="E158" s="178">
        <v>1</v>
      </c>
      <c r="F158" s="179"/>
      <c r="G158" s="180">
        <f>ROUND(E158*F158,2)</f>
        <v>0</v>
      </c>
      <c r="H158" s="162"/>
      <c r="I158" s="161">
        <f>ROUND(E158*H158,2)</f>
        <v>0</v>
      </c>
      <c r="J158" s="162"/>
      <c r="K158" s="161">
        <f>ROUND(E158*J158,2)</f>
        <v>0</v>
      </c>
      <c r="L158" s="161">
        <v>21</v>
      </c>
      <c r="M158" s="161">
        <f>G158*(1+L158/100)</f>
        <v>0</v>
      </c>
      <c r="N158" s="160">
        <v>0</v>
      </c>
      <c r="O158" s="160">
        <f>ROUND(E158*N158,2)</f>
        <v>0</v>
      </c>
      <c r="P158" s="160">
        <v>6.6E-3</v>
      </c>
      <c r="Q158" s="160">
        <f>ROUND(E158*P158,2)</f>
        <v>0.01</v>
      </c>
      <c r="R158" s="161"/>
      <c r="S158" s="161" t="s">
        <v>131</v>
      </c>
      <c r="T158" s="161" t="s">
        <v>131</v>
      </c>
      <c r="U158" s="161">
        <v>0.186</v>
      </c>
      <c r="V158" s="161">
        <f>ROUND(E158*U158,2)</f>
        <v>0.19</v>
      </c>
      <c r="W158" s="161"/>
      <c r="X158" s="161" t="s">
        <v>132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133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1" t="s">
        <v>134</v>
      </c>
      <c r="D159" s="163"/>
      <c r="E159" s="164">
        <v>1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135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5">
        <v>41</v>
      </c>
      <c r="B160" s="176" t="s">
        <v>300</v>
      </c>
      <c r="C160" s="190" t="s">
        <v>301</v>
      </c>
      <c r="D160" s="177" t="s">
        <v>291</v>
      </c>
      <c r="E160" s="178">
        <v>1</v>
      </c>
      <c r="F160" s="179"/>
      <c r="G160" s="180">
        <f>ROUND(E160*F160,2)</f>
        <v>0</v>
      </c>
      <c r="H160" s="162"/>
      <c r="I160" s="161">
        <f>ROUND(E160*H160,2)</f>
        <v>0</v>
      </c>
      <c r="J160" s="162"/>
      <c r="K160" s="161">
        <f>ROUND(E160*J160,2)</f>
        <v>0</v>
      </c>
      <c r="L160" s="161">
        <v>21</v>
      </c>
      <c r="M160" s="161">
        <f>G160*(1+L160/100)</f>
        <v>0</v>
      </c>
      <c r="N160" s="160">
        <v>0</v>
      </c>
      <c r="O160" s="160">
        <f>ROUND(E160*N160,2)</f>
        <v>0</v>
      </c>
      <c r="P160" s="160">
        <v>0.125</v>
      </c>
      <c r="Q160" s="160">
        <f>ROUND(E160*P160,2)</f>
        <v>0.13</v>
      </c>
      <c r="R160" s="161"/>
      <c r="S160" s="161" t="s">
        <v>131</v>
      </c>
      <c r="T160" s="161" t="s">
        <v>131</v>
      </c>
      <c r="U160" s="161">
        <v>1.1499999999999999</v>
      </c>
      <c r="V160" s="161">
        <f>ROUND(E160*U160,2)</f>
        <v>1.1499999999999999</v>
      </c>
      <c r="W160" s="161"/>
      <c r="X160" s="161" t="s">
        <v>132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133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1" t="s">
        <v>218</v>
      </c>
      <c r="D161" s="163"/>
      <c r="E161" s="164">
        <v>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135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5">
        <v>42</v>
      </c>
      <c r="B162" s="176" t="s">
        <v>302</v>
      </c>
      <c r="C162" s="190" t="s">
        <v>303</v>
      </c>
      <c r="D162" s="177" t="s">
        <v>291</v>
      </c>
      <c r="E162" s="178">
        <v>2</v>
      </c>
      <c r="F162" s="179"/>
      <c r="G162" s="180">
        <f>ROUND(E162*F162,2)</f>
        <v>0</v>
      </c>
      <c r="H162" s="162"/>
      <c r="I162" s="161">
        <f>ROUND(E162*H162,2)</f>
        <v>0</v>
      </c>
      <c r="J162" s="162"/>
      <c r="K162" s="161">
        <f>ROUND(E162*J162,2)</f>
        <v>0</v>
      </c>
      <c r="L162" s="161">
        <v>21</v>
      </c>
      <c r="M162" s="161">
        <f>G162*(1+L162/100)</f>
        <v>0</v>
      </c>
      <c r="N162" s="160">
        <v>0</v>
      </c>
      <c r="O162" s="160">
        <f>ROUND(E162*N162,2)</f>
        <v>0</v>
      </c>
      <c r="P162" s="160">
        <v>1.56E-3</v>
      </c>
      <c r="Q162" s="160">
        <f>ROUND(E162*P162,2)</f>
        <v>0</v>
      </c>
      <c r="R162" s="161"/>
      <c r="S162" s="161" t="s">
        <v>131</v>
      </c>
      <c r="T162" s="161" t="s">
        <v>131</v>
      </c>
      <c r="U162" s="161">
        <v>0.217</v>
      </c>
      <c r="V162" s="161">
        <f>ROUND(E162*U162,2)</f>
        <v>0.43</v>
      </c>
      <c r="W162" s="161"/>
      <c r="X162" s="161" t="s">
        <v>132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133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1" t="s">
        <v>134</v>
      </c>
      <c r="D163" s="163"/>
      <c r="E163" s="164">
        <v>1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135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1" t="s">
        <v>218</v>
      </c>
      <c r="D164" s="163"/>
      <c r="E164" s="164">
        <v>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135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5">
        <v>43</v>
      </c>
      <c r="B165" s="176" t="s">
        <v>304</v>
      </c>
      <c r="C165" s="190" t="s">
        <v>305</v>
      </c>
      <c r="D165" s="177" t="s">
        <v>291</v>
      </c>
      <c r="E165" s="178">
        <v>2</v>
      </c>
      <c r="F165" s="179"/>
      <c r="G165" s="180">
        <f>ROUND(E165*F165,2)</f>
        <v>0</v>
      </c>
      <c r="H165" s="162"/>
      <c r="I165" s="161">
        <f>ROUND(E165*H165,2)</f>
        <v>0</v>
      </c>
      <c r="J165" s="162"/>
      <c r="K165" s="161">
        <f>ROUND(E165*J165,2)</f>
        <v>0</v>
      </c>
      <c r="L165" s="161">
        <v>21</v>
      </c>
      <c r="M165" s="161">
        <f>G165*(1+L165/100)</f>
        <v>0</v>
      </c>
      <c r="N165" s="160">
        <v>0</v>
      </c>
      <c r="O165" s="160">
        <f>ROUND(E165*N165,2)</f>
        <v>0</v>
      </c>
      <c r="P165" s="160">
        <v>8.5999999999999998E-4</v>
      </c>
      <c r="Q165" s="160">
        <f>ROUND(E165*P165,2)</f>
        <v>0</v>
      </c>
      <c r="R165" s="161"/>
      <c r="S165" s="161" t="s">
        <v>131</v>
      </c>
      <c r="T165" s="161" t="s">
        <v>131</v>
      </c>
      <c r="U165" s="161">
        <v>0.222</v>
      </c>
      <c r="V165" s="161">
        <f>ROUND(E165*U165,2)</f>
        <v>0.44</v>
      </c>
      <c r="W165" s="161"/>
      <c r="X165" s="161" t="s">
        <v>132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133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1" t="s">
        <v>134</v>
      </c>
      <c r="D166" s="163"/>
      <c r="E166" s="164">
        <v>1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135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1" t="s">
        <v>218</v>
      </c>
      <c r="D167" s="163"/>
      <c r="E167" s="164">
        <v>1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135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81">
        <v>44</v>
      </c>
      <c r="B168" s="182" t="s">
        <v>273</v>
      </c>
      <c r="C168" s="192" t="s">
        <v>274</v>
      </c>
      <c r="D168" s="183" t="s">
        <v>256</v>
      </c>
      <c r="E168" s="184">
        <v>0.24376</v>
      </c>
      <c r="F168" s="185"/>
      <c r="G168" s="186">
        <f t="shared" ref="G168:G173" si="0">ROUND(E168*F168,2)</f>
        <v>0</v>
      </c>
      <c r="H168" s="162"/>
      <c r="I168" s="161">
        <f t="shared" ref="I168:I173" si="1">ROUND(E168*H168,2)</f>
        <v>0</v>
      </c>
      <c r="J168" s="162"/>
      <c r="K168" s="161">
        <f t="shared" ref="K168:K173" si="2">ROUND(E168*J168,2)</f>
        <v>0</v>
      </c>
      <c r="L168" s="161">
        <v>21</v>
      </c>
      <c r="M168" s="161">
        <f t="shared" ref="M168:M173" si="3">G168*(1+L168/100)</f>
        <v>0</v>
      </c>
      <c r="N168" s="160">
        <v>0</v>
      </c>
      <c r="O168" s="160">
        <f t="shared" ref="O168:O173" si="4">ROUND(E168*N168,2)</f>
        <v>0</v>
      </c>
      <c r="P168" s="160">
        <v>0</v>
      </c>
      <c r="Q168" s="160">
        <f t="shared" ref="Q168:Q173" si="5">ROUND(E168*P168,2)</f>
        <v>0</v>
      </c>
      <c r="R168" s="161"/>
      <c r="S168" s="161" t="s">
        <v>131</v>
      </c>
      <c r="T168" s="161" t="s">
        <v>131</v>
      </c>
      <c r="U168" s="161">
        <v>2.0089999999999999</v>
      </c>
      <c r="V168" s="161">
        <f t="shared" ref="V168:V173" si="6">ROUND(E168*U168,2)</f>
        <v>0.49</v>
      </c>
      <c r="W168" s="161"/>
      <c r="X168" s="161" t="s">
        <v>275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276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81">
        <v>45</v>
      </c>
      <c r="B169" s="182" t="s">
        <v>277</v>
      </c>
      <c r="C169" s="192" t="s">
        <v>278</v>
      </c>
      <c r="D169" s="183" t="s">
        <v>256</v>
      </c>
      <c r="E169" s="184">
        <v>0.24376</v>
      </c>
      <c r="F169" s="185"/>
      <c r="G169" s="186">
        <f t="shared" si="0"/>
        <v>0</v>
      </c>
      <c r="H169" s="162"/>
      <c r="I169" s="161">
        <f t="shared" si="1"/>
        <v>0</v>
      </c>
      <c r="J169" s="162"/>
      <c r="K169" s="161">
        <f t="shared" si="2"/>
        <v>0</v>
      </c>
      <c r="L169" s="161">
        <v>21</v>
      </c>
      <c r="M169" s="161">
        <f t="shared" si="3"/>
        <v>0</v>
      </c>
      <c r="N169" s="160">
        <v>0</v>
      </c>
      <c r="O169" s="160">
        <f t="shared" si="4"/>
        <v>0</v>
      </c>
      <c r="P169" s="160">
        <v>0</v>
      </c>
      <c r="Q169" s="160">
        <f t="shared" si="5"/>
        <v>0</v>
      </c>
      <c r="R169" s="161"/>
      <c r="S169" s="161" t="s">
        <v>131</v>
      </c>
      <c r="T169" s="161" t="s">
        <v>131</v>
      </c>
      <c r="U169" s="161">
        <v>0.49</v>
      </c>
      <c r="V169" s="161">
        <f t="shared" si="6"/>
        <v>0.12</v>
      </c>
      <c r="W169" s="161"/>
      <c r="X169" s="161" t="s">
        <v>275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276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81">
        <v>46</v>
      </c>
      <c r="B170" s="182" t="s">
        <v>279</v>
      </c>
      <c r="C170" s="192" t="s">
        <v>280</v>
      </c>
      <c r="D170" s="183" t="s">
        <v>256</v>
      </c>
      <c r="E170" s="184">
        <v>5.8502400000000003</v>
      </c>
      <c r="F170" s="185"/>
      <c r="G170" s="186">
        <f t="shared" si="0"/>
        <v>0</v>
      </c>
      <c r="H170" s="162"/>
      <c r="I170" s="161">
        <f t="shared" si="1"/>
        <v>0</v>
      </c>
      <c r="J170" s="162"/>
      <c r="K170" s="161">
        <f t="shared" si="2"/>
        <v>0</v>
      </c>
      <c r="L170" s="161">
        <v>21</v>
      </c>
      <c r="M170" s="161">
        <f t="shared" si="3"/>
        <v>0</v>
      </c>
      <c r="N170" s="160">
        <v>0</v>
      </c>
      <c r="O170" s="160">
        <f t="shared" si="4"/>
        <v>0</v>
      </c>
      <c r="P170" s="160">
        <v>0</v>
      </c>
      <c r="Q170" s="160">
        <f t="shared" si="5"/>
        <v>0</v>
      </c>
      <c r="R170" s="161"/>
      <c r="S170" s="161" t="s">
        <v>131</v>
      </c>
      <c r="T170" s="161" t="s">
        <v>131</v>
      </c>
      <c r="U170" s="161">
        <v>0</v>
      </c>
      <c r="V170" s="161">
        <f t="shared" si="6"/>
        <v>0</v>
      </c>
      <c r="W170" s="161"/>
      <c r="X170" s="161" t="s">
        <v>275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276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81">
        <v>47</v>
      </c>
      <c r="B171" s="182" t="s">
        <v>281</v>
      </c>
      <c r="C171" s="192" t="s">
        <v>282</v>
      </c>
      <c r="D171" s="183" t="s">
        <v>256</v>
      </c>
      <c r="E171" s="184">
        <v>0.24376</v>
      </c>
      <c r="F171" s="185"/>
      <c r="G171" s="186">
        <f t="shared" si="0"/>
        <v>0</v>
      </c>
      <c r="H171" s="162"/>
      <c r="I171" s="161">
        <f t="shared" si="1"/>
        <v>0</v>
      </c>
      <c r="J171" s="162"/>
      <c r="K171" s="161">
        <f t="shared" si="2"/>
        <v>0</v>
      </c>
      <c r="L171" s="161">
        <v>21</v>
      </c>
      <c r="M171" s="161">
        <f t="shared" si="3"/>
        <v>0</v>
      </c>
      <c r="N171" s="160">
        <v>0</v>
      </c>
      <c r="O171" s="160">
        <f t="shared" si="4"/>
        <v>0</v>
      </c>
      <c r="P171" s="160">
        <v>0</v>
      </c>
      <c r="Q171" s="160">
        <f t="shared" si="5"/>
        <v>0</v>
      </c>
      <c r="R171" s="161"/>
      <c r="S171" s="161" t="s">
        <v>131</v>
      </c>
      <c r="T171" s="161" t="s">
        <v>131</v>
      </c>
      <c r="U171" s="161">
        <v>0.94199999999999995</v>
      </c>
      <c r="V171" s="161">
        <f t="shared" si="6"/>
        <v>0.23</v>
      </c>
      <c r="W171" s="161"/>
      <c r="X171" s="161" t="s">
        <v>275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276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81">
        <v>48</v>
      </c>
      <c r="B172" s="182" t="s">
        <v>283</v>
      </c>
      <c r="C172" s="192" t="s">
        <v>284</v>
      </c>
      <c r="D172" s="183" t="s">
        <v>256</v>
      </c>
      <c r="E172" s="184">
        <v>0.97504000000000002</v>
      </c>
      <c r="F172" s="185"/>
      <c r="G172" s="186">
        <f t="shared" si="0"/>
        <v>0</v>
      </c>
      <c r="H172" s="162"/>
      <c r="I172" s="161">
        <f t="shared" si="1"/>
        <v>0</v>
      </c>
      <c r="J172" s="162"/>
      <c r="K172" s="161">
        <f t="shared" si="2"/>
        <v>0</v>
      </c>
      <c r="L172" s="161">
        <v>21</v>
      </c>
      <c r="M172" s="161">
        <f t="shared" si="3"/>
        <v>0</v>
      </c>
      <c r="N172" s="160">
        <v>0</v>
      </c>
      <c r="O172" s="160">
        <f t="shared" si="4"/>
        <v>0</v>
      </c>
      <c r="P172" s="160">
        <v>0</v>
      </c>
      <c r="Q172" s="160">
        <f t="shared" si="5"/>
        <v>0</v>
      </c>
      <c r="R172" s="161"/>
      <c r="S172" s="161" t="s">
        <v>131</v>
      </c>
      <c r="T172" s="161" t="s">
        <v>131</v>
      </c>
      <c r="U172" s="161">
        <v>0.105</v>
      </c>
      <c r="V172" s="161">
        <f t="shared" si="6"/>
        <v>0.1</v>
      </c>
      <c r="W172" s="161"/>
      <c r="X172" s="161" t="s">
        <v>275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276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81">
        <v>49</v>
      </c>
      <c r="B173" s="182" t="s">
        <v>268</v>
      </c>
      <c r="C173" s="192" t="s">
        <v>269</v>
      </c>
      <c r="D173" s="183" t="s">
        <v>256</v>
      </c>
      <c r="E173" s="184">
        <v>0.24376</v>
      </c>
      <c r="F173" s="185"/>
      <c r="G173" s="186">
        <f t="shared" si="0"/>
        <v>0</v>
      </c>
      <c r="H173" s="162"/>
      <c r="I173" s="161">
        <f t="shared" si="1"/>
        <v>0</v>
      </c>
      <c r="J173" s="162"/>
      <c r="K173" s="161">
        <f t="shared" si="2"/>
        <v>0</v>
      </c>
      <c r="L173" s="161">
        <v>21</v>
      </c>
      <c r="M173" s="161">
        <f t="shared" si="3"/>
        <v>0</v>
      </c>
      <c r="N173" s="160">
        <v>0</v>
      </c>
      <c r="O173" s="160">
        <f t="shared" si="4"/>
        <v>0</v>
      </c>
      <c r="P173" s="160">
        <v>0</v>
      </c>
      <c r="Q173" s="160">
        <f t="shared" si="5"/>
        <v>0</v>
      </c>
      <c r="R173" s="161"/>
      <c r="S173" s="161" t="s">
        <v>131</v>
      </c>
      <c r="T173" s="161" t="s">
        <v>131</v>
      </c>
      <c r="U173" s="161">
        <v>0</v>
      </c>
      <c r="V173" s="161">
        <f t="shared" si="6"/>
        <v>0</v>
      </c>
      <c r="W173" s="161"/>
      <c r="X173" s="161" t="s">
        <v>275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276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x14ac:dyDescent="0.2">
      <c r="A174" s="169" t="s">
        <v>126</v>
      </c>
      <c r="B174" s="170" t="s">
        <v>81</v>
      </c>
      <c r="C174" s="189" t="s">
        <v>82</v>
      </c>
      <c r="D174" s="171"/>
      <c r="E174" s="172"/>
      <c r="F174" s="173"/>
      <c r="G174" s="174">
        <f>SUMIF(AG175:AG179,"&lt;&gt;NOR",G175:G179)</f>
        <v>0</v>
      </c>
      <c r="H174" s="168"/>
      <c r="I174" s="168">
        <f>SUM(I175:I179)</f>
        <v>0</v>
      </c>
      <c r="J174" s="168"/>
      <c r="K174" s="168">
        <f>SUM(K175:K179)</f>
        <v>0</v>
      </c>
      <c r="L174" s="168"/>
      <c r="M174" s="168">
        <f>SUM(M175:M179)</f>
        <v>0</v>
      </c>
      <c r="N174" s="167"/>
      <c r="O174" s="167">
        <f>SUM(O175:O179)</f>
        <v>0.06</v>
      </c>
      <c r="P174" s="167"/>
      <c r="Q174" s="167">
        <f>SUM(Q175:Q179)</f>
        <v>0</v>
      </c>
      <c r="R174" s="168"/>
      <c r="S174" s="168"/>
      <c r="T174" s="168"/>
      <c r="U174" s="168"/>
      <c r="V174" s="168">
        <f>SUM(V175:V179)</f>
        <v>6.77</v>
      </c>
      <c r="W174" s="168"/>
      <c r="X174" s="168"/>
      <c r="AG174" t="s">
        <v>127</v>
      </c>
    </row>
    <row r="175" spans="1:60" outlineLevel="1" x14ac:dyDescent="0.2">
      <c r="A175" s="181">
        <v>50</v>
      </c>
      <c r="B175" s="182" t="s">
        <v>306</v>
      </c>
      <c r="C175" s="192" t="s">
        <v>307</v>
      </c>
      <c r="D175" s="183" t="s">
        <v>291</v>
      </c>
      <c r="E175" s="184">
        <v>9</v>
      </c>
      <c r="F175" s="185"/>
      <c r="G175" s="186">
        <f>ROUND(E175*F175,2)</f>
        <v>0</v>
      </c>
      <c r="H175" s="162"/>
      <c r="I175" s="161">
        <f>ROUND(E175*H175,2)</f>
        <v>0</v>
      </c>
      <c r="J175" s="162"/>
      <c r="K175" s="161">
        <f>ROUND(E175*J175,2)</f>
        <v>0</v>
      </c>
      <c r="L175" s="161">
        <v>21</v>
      </c>
      <c r="M175" s="161">
        <f>G175*(1+L175/100)</f>
        <v>0</v>
      </c>
      <c r="N175" s="160">
        <v>0</v>
      </c>
      <c r="O175" s="160">
        <f>ROUND(E175*N175,2)</f>
        <v>0</v>
      </c>
      <c r="P175" s="160">
        <v>0</v>
      </c>
      <c r="Q175" s="160">
        <f>ROUND(E175*P175,2)</f>
        <v>0</v>
      </c>
      <c r="R175" s="161"/>
      <c r="S175" s="161" t="s">
        <v>131</v>
      </c>
      <c r="T175" s="161" t="s">
        <v>131</v>
      </c>
      <c r="U175" s="161">
        <v>0.752</v>
      </c>
      <c r="V175" s="161">
        <f>ROUND(E175*U175,2)</f>
        <v>6.77</v>
      </c>
      <c r="W175" s="161"/>
      <c r="X175" s="161" t="s">
        <v>132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133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81">
        <v>51</v>
      </c>
      <c r="B176" s="182" t="s">
        <v>308</v>
      </c>
      <c r="C176" s="192" t="s">
        <v>309</v>
      </c>
      <c r="D176" s="183" t="s">
        <v>130</v>
      </c>
      <c r="E176" s="184">
        <v>5</v>
      </c>
      <c r="F176" s="185"/>
      <c r="G176" s="186">
        <f>ROUND(E176*F176,2)</f>
        <v>0</v>
      </c>
      <c r="H176" s="162"/>
      <c r="I176" s="161">
        <f>ROUND(E176*H176,2)</f>
        <v>0</v>
      </c>
      <c r="J176" s="162"/>
      <c r="K176" s="161">
        <f>ROUND(E176*J176,2)</f>
        <v>0</v>
      </c>
      <c r="L176" s="161">
        <v>21</v>
      </c>
      <c r="M176" s="161">
        <f>G176*(1+L176/100)</f>
        <v>0</v>
      </c>
      <c r="N176" s="160">
        <v>0</v>
      </c>
      <c r="O176" s="160">
        <f>ROUND(E176*N176,2)</f>
        <v>0</v>
      </c>
      <c r="P176" s="160">
        <v>0</v>
      </c>
      <c r="Q176" s="160">
        <f>ROUND(E176*P176,2)</f>
        <v>0</v>
      </c>
      <c r="R176" s="161"/>
      <c r="S176" s="161" t="s">
        <v>292</v>
      </c>
      <c r="T176" s="161" t="s">
        <v>293</v>
      </c>
      <c r="U176" s="161">
        <v>0</v>
      </c>
      <c r="V176" s="161">
        <f>ROUND(E176*U176,2)</f>
        <v>0</v>
      </c>
      <c r="W176" s="161"/>
      <c r="X176" s="161" t="s">
        <v>132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133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81">
        <v>52</v>
      </c>
      <c r="B177" s="182" t="s">
        <v>310</v>
      </c>
      <c r="C177" s="192" t="s">
        <v>311</v>
      </c>
      <c r="D177" s="183" t="s">
        <v>130</v>
      </c>
      <c r="E177" s="184">
        <v>1</v>
      </c>
      <c r="F177" s="185"/>
      <c r="G177" s="186">
        <f>ROUND(E177*F177,2)</f>
        <v>0</v>
      </c>
      <c r="H177" s="162"/>
      <c r="I177" s="161">
        <f>ROUND(E177*H177,2)</f>
        <v>0</v>
      </c>
      <c r="J177" s="162"/>
      <c r="K177" s="161">
        <f>ROUND(E177*J177,2)</f>
        <v>0</v>
      </c>
      <c r="L177" s="161">
        <v>21</v>
      </c>
      <c r="M177" s="161">
        <f>G177*(1+L177/100)</f>
        <v>0</v>
      </c>
      <c r="N177" s="160">
        <v>4.9500000000000004E-3</v>
      </c>
      <c r="O177" s="160">
        <f>ROUND(E177*N177,2)</f>
        <v>0</v>
      </c>
      <c r="P177" s="160">
        <v>0</v>
      </c>
      <c r="Q177" s="160">
        <f>ROUND(E177*P177,2)</f>
        <v>0</v>
      </c>
      <c r="R177" s="161" t="s">
        <v>312</v>
      </c>
      <c r="S177" s="161" t="s">
        <v>131</v>
      </c>
      <c r="T177" s="161" t="s">
        <v>293</v>
      </c>
      <c r="U177" s="161">
        <v>0</v>
      </c>
      <c r="V177" s="161">
        <f>ROUND(E177*U177,2)</f>
        <v>0</v>
      </c>
      <c r="W177" s="161"/>
      <c r="X177" s="161" t="s">
        <v>313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314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5">
        <v>53</v>
      </c>
      <c r="B178" s="176" t="s">
        <v>315</v>
      </c>
      <c r="C178" s="190" t="s">
        <v>316</v>
      </c>
      <c r="D178" s="177" t="s">
        <v>130</v>
      </c>
      <c r="E178" s="178">
        <v>8</v>
      </c>
      <c r="F178" s="179"/>
      <c r="G178" s="180">
        <f>ROUND(E178*F178,2)</f>
        <v>0</v>
      </c>
      <c r="H178" s="162"/>
      <c r="I178" s="161">
        <f>ROUND(E178*H178,2)</f>
        <v>0</v>
      </c>
      <c r="J178" s="162"/>
      <c r="K178" s="161">
        <f>ROUND(E178*J178,2)</f>
        <v>0</v>
      </c>
      <c r="L178" s="161">
        <v>21</v>
      </c>
      <c r="M178" s="161">
        <f>G178*(1+L178/100)</f>
        <v>0</v>
      </c>
      <c r="N178" s="160">
        <v>7.4000000000000003E-3</v>
      </c>
      <c r="O178" s="160">
        <f>ROUND(E178*N178,2)</f>
        <v>0.06</v>
      </c>
      <c r="P178" s="160">
        <v>0</v>
      </c>
      <c r="Q178" s="160">
        <f>ROUND(E178*P178,2)</f>
        <v>0</v>
      </c>
      <c r="R178" s="161" t="s">
        <v>312</v>
      </c>
      <c r="S178" s="161" t="s">
        <v>131</v>
      </c>
      <c r="T178" s="161" t="s">
        <v>131</v>
      </c>
      <c r="U178" s="161">
        <v>0</v>
      </c>
      <c r="V178" s="161">
        <f>ROUND(E178*U178,2)</f>
        <v>0</v>
      </c>
      <c r="W178" s="161"/>
      <c r="X178" s="161" t="s">
        <v>313</v>
      </c>
      <c r="Y178" s="150"/>
      <c r="Z178" s="150"/>
      <c r="AA178" s="150"/>
      <c r="AB178" s="150"/>
      <c r="AC178" s="150"/>
      <c r="AD178" s="150"/>
      <c r="AE178" s="150"/>
      <c r="AF178" s="150"/>
      <c r="AG178" s="150" t="s">
        <v>314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>
        <v>54</v>
      </c>
      <c r="B179" s="158" t="s">
        <v>317</v>
      </c>
      <c r="C179" s="193" t="s">
        <v>318</v>
      </c>
      <c r="D179" s="159" t="s">
        <v>0</v>
      </c>
      <c r="E179" s="187"/>
      <c r="F179" s="162"/>
      <c r="G179" s="161">
        <f>ROUND(E179*F179,2)</f>
        <v>0</v>
      </c>
      <c r="H179" s="162"/>
      <c r="I179" s="161">
        <f>ROUND(E179*H179,2)</f>
        <v>0</v>
      </c>
      <c r="J179" s="162"/>
      <c r="K179" s="161">
        <f>ROUND(E179*J179,2)</f>
        <v>0</v>
      </c>
      <c r="L179" s="161">
        <v>21</v>
      </c>
      <c r="M179" s="161">
        <f>G179*(1+L179/100)</f>
        <v>0</v>
      </c>
      <c r="N179" s="160">
        <v>0</v>
      </c>
      <c r="O179" s="160">
        <f>ROUND(E179*N179,2)</f>
        <v>0</v>
      </c>
      <c r="P179" s="160">
        <v>0</v>
      </c>
      <c r="Q179" s="160">
        <f>ROUND(E179*P179,2)</f>
        <v>0</v>
      </c>
      <c r="R179" s="161"/>
      <c r="S179" s="161" t="s">
        <v>131</v>
      </c>
      <c r="T179" s="161" t="s">
        <v>131</v>
      </c>
      <c r="U179" s="161">
        <v>0</v>
      </c>
      <c r="V179" s="161">
        <f>ROUND(E179*U179,2)</f>
        <v>0</v>
      </c>
      <c r="W179" s="161"/>
      <c r="X179" s="161" t="s">
        <v>287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288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x14ac:dyDescent="0.2">
      <c r="A180" s="169" t="s">
        <v>126</v>
      </c>
      <c r="B180" s="170" t="s">
        <v>83</v>
      </c>
      <c r="C180" s="189" t="s">
        <v>84</v>
      </c>
      <c r="D180" s="171"/>
      <c r="E180" s="172"/>
      <c r="F180" s="173"/>
      <c r="G180" s="174">
        <f>SUMIF(AG181:AG194,"&lt;&gt;NOR",G181:G194)</f>
        <v>0</v>
      </c>
      <c r="H180" s="168"/>
      <c r="I180" s="168">
        <f>SUM(I181:I194)</f>
        <v>0</v>
      </c>
      <c r="J180" s="168"/>
      <c r="K180" s="168">
        <f>SUM(K181:K194)</f>
        <v>0</v>
      </c>
      <c r="L180" s="168"/>
      <c r="M180" s="168">
        <f>SUM(M181:M194)</f>
        <v>0</v>
      </c>
      <c r="N180" s="167"/>
      <c r="O180" s="167">
        <f>SUM(O181:O194)</f>
        <v>0</v>
      </c>
      <c r="P180" s="167"/>
      <c r="Q180" s="167">
        <f>SUM(Q181:Q194)</f>
        <v>0.22</v>
      </c>
      <c r="R180" s="168"/>
      <c r="S180" s="168"/>
      <c r="T180" s="168"/>
      <c r="U180" s="168"/>
      <c r="V180" s="168">
        <f>SUM(V181:V194)</f>
        <v>1.7700000000000002</v>
      </c>
      <c r="W180" s="168"/>
      <c r="X180" s="168"/>
      <c r="AG180" t="s">
        <v>127</v>
      </c>
    </row>
    <row r="181" spans="1:60" outlineLevel="1" x14ac:dyDescent="0.2">
      <c r="A181" s="181">
        <v>55</v>
      </c>
      <c r="B181" s="182" t="s">
        <v>319</v>
      </c>
      <c r="C181" s="192" t="s">
        <v>320</v>
      </c>
      <c r="D181" s="183" t="s">
        <v>130</v>
      </c>
      <c r="E181" s="184">
        <v>2</v>
      </c>
      <c r="F181" s="185"/>
      <c r="G181" s="186">
        <f>ROUND(E181*F181,2)</f>
        <v>0</v>
      </c>
      <c r="H181" s="162"/>
      <c r="I181" s="161">
        <f>ROUND(E181*H181,2)</f>
        <v>0</v>
      </c>
      <c r="J181" s="162"/>
      <c r="K181" s="161">
        <f>ROUND(E181*J181,2)</f>
        <v>0</v>
      </c>
      <c r="L181" s="161">
        <v>21</v>
      </c>
      <c r="M181" s="161">
        <f>G181*(1+L181/100)</f>
        <v>0</v>
      </c>
      <c r="N181" s="160">
        <v>0</v>
      </c>
      <c r="O181" s="160">
        <f>ROUND(E181*N181,2)</f>
        <v>0</v>
      </c>
      <c r="P181" s="160">
        <v>0.1104</v>
      </c>
      <c r="Q181" s="160">
        <f>ROUND(E181*P181,2)</f>
        <v>0.22</v>
      </c>
      <c r="R181" s="161"/>
      <c r="S181" s="161" t="s">
        <v>131</v>
      </c>
      <c r="T181" s="161" t="s">
        <v>131</v>
      </c>
      <c r="U181" s="161">
        <v>0.46</v>
      </c>
      <c r="V181" s="161">
        <f>ROUND(E181*U181,2)</f>
        <v>0.92</v>
      </c>
      <c r="W181" s="161"/>
      <c r="X181" s="161" t="s">
        <v>132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133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81">
        <v>56</v>
      </c>
      <c r="B182" s="182" t="s">
        <v>321</v>
      </c>
      <c r="C182" s="192" t="s">
        <v>322</v>
      </c>
      <c r="D182" s="183" t="s">
        <v>130</v>
      </c>
      <c r="E182" s="184">
        <v>1</v>
      </c>
      <c r="F182" s="185"/>
      <c r="G182" s="186">
        <f>ROUND(E182*F182,2)</f>
        <v>0</v>
      </c>
      <c r="H182" s="162"/>
      <c r="I182" s="161">
        <f>ROUND(E182*H182,2)</f>
        <v>0</v>
      </c>
      <c r="J182" s="162"/>
      <c r="K182" s="161">
        <f>ROUND(E182*J182,2)</f>
        <v>0</v>
      </c>
      <c r="L182" s="161">
        <v>21</v>
      </c>
      <c r="M182" s="161">
        <f>G182*(1+L182/100)</f>
        <v>0</v>
      </c>
      <c r="N182" s="160">
        <v>0</v>
      </c>
      <c r="O182" s="160">
        <f>ROUND(E182*N182,2)</f>
        <v>0</v>
      </c>
      <c r="P182" s="160">
        <v>0</v>
      </c>
      <c r="Q182" s="160">
        <f>ROUND(E182*P182,2)</f>
        <v>0</v>
      </c>
      <c r="R182" s="161"/>
      <c r="S182" s="161" t="s">
        <v>292</v>
      </c>
      <c r="T182" s="161" t="s">
        <v>293</v>
      </c>
      <c r="U182" s="161">
        <v>0</v>
      </c>
      <c r="V182" s="161">
        <f>ROUND(E182*U182,2)</f>
        <v>0</v>
      </c>
      <c r="W182" s="161"/>
      <c r="X182" s="161" t="s">
        <v>132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133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75">
        <v>57</v>
      </c>
      <c r="B183" s="176" t="s">
        <v>323</v>
      </c>
      <c r="C183" s="190" t="s">
        <v>324</v>
      </c>
      <c r="D183" s="177" t="s">
        <v>130</v>
      </c>
      <c r="E183" s="178">
        <v>1</v>
      </c>
      <c r="F183" s="179"/>
      <c r="G183" s="180">
        <f>ROUND(E183*F183,2)</f>
        <v>0</v>
      </c>
      <c r="H183" s="162"/>
      <c r="I183" s="161">
        <f>ROUND(E183*H183,2)</f>
        <v>0</v>
      </c>
      <c r="J183" s="162"/>
      <c r="K183" s="161">
        <f>ROUND(E183*J183,2)</f>
        <v>0</v>
      </c>
      <c r="L183" s="161">
        <v>21</v>
      </c>
      <c r="M183" s="161">
        <f>G183*(1+L183/100)</f>
        <v>0</v>
      </c>
      <c r="N183" s="160">
        <v>0</v>
      </c>
      <c r="O183" s="160">
        <f>ROUND(E183*N183,2)</f>
        <v>0</v>
      </c>
      <c r="P183" s="160">
        <v>0</v>
      </c>
      <c r="Q183" s="160">
        <f>ROUND(E183*P183,2)</f>
        <v>0</v>
      </c>
      <c r="R183" s="161"/>
      <c r="S183" s="161" t="s">
        <v>292</v>
      </c>
      <c r="T183" s="161" t="s">
        <v>293</v>
      </c>
      <c r="U183" s="161">
        <v>0</v>
      </c>
      <c r="V183" s="161">
        <f>ROUND(E183*U183,2)</f>
        <v>0</v>
      </c>
      <c r="W183" s="161"/>
      <c r="X183" s="161" t="s">
        <v>132</v>
      </c>
      <c r="Y183" s="150"/>
      <c r="Z183" s="150"/>
      <c r="AA183" s="150"/>
      <c r="AB183" s="150"/>
      <c r="AC183" s="150"/>
      <c r="AD183" s="150"/>
      <c r="AE183" s="150"/>
      <c r="AF183" s="150"/>
      <c r="AG183" s="150" t="s">
        <v>133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1" t="s">
        <v>218</v>
      </c>
      <c r="D184" s="163"/>
      <c r="E184" s="164">
        <v>1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135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5">
        <v>58</v>
      </c>
      <c r="B185" s="176" t="s">
        <v>325</v>
      </c>
      <c r="C185" s="190" t="s">
        <v>326</v>
      </c>
      <c r="D185" s="177" t="s">
        <v>130</v>
      </c>
      <c r="E185" s="178">
        <v>3</v>
      </c>
      <c r="F185" s="179"/>
      <c r="G185" s="180">
        <f>ROUND(E185*F185,2)</f>
        <v>0</v>
      </c>
      <c r="H185" s="162"/>
      <c r="I185" s="161">
        <f>ROUND(E185*H185,2)</f>
        <v>0</v>
      </c>
      <c r="J185" s="162"/>
      <c r="K185" s="161">
        <f>ROUND(E185*J185,2)</f>
        <v>0</v>
      </c>
      <c r="L185" s="161">
        <v>21</v>
      </c>
      <c r="M185" s="161">
        <f>G185*(1+L185/100)</f>
        <v>0</v>
      </c>
      <c r="N185" s="160">
        <v>0</v>
      </c>
      <c r="O185" s="160">
        <f>ROUND(E185*N185,2)</f>
        <v>0</v>
      </c>
      <c r="P185" s="160">
        <v>0</v>
      </c>
      <c r="Q185" s="160">
        <f>ROUND(E185*P185,2)</f>
        <v>0</v>
      </c>
      <c r="R185" s="161"/>
      <c r="S185" s="161" t="s">
        <v>292</v>
      </c>
      <c r="T185" s="161" t="s">
        <v>293</v>
      </c>
      <c r="U185" s="161">
        <v>0</v>
      </c>
      <c r="V185" s="161">
        <f>ROUND(E185*U185,2)</f>
        <v>0</v>
      </c>
      <c r="W185" s="161"/>
      <c r="X185" s="161" t="s">
        <v>132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133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1" t="s">
        <v>327</v>
      </c>
      <c r="D186" s="163"/>
      <c r="E186" s="164">
        <v>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135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1" t="s">
        <v>218</v>
      </c>
      <c r="D187" s="163"/>
      <c r="E187" s="164">
        <v>1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135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>
        <v>59</v>
      </c>
      <c r="B188" s="158" t="s">
        <v>328</v>
      </c>
      <c r="C188" s="193" t="s">
        <v>329</v>
      </c>
      <c r="D188" s="159" t="s">
        <v>0</v>
      </c>
      <c r="E188" s="187"/>
      <c r="F188" s="162"/>
      <c r="G188" s="161">
        <f t="shared" ref="G188:G194" si="7">ROUND(E188*F188,2)</f>
        <v>0</v>
      </c>
      <c r="H188" s="162"/>
      <c r="I188" s="161">
        <f t="shared" ref="I188:I194" si="8">ROUND(E188*H188,2)</f>
        <v>0</v>
      </c>
      <c r="J188" s="162"/>
      <c r="K188" s="161">
        <f t="shared" ref="K188:K194" si="9">ROUND(E188*J188,2)</f>
        <v>0</v>
      </c>
      <c r="L188" s="161">
        <v>21</v>
      </c>
      <c r="M188" s="161">
        <f t="shared" ref="M188:M194" si="10">G188*(1+L188/100)</f>
        <v>0</v>
      </c>
      <c r="N188" s="160">
        <v>0</v>
      </c>
      <c r="O188" s="160">
        <f t="shared" ref="O188:O194" si="11">ROUND(E188*N188,2)</f>
        <v>0</v>
      </c>
      <c r="P188" s="160">
        <v>0</v>
      </c>
      <c r="Q188" s="160">
        <f t="shared" ref="Q188:Q194" si="12">ROUND(E188*P188,2)</f>
        <v>0</v>
      </c>
      <c r="R188" s="161"/>
      <c r="S188" s="161" t="s">
        <v>131</v>
      </c>
      <c r="T188" s="161" t="s">
        <v>131</v>
      </c>
      <c r="U188" s="161">
        <v>0</v>
      </c>
      <c r="V188" s="161">
        <f t="shared" ref="V188:V194" si="13">ROUND(E188*U188,2)</f>
        <v>0</v>
      </c>
      <c r="W188" s="161"/>
      <c r="X188" s="161" t="s">
        <v>287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288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81">
        <v>60</v>
      </c>
      <c r="B189" s="182" t="s">
        <v>273</v>
      </c>
      <c r="C189" s="192" t="s">
        <v>274</v>
      </c>
      <c r="D189" s="183" t="s">
        <v>256</v>
      </c>
      <c r="E189" s="184">
        <v>0.2208</v>
      </c>
      <c r="F189" s="185"/>
      <c r="G189" s="186">
        <f t="shared" si="7"/>
        <v>0</v>
      </c>
      <c r="H189" s="162"/>
      <c r="I189" s="161">
        <f t="shared" si="8"/>
        <v>0</v>
      </c>
      <c r="J189" s="162"/>
      <c r="K189" s="161">
        <f t="shared" si="9"/>
        <v>0</v>
      </c>
      <c r="L189" s="161">
        <v>21</v>
      </c>
      <c r="M189" s="161">
        <f t="shared" si="10"/>
        <v>0</v>
      </c>
      <c r="N189" s="160">
        <v>0</v>
      </c>
      <c r="O189" s="160">
        <f t="shared" si="11"/>
        <v>0</v>
      </c>
      <c r="P189" s="160">
        <v>0</v>
      </c>
      <c r="Q189" s="160">
        <f t="shared" si="12"/>
        <v>0</v>
      </c>
      <c r="R189" s="161"/>
      <c r="S189" s="161" t="s">
        <v>131</v>
      </c>
      <c r="T189" s="161" t="s">
        <v>131</v>
      </c>
      <c r="U189" s="161">
        <v>2.0089999999999999</v>
      </c>
      <c r="V189" s="161">
        <f t="shared" si="13"/>
        <v>0.44</v>
      </c>
      <c r="W189" s="161"/>
      <c r="X189" s="161" t="s">
        <v>275</v>
      </c>
      <c r="Y189" s="150"/>
      <c r="Z189" s="150"/>
      <c r="AA189" s="150"/>
      <c r="AB189" s="150"/>
      <c r="AC189" s="150"/>
      <c r="AD189" s="150"/>
      <c r="AE189" s="150"/>
      <c r="AF189" s="150"/>
      <c r="AG189" s="150" t="s">
        <v>276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81">
        <v>61</v>
      </c>
      <c r="B190" s="182" t="s">
        <v>277</v>
      </c>
      <c r="C190" s="192" t="s">
        <v>278</v>
      </c>
      <c r="D190" s="183" t="s">
        <v>256</v>
      </c>
      <c r="E190" s="184">
        <v>0.2208</v>
      </c>
      <c r="F190" s="185"/>
      <c r="G190" s="186">
        <f t="shared" si="7"/>
        <v>0</v>
      </c>
      <c r="H190" s="162"/>
      <c r="I190" s="161">
        <f t="shared" si="8"/>
        <v>0</v>
      </c>
      <c r="J190" s="162"/>
      <c r="K190" s="161">
        <f t="shared" si="9"/>
        <v>0</v>
      </c>
      <c r="L190" s="161">
        <v>21</v>
      </c>
      <c r="M190" s="161">
        <f t="shared" si="10"/>
        <v>0</v>
      </c>
      <c r="N190" s="160">
        <v>0</v>
      </c>
      <c r="O190" s="160">
        <f t="shared" si="11"/>
        <v>0</v>
      </c>
      <c r="P190" s="160">
        <v>0</v>
      </c>
      <c r="Q190" s="160">
        <f t="shared" si="12"/>
        <v>0</v>
      </c>
      <c r="R190" s="161"/>
      <c r="S190" s="161" t="s">
        <v>131</v>
      </c>
      <c r="T190" s="161" t="s">
        <v>131</v>
      </c>
      <c r="U190" s="161">
        <v>0.49</v>
      </c>
      <c r="V190" s="161">
        <f t="shared" si="13"/>
        <v>0.11</v>
      </c>
      <c r="W190" s="161"/>
      <c r="X190" s="161" t="s">
        <v>275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276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81">
        <v>62</v>
      </c>
      <c r="B191" s="182" t="s">
        <v>279</v>
      </c>
      <c r="C191" s="192" t="s">
        <v>280</v>
      </c>
      <c r="D191" s="183" t="s">
        <v>256</v>
      </c>
      <c r="E191" s="184">
        <v>5.2991999999999999</v>
      </c>
      <c r="F191" s="185"/>
      <c r="G191" s="186">
        <f t="shared" si="7"/>
        <v>0</v>
      </c>
      <c r="H191" s="162"/>
      <c r="I191" s="161">
        <f t="shared" si="8"/>
        <v>0</v>
      </c>
      <c r="J191" s="162"/>
      <c r="K191" s="161">
        <f t="shared" si="9"/>
        <v>0</v>
      </c>
      <c r="L191" s="161">
        <v>21</v>
      </c>
      <c r="M191" s="161">
        <f t="shared" si="10"/>
        <v>0</v>
      </c>
      <c r="N191" s="160">
        <v>0</v>
      </c>
      <c r="O191" s="160">
        <f t="shared" si="11"/>
        <v>0</v>
      </c>
      <c r="P191" s="160">
        <v>0</v>
      </c>
      <c r="Q191" s="160">
        <f t="shared" si="12"/>
        <v>0</v>
      </c>
      <c r="R191" s="161"/>
      <c r="S191" s="161" t="s">
        <v>131</v>
      </c>
      <c r="T191" s="161" t="s">
        <v>131</v>
      </c>
      <c r="U191" s="161">
        <v>0</v>
      </c>
      <c r="V191" s="161">
        <f t="shared" si="13"/>
        <v>0</v>
      </c>
      <c r="W191" s="161"/>
      <c r="X191" s="161" t="s">
        <v>275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276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81">
        <v>63</v>
      </c>
      <c r="B192" s="182" t="s">
        <v>281</v>
      </c>
      <c r="C192" s="192" t="s">
        <v>282</v>
      </c>
      <c r="D192" s="183" t="s">
        <v>256</v>
      </c>
      <c r="E192" s="184">
        <v>0.2208</v>
      </c>
      <c r="F192" s="185"/>
      <c r="G192" s="186">
        <f t="shared" si="7"/>
        <v>0</v>
      </c>
      <c r="H192" s="162"/>
      <c r="I192" s="161">
        <f t="shared" si="8"/>
        <v>0</v>
      </c>
      <c r="J192" s="162"/>
      <c r="K192" s="161">
        <f t="shared" si="9"/>
        <v>0</v>
      </c>
      <c r="L192" s="161">
        <v>21</v>
      </c>
      <c r="M192" s="161">
        <f t="shared" si="10"/>
        <v>0</v>
      </c>
      <c r="N192" s="160">
        <v>0</v>
      </c>
      <c r="O192" s="160">
        <f t="shared" si="11"/>
        <v>0</v>
      </c>
      <c r="P192" s="160">
        <v>0</v>
      </c>
      <c r="Q192" s="160">
        <f t="shared" si="12"/>
        <v>0</v>
      </c>
      <c r="R192" s="161"/>
      <c r="S192" s="161" t="s">
        <v>131</v>
      </c>
      <c r="T192" s="161" t="s">
        <v>131</v>
      </c>
      <c r="U192" s="161">
        <v>0.94199999999999995</v>
      </c>
      <c r="V192" s="161">
        <f t="shared" si="13"/>
        <v>0.21</v>
      </c>
      <c r="W192" s="161"/>
      <c r="X192" s="161" t="s">
        <v>275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276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81">
        <v>64</v>
      </c>
      <c r="B193" s="182" t="s">
        <v>283</v>
      </c>
      <c r="C193" s="192" t="s">
        <v>284</v>
      </c>
      <c r="D193" s="183" t="s">
        <v>256</v>
      </c>
      <c r="E193" s="184">
        <v>0.88319999999999999</v>
      </c>
      <c r="F193" s="185"/>
      <c r="G193" s="186">
        <f t="shared" si="7"/>
        <v>0</v>
      </c>
      <c r="H193" s="162"/>
      <c r="I193" s="161">
        <f t="shared" si="8"/>
        <v>0</v>
      </c>
      <c r="J193" s="162"/>
      <c r="K193" s="161">
        <f t="shared" si="9"/>
        <v>0</v>
      </c>
      <c r="L193" s="161">
        <v>21</v>
      </c>
      <c r="M193" s="161">
        <f t="shared" si="10"/>
        <v>0</v>
      </c>
      <c r="N193" s="160">
        <v>0</v>
      </c>
      <c r="O193" s="160">
        <f t="shared" si="11"/>
        <v>0</v>
      </c>
      <c r="P193" s="160">
        <v>0</v>
      </c>
      <c r="Q193" s="160">
        <f t="shared" si="12"/>
        <v>0</v>
      </c>
      <c r="R193" s="161"/>
      <c r="S193" s="161" t="s">
        <v>131</v>
      </c>
      <c r="T193" s="161" t="s">
        <v>131</v>
      </c>
      <c r="U193" s="161">
        <v>0.105</v>
      </c>
      <c r="V193" s="161">
        <f t="shared" si="13"/>
        <v>0.09</v>
      </c>
      <c r="W193" s="161"/>
      <c r="X193" s="161" t="s">
        <v>275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276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1" x14ac:dyDescent="0.2">
      <c r="A194" s="181">
        <v>65</v>
      </c>
      <c r="B194" s="182" t="s">
        <v>330</v>
      </c>
      <c r="C194" s="192" t="s">
        <v>331</v>
      </c>
      <c r="D194" s="183" t="s">
        <v>256</v>
      </c>
      <c r="E194" s="184">
        <v>0.2208</v>
      </c>
      <c r="F194" s="185"/>
      <c r="G194" s="186">
        <f t="shared" si="7"/>
        <v>0</v>
      </c>
      <c r="H194" s="162"/>
      <c r="I194" s="161">
        <f t="shared" si="8"/>
        <v>0</v>
      </c>
      <c r="J194" s="162"/>
      <c r="K194" s="161">
        <f t="shared" si="9"/>
        <v>0</v>
      </c>
      <c r="L194" s="161">
        <v>21</v>
      </c>
      <c r="M194" s="161">
        <f t="shared" si="10"/>
        <v>0</v>
      </c>
      <c r="N194" s="160">
        <v>0</v>
      </c>
      <c r="O194" s="160">
        <f t="shared" si="11"/>
        <v>0</v>
      </c>
      <c r="P194" s="160">
        <v>0</v>
      </c>
      <c r="Q194" s="160">
        <f t="shared" si="12"/>
        <v>0</v>
      </c>
      <c r="R194" s="161"/>
      <c r="S194" s="161" t="s">
        <v>131</v>
      </c>
      <c r="T194" s="161" t="s">
        <v>131</v>
      </c>
      <c r="U194" s="161">
        <v>0</v>
      </c>
      <c r="V194" s="161">
        <f t="shared" si="13"/>
        <v>0</v>
      </c>
      <c r="W194" s="161"/>
      <c r="X194" s="161" t="s">
        <v>275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276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x14ac:dyDescent="0.2">
      <c r="A195" s="169" t="s">
        <v>126</v>
      </c>
      <c r="B195" s="170" t="s">
        <v>85</v>
      </c>
      <c r="C195" s="189" t="s">
        <v>86</v>
      </c>
      <c r="D195" s="171"/>
      <c r="E195" s="172"/>
      <c r="F195" s="173"/>
      <c r="G195" s="174">
        <f>SUMIF(AG196:AG198,"&lt;&gt;NOR",G196:G198)</f>
        <v>0</v>
      </c>
      <c r="H195" s="168"/>
      <c r="I195" s="168">
        <f>SUM(I196:I198)</f>
        <v>0</v>
      </c>
      <c r="J195" s="168"/>
      <c r="K195" s="168">
        <f>SUM(K196:K198)</f>
        <v>0</v>
      </c>
      <c r="L195" s="168"/>
      <c r="M195" s="168">
        <f>SUM(M196:M198)</f>
        <v>0</v>
      </c>
      <c r="N195" s="167"/>
      <c r="O195" s="167">
        <f>SUM(O196:O198)</f>
        <v>0</v>
      </c>
      <c r="P195" s="167"/>
      <c r="Q195" s="167">
        <f>SUM(Q196:Q198)</f>
        <v>0</v>
      </c>
      <c r="R195" s="168"/>
      <c r="S195" s="168"/>
      <c r="T195" s="168"/>
      <c r="U195" s="168"/>
      <c r="V195" s="168">
        <f>SUM(V196:V198)</f>
        <v>0</v>
      </c>
      <c r="W195" s="168"/>
      <c r="X195" s="168"/>
      <c r="AG195" t="s">
        <v>127</v>
      </c>
    </row>
    <row r="196" spans="1:60" ht="33.75" outlineLevel="1" x14ac:dyDescent="0.2">
      <c r="A196" s="175">
        <v>66</v>
      </c>
      <c r="B196" s="176" t="s">
        <v>332</v>
      </c>
      <c r="C196" s="190" t="s">
        <v>333</v>
      </c>
      <c r="D196" s="177" t="s">
        <v>334</v>
      </c>
      <c r="E196" s="178">
        <v>14.74</v>
      </c>
      <c r="F196" s="179"/>
      <c r="G196" s="180">
        <f>ROUND(E196*F196,2)</f>
        <v>0</v>
      </c>
      <c r="H196" s="162"/>
      <c r="I196" s="161">
        <f>ROUND(E196*H196,2)</f>
        <v>0</v>
      </c>
      <c r="J196" s="162"/>
      <c r="K196" s="161">
        <f>ROUND(E196*J196,2)</f>
        <v>0</v>
      </c>
      <c r="L196" s="161">
        <v>21</v>
      </c>
      <c r="M196" s="161">
        <f>G196*(1+L196/100)</f>
        <v>0</v>
      </c>
      <c r="N196" s="160">
        <v>0</v>
      </c>
      <c r="O196" s="160">
        <f>ROUND(E196*N196,2)</f>
        <v>0</v>
      </c>
      <c r="P196" s="160">
        <v>0</v>
      </c>
      <c r="Q196" s="160">
        <f>ROUND(E196*P196,2)</f>
        <v>0</v>
      </c>
      <c r="R196" s="161"/>
      <c r="S196" s="161" t="s">
        <v>292</v>
      </c>
      <c r="T196" s="161" t="s">
        <v>293</v>
      </c>
      <c r="U196" s="161">
        <v>0</v>
      </c>
      <c r="V196" s="161">
        <f>ROUND(E196*U196,2)</f>
        <v>0</v>
      </c>
      <c r="W196" s="161"/>
      <c r="X196" s="161" t="s">
        <v>132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133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1" t="s">
        <v>335</v>
      </c>
      <c r="D197" s="163"/>
      <c r="E197" s="164">
        <v>0.88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135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1" t="s">
        <v>336</v>
      </c>
      <c r="D198" s="163"/>
      <c r="E198" s="164">
        <v>13.86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135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169" t="s">
        <v>126</v>
      </c>
      <c r="B199" s="170" t="s">
        <v>87</v>
      </c>
      <c r="C199" s="189" t="s">
        <v>88</v>
      </c>
      <c r="D199" s="171"/>
      <c r="E199" s="172"/>
      <c r="F199" s="173"/>
      <c r="G199" s="174">
        <f>SUMIF(AG200:AG222,"&lt;&gt;NOR",G200:G222)</f>
        <v>0</v>
      </c>
      <c r="H199" s="168"/>
      <c r="I199" s="168">
        <f>SUM(I200:I222)</f>
        <v>0</v>
      </c>
      <c r="J199" s="168"/>
      <c r="K199" s="168">
        <f>SUM(K200:K222)</f>
        <v>0</v>
      </c>
      <c r="L199" s="168"/>
      <c r="M199" s="168">
        <f>SUM(M200:M222)</f>
        <v>0</v>
      </c>
      <c r="N199" s="167"/>
      <c r="O199" s="167">
        <f>SUM(O200:O222)</f>
        <v>0.03</v>
      </c>
      <c r="P199" s="167"/>
      <c r="Q199" s="167">
        <f>SUM(Q200:Q222)</f>
        <v>0</v>
      </c>
      <c r="R199" s="168"/>
      <c r="S199" s="168"/>
      <c r="T199" s="168"/>
      <c r="U199" s="168"/>
      <c r="V199" s="168">
        <f>SUM(V200:V222)</f>
        <v>13.03</v>
      </c>
      <c r="W199" s="168"/>
      <c r="X199" s="168"/>
      <c r="AG199" t="s">
        <v>127</v>
      </c>
    </row>
    <row r="200" spans="1:60" ht="22.5" outlineLevel="1" x14ac:dyDescent="0.2">
      <c r="A200" s="175">
        <v>67</v>
      </c>
      <c r="B200" s="176" t="s">
        <v>337</v>
      </c>
      <c r="C200" s="190" t="s">
        <v>338</v>
      </c>
      <c r="D200" s="177" t="s">
        <v>138</v>
      </c>
      <c r="E200" s="178">
        <v>5.32</v>
      </c>
      <c r="F200" s="179"/>
      <c r="G200" s="180">
        <f>ROUND(E200*F200,2)</f>
        <v>0</v>
      </c>
      <c r="H200" s="162"/>
      <c r="I200" s="161">
        <f>ROUND(E200*H200,2)</f>
        <v>0</v>
      </c>
      <c r="J200" s="162"/>
      <c r="K200" s="161">
        <f>ROUND(E200*J200,2)</f>
        <v>0</v>
      </c>
      <c r="L200" s="161">
        <v>21</v>
      </c>
      <c r="M200" s="161">
        <f>G200*(1+L200/100)</f>
        <v>0</v>
      </c>
      <c r="N200" s="160">
        <v>0</v>
      </c>
      <c r="O200" s="160">
        <f>ROUND(E200*N200,2)</f>
        <v>0</v>
      </c>
      <c r="P200" s="160">
        <v>0</v>
      </c>
      <c r="Q200" s="160">
        <f>ROUND(E200*P200,2)</f>
        <v>0</v>
      </c>
      <c r="R200" s="161"/>
      <c r="S200" s="161" t="s">
        <v>131</v>
      </c>
      <c r="T200" s="161" t="s">
        <v>131</v>
      </c>
      <c r="U200" s="161">
        <v>1.6E-2</v>
      </c>
      <c r="V200" s="161">
        <f>ROUND(E200*U200,2)</f>
        <v>0.09</v>
      </c>
      <c r="W200" s="161"/>
      <c r="X200" s="161" t="s">
        <v>132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133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1" t="s">
        <v>339</v>
      </c>
      <c r="D201" s="163"/>
      <c r="E201" s="164">
        <v>5.32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135</v>
      </c>
      <c r="AH201" s="150">
        <v>5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5">
        <v>68</v>
      </c>
      <c r="B202" s="176" t="s">
        <v>340</v>
      </c>
      <c r="C202" s="190" t="s">
        <v>341</v>
      </c>
      <c r="D202" s="177" t="s">
        <v>138</v>
      </c>
      <c r="E202" s="178">
        <v>5.32</v>
      </c>
      <c r="F202" s="179"/>
      <c r="G202" s="180">
        <f>ROUND(E202*F202,2)</f>
        <v>0</v>
      </c>
      <c r="H202" s="162"/>
      <c r="I202" s="161">
        <f>ROUND(E202*H202,2)</f>
        <v>0</v>
      </c>
      <c r="J202" s="162"/>
      <c r="K202" s="161">
        <f>ROUND(E202*J202,2)</f>
        <v>0</v>
      </c>
      <c r="L202" s="161">
        <v>21</v>
      </c>
      <c r="M202" s="161">
        <f>G202*(1+L202/100)</f>
        <v>0</v>
      </c>
      <c r="N202" s="160">
        <v>2.1000000000000001E-4</v>
      </c>
      <c r="O202" s="160">
        <f>ROUND(E202*N202,2)</f>
        <v>0</v>
      </c>
      <c r="P202" s="160">
        <v>0</v>
      </c>
      <c r="Q202" s="160">
        <f>ROUND(E202*P202,2)</f>
        <v>0</v>
      </c>
      <c r="R202" s="161"/>
      <c r="S202" s="161" t="s">
        <v>131</v>
      </c>
      <c r="T202" s="161" t="s">
        <v>131</v>
      </c>
      <c r="U202" s="161">
        <v>0.05</v>
      </c>
      <c r="V202" s="161">
        <f>ROUND(E202*U202,2)</f>
        <v>0.27</v>
      </c>
      <c r="W202" s="161"/>
      <c r="X202" s="161" t="s">
        <v>132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133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1" t="s">
        <v>342</v>
      </c>
      <c r="D203" s="163"/>
      <c r="E203" s="164">
        <v>1.4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135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1" t="s">
        <v>144</v>
      </c>
      <c r="D204" s="163"/>
      <c r="E204" s="164">
        <v>3.92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135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2.5" outlineLevel="1" x14ac:dyDescent="0.2">
      <c r="A205" s="175">
        <v>69</v>
      </c>
      <c r="B205" s="176" t="s">
        <v>343</v>
      </c>
      <c r="C205" s="190" t="s">
        <v>344</v>
      </c>
      <c r="D205" s="177" t="s">
        <v>210</v>
      </c>
      <c r="E205" s="178">
        <v>5.15</v>
      </c>
      <c r="F205" s="179"/>
      <c r="G205" s="180">
        <f>ROUND(E205*F205,2)</f>
        <v>0</v>
      </c>
      <c r="H205" s="162"/>
      <c r="I205" s="161">
        <f>ROUND(E205*H205,2)</f>
        <v>0</v>
      </c>
      <c r="J205" s="162"/>
      <c r="K205" s="161">
        <f>ROUND(E205*J205,2)</f>
        <v>0</v>
      </c>
      <c r="L205" s="161">
        <v>21</v>
      </c>
      <c r="M205" s="161">
        <f>G205*(1+L205/100)</f>
        <v>0</v>
      </c>
      <c r="N205" s="160">
        <v>5.1000000000000004E-4</v>
      </c>
      <c r="O205" s="160">
        <f>ROUND(E205*N205,2)</f>
        <v>0</v>
      </c>
      <c r="P205" s="160">
        <v>0</v>
      </c>
      <c r="Q205" s="160">
        <f>ROUND(E205*P205,2)</f>
        <v>0</v>
      </c>
      <c r="R205" s="161"/>
      <c r="S205" s="161" t="s">
        <v>131</v>
      </c>
      <c r="T205" s="161" t="s">
        <v>131</v>
      </c>
      <c r="U205" s="161">
        <v>0.23599999999999999</v>
      </c>
      <c r="V205" s="161">
        <f>ROUND(E205*U205,2)</f>
        <v>1.22</v>
      </c>
      <c r="W205" s="161"/>
      <c r="X205" s="161" t="s">
        <v>132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133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1" t="s">
        <v>214</v>
      </c>
      <c r="D206" s="163"/>
      <c r="E206" s="164">
        <v>5.15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135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22.5" outlineLevel="1" x14ac:dyDescent="0.2">
      <c r="A207" s="175">
        <v>70</v>
      </c>
      <c r="B207" s="176" t="s">
        <v>345</v>
      </c>
      <c r="C207" s="190" t="s">
        <v>346</v>
      </c>
      <c r="D207" s="177" t="s">
        <v>210</v>
      </c>
      <c r="E207" s="178">
        <v>8.5500000000000007</v>
      </c>
      <c r="F207" s="179"/>
      <c r="G207" s="180">
        <f>ROUND(E207*F207,2)</f>
        <v>0</v>
      </c>
      <c r="H207" s="162"/>
      <c r="I207" s="161">
        <f>ROUND(E207*H207,2)</f>
        <v>0</v>
      </c>
      <c r="J207" s="162"/>
      <c r="K207" s="161">
        <f>ROUND(E207*J207,2)</f>
        <v>0</v>
      </c>
      <c r="L207" s="161">
        <v>21</v>
      </c>
      <c r="M207" s="161">
        <f>G207*(1+L207/100)</f>
        <v>0</v>
      </c>
      <c r="N207" s="160">
        <v>5.1000000000000004E-4</v>
      </c>
      <c r="O207" s="160">
        <f>ROUND(E207*N207,2)</f>
        <v>0</v>
      </c>
      <c r="P207" s="160">
        <v>0</v>
      </c>
      <c r="Q207" s="160">
        <f>ROUND(E207*P207,2)</f>
        <v>0</v>
      </c>
      <c r="R207" s="161"/>
      <c r="S207" s="161" t="s">
        <v>131</v>
      </c>
      <c r="T207" s="161" t="s">
        <v>131</v>
      </c>
      <c r="U207" s="161">
        <v>0.377</v>
      </c>
      <c r="V207" s="161">
        <f>ROUND(E207*U207,2)</f>
        <v>3.22</v>
      </c>
      <c r="W207" s="161"/>
      <c r="X207" s="161" t="s">
        <v>132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133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1" t="s">
        <v>215</v>
      </c>
      <c r="D208" s="163"/>
      <c r="E208" s="164">
        <v>8.5500000000000007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135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5">
        <v>71</v>
      </c>
      <c r="B209" s="176" t="s">
        <v>347</v>
      </c>
      <c r="C209" s="190" t="s">
        <v>348</v>
      </c>
      <c r="D209" s="177" t="s">
        <v>210</v>
      </c>
      <c r="E209" s="178">
        <v>13.7</v>
      </c>
      <c r="F209" s="179"/>
      <c r="G209" s="180">
        <f>ROUND(E209*F209,2)</f>
        <v>0</v>
      </c>
      <c r="H209" s="162"/>
      <c r="I209" s="161">
        <f>ROUND(E209*H209,2)</f>
        <v>0</v>
      </c>
      <c r="J209" s="162"/>
      <c r="K209" s="161">
        <f>ROUND(E209*J209,2)</f>
        <v>0</v>
      </c>
      <c r="L209" s="161">
        <v>21</v>
      </c>
      <c r="M209" s="161">
        <f>G209*(1+L209/100)</f>
        <v>0</v>
      </c>
      <c r="N209" s="160">
        <v>0</v>
      </c>
      <c r="O209" s="160">
        <f>ROUND(E209*N209,2)</f>
        <v>0</v>
      </c>
      <c r="P209" s="160">
        <v>0</v>
      </c>
      <c r="Q209" s="160">
        <f>ROUND(E209*P209,2)</f>
        <v>0</v>
      </c>
      <c r="R209" s="161"/>
      <c r="S209" s="161" t="s">
        <v>131</v>
      </c>
      <c r="T209" s="161" t="s">
        <v>131</v>
      </c>
      <c r="U209" s="161">
        <v>0.154</v>
      </c>
      <c r="V209" s="161">
        <f>ROUND(E209*U209,2)</f>
        <v>2.11</v>
      </c>
      <c r="W209" s="161"/>
      <c r="X209" s="161" t="s">
        <v>132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133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1" t="s">
        <v>349</v>
      </c>
      <c r="D210" s="163"/>
      <c r="E210" s="164">
        <v>8.5500000000000007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135</v>
      </c>
      <c r="AH210" s="150">
        <v>5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1" t="s">
        <v>350</v>
      </c>
      <c r="D211" s="163"/>
      <c r="E211" s="164">
        <v>5.15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135</v>
      </c>
      <c r="AH211" s="150">
        <v>5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75">
        <v>72</v>
      </c>
      <c r="B212" s="176" t="s">
        <v>351</v>
      </c>
      <c r="C212" s="190" t="s">
        <v>352</v>
      </c>
      <c r="D212" s="177" t="s">
        <v>138</v>
      </c>
      <c r="E212" s="178">
        <v>5.32</v>
      </c>
      <c r="F212" s="179"/>
      <c r="G212" s="180">
        <f>ROUND(E212*F212,2)</f>
        <v>0</v>
      </c>
      <c r="H212" s="162"/>
      <c r="I212" s="161">
        <f>ROUND(E212*H212,2)</f>
        <v>0</v>
      </c>
      <c r="J212" s="162"/>
      <c r="K212" s="161">
        <f>ROUND(E212*J212,2)</f>
        <v>0</v>
      </c>
      <c r="L212" s="161">
        <v>21</v>
      </c>
      <c r="M212" s="161">
        <f>G212*(1+L212/100)</f>
        <v>0</v>
      </c>
      <c r="N212" s="160">
        <v>5.0400000000000002E-3</v>
      </c>
      <c r="O212" s="160">
        <f>ROUND(E212*N212,2)</f>
        <v>0.03</v>
      </c>
      <c r="P212" s="160">
        <v>0</v>
      </c>
      <c r="Q212" s="160">
        <f>ROUND(E212*P212,2)</f>
        <v>0</v>
      </c>
      <c r="R212" s="161"/>
      <c r="S212" s="161" t="s">
        <v>131</v>
      </c>
      <c r="T212" s="161" t="s">
        <v>131</v>
      </c>
      <c r="U212" s="161">
        <v>0.97799999999999998</v>
      </c>
      <c r="V212" s="161">
        <f>ROUND(E212*U212,2)</f>
        <v>5.2</v>
      </c>
      <c r="W212" s="161"/>
      <c r="X212" s="161" t="s">
        <v>132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133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1" t="s">
        <v>342</v>
      </c>
      <c r="D213" s="163"/>
      <c r="E213" s="164">
        <v>1.4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135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1" t="s">
        <v>144</v>
      </c>
      <c r="D214" s="163"/>
      <c r="E214" s="164">
        <v>3.92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135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75">
        <v>73</v>
      </c>
      <c r="B215" s="176" t="s">
        <v>353</v>
      </c>
      <c r="C215" s="190" t="s">
        <v>354</v>
      </c>
      <c r="D215" s="177" t="s">
        <v>210</v>
      </c>
      <c r="E215" s="178">
        <v>13.2</v>
      </c>
      <c r="F215" s="179"/>
      <c r="G215" s="180">
        <f>ROUND(E215*F215,2)</f>
        <v>0</v>
      </c>
      <c r="H215" s="162"/>
      <c r="I215" s="161">
        <f>ROUND(E215*H215,2)</f>
        <v>0</v>
      </c>
      <c r="J215" s="162"/>
      <c r="K215" s="161">
        <f>ROUND(E215*J215,2)</f>
        <v>0</v>
      </c>
      <c r="L215" s="161">
        <v>21</v>
      </c>
      <c r="M215" s="161">
        <f>G215*(1+L215/100)</f>
        <v>0</v>
      </c>
      <c r="N215" s="160">
        <v>6.0000000000000002E-5</v>
      </c>
      <c r="O215" s="160">
        <f>ROUND(E215*N215,2)</f>
        <v>0</v>
      </c>
      <c r="P215" s="160">
        <v>0</v>
      </c>
      <c r="Q215" s="160">
        <f>ROUND(E215*P215,2)</f>
        <v>0</v>
      </c>
      <c r="R215" s="161"/>
      <c r="S215" s="161" t="s">
        <v>131</v>
      </c>
      <c r="T215" s="161" t="s">
        <v>131</v>
      </c>
      <c r="U215" s="161">
        <v>7.0000000000000007E-2</v>
      </c>
      <c r="V215" s="161">
        <f>ROUND(E215*U215,2)</f>
        <v>0.92</v>
      </c>
      <c r="W215" s="161"/>
      <c r="X215" s="161" t="s">
        <v>132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133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1" t="s">
        <v>355</v>
      </c>
      <c r="D216" s="163"/>
      <c r="E216" s="164">
        <v>4.8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135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1" t="s">
        <v>356</v>
      </c>
      <c r="D217" s="163"/>
      <c r="E217" s="164">
        <v>8.4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135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5">
        <v>74</v>
      </c>
      <c r="B218" s="176" t="s">
        <v>357</v>
      </c>
      <c r="C218" s="190" t="s">
        <v>358</v>
      </c>
      <c r="D218" s="177" t="s">
        <v>334</v>
      </c>
      <c r="E218" s="178">
        <v>7.359</v>
      </c>
      <c r="F218" s="179"/>
      <c r="G218" s="180">
        <f>ROUND(E218*F218,2)</f>
        <v>0</v>
      </c>
      <c r="H218" s="162"/>
      <c r="I218" s="161">
        <f>ROUND(E218*H218,2)</f>
        <v>0</v>
      </c>
      <c r="J218" s="162"/>
      <c r="K218" s="161">
        <f>ROUND(E218*J218,2)</f>
        <v>0</v>
      </c>
      <c r="L218" s="161">
        <v>21</v>
      </c>
      <c r="M218" s="161">
        <f>G218*(1+L218/100)</f>
        <v>0</v>
      </c>
      <c r="N218" s="160">
        <v>0</v>
      </c>
      <c r="O218" s="160">
        <f>ROUND(E218*N218,2)</f>
        <v>0</v>
      </c>
      <c r="P218" s="160">
        <v>0</v>
      </c>
      <c r="Q218" s="160">
        <f>ROUND(E218*P218,2)</f>
        <v>0</v>
      </c>
      <c r="R218" s="161"/>
      <c r="S218" s="161" t="s">
        <v>292</v>
      </c>
      <c r="T218" s="161" t="s">
        <v>293</v>
      </c>
      <c r="U218" s="161">
        <v>0</v>
      </c>
      <c r="V218" s="161">
        <f>ROUND(E218*U218,2)</f>
        <v>0</v>
      </c>
      <c r="W218" s="161"/>
      <c r="X218" s="161" t="s">
        <v>313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314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1" t="s">
        <v>359</v>
      </c>
      <c r="D219" s="163"/>
      <c r="E219" s="164">
        <v>5.8520000000000003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135</v>
      </c>
      <c r="AH219" s="150">
        <v>5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1" t="s">
        <v>360</v>
      </c>
      <c r="D220" s="163"/>
      <c r="E220" s="164">
        <v>0.5665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135</v>
      </c>
      <c r="AH220" s="150">
        <v>5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1" t="s">
        <v>361</v>
      </c>
      <c r="D221" s="163"/>
      <c r="E221" s="164">
        <v>0.9405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135</v>
      </c>
      <c r="AH221" s="150">
        <v>5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>
        <v>75</v>
      </c>
      <c r="B222" s="158" t="s">
        <v>362</v>
      </c>
      <c r="C222" s="193" t="s">
        <v>363</v>
      </c>
      <c r="D222" s="159" t="s">
        <v>0</v>
      </c>
      <c r="E222" s="187"/>
      <c r="F222" s="162"/>
      <c r="G222" s="161">
        <f>ROUND(E222*F222,2)</f>
        <v>0</v>
      </c>
      <c r="H222" s="162"/>
      <c r="I222" s="161">
        <f>ROUND(E222*H222,2)</f>
        <v>0</v>
      </c>
      <c r="J222" s="162"/>
      <c r="K222" s="161">
        <f>ROUND(E222*J222,2)</f>
        <v>0</v>
      </c>
      <c r="L222" s="161">
        <v>21</v>
      </c>
      <c r="M222" s="161">
        <f>G222*(1+L222/100)</f>
        <v>0</v>
      </c>
      <c r="N222" s="160">
        <v>0</v>
      </c>
      <c r="O222" s="160">
        <f>ROUND(E222*N222,2)</f>
        <v>0</v>
      </c>
      <c r="P222" s="160">
        <v>0</v>
      </c>
      <c r="Q222" s="160">
        <f>ROUND(E222*P222,2)</f>
        <v>0</v>
      </c>
      <c r="R222" s="161"/>
      <c r="S222" s="161" t="s">
        <v>131</v>
      </c>
      <c r="T222" s="161" t="s">
        <v>131</v>
      </c>
      <c r="U222" s="161">
        <v>0</v>
      </c>
      <c r="V222" s="161">
        <f>ROUND(E222*U222,2)</f>
        <v>0</v>
      </c>
      <c r="W222" s="161"/>
      <c r="X222" s="161" t="s">
        <v>287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288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x14ac:dyDescent="0.2">
      <c r="A223" s="169" t="s">
        <v>126</v>
      </c>
      <c r="B223" s="170" t="s">
        <v>89</v>
      </c>
      <c r="C223" s="189" t="s">
        <v>90</v>
      </c>
      <c r="D223" s="171"/>
      <c r="E223" s="172"/>
      <c r="F223" s="173"/>
      <c r="G223" s="174">
        <f>SUMIF(AG224:AG250,"&lt;&gt;NOR",G224:G250)</f>
        <v>0</v>
      </c>
      <c r="H223" s="168"/>
      <c r="I223" s="168">
        <f>SUM(I224:I250)</f>
        <v>0</v>
      </c>
      <c r="J223" s="168"/>
      <c r="K223" s="168">
        <f>SUM(K224:K250)</f>
        <v>0</v>
      </c>
      <c r="L223" s="168"/>
      <c r="M223" s="168">
        <f>SUM(M224:M250)</f>
        <v>0</v>
      </c>
      <c r="N223" s="167"/>
      <c r="O223" s="167">
        <f>SUM(O224:O250)</f>
        <v>0.35000000000000003</v>
      </c>
      <c r="P223" s="167"/>
      <c r="Q223" s="167">
        <f>SUM(Q224:Q250)</f>
        <v>0.01</v>
      </c>
      <c r="R223" s="168"/>
      <c r="S223" s="168"/>
      <c r="T223" s="168"/>
      <c r="U223" s="168"/>
      <c r="V223" s="168">
        <f>SUM(V224:V250)</f>
        <v>38.51</v>
      </c>
      <c r="W223" s="168"/>
      <c r="X223" s="168"/>
      <c r="AG223" t="s">
        <v>127</v>
      </c>
    </row>
    <row r="224" spans="1:60" ht="22.5" outlineLevel="1" x14ac:dyDescent="0.2">
      <c r="A224" s="175">
        <v>76</v>
      </c>
      <c r="B224" s="176" t="s">
        <v>364</v>
      </c>
      <c r="C224" s="190" t="s">
        <v>365</v>
      </c>
      <c r="D224" s="177" t="s">
        <v>210</v>
      </c>
      <c r="E224" s="178">
        <v>17.05</v>
      </c>
      <c r="F224" s="179"/>
      <c r="G224" s="180">
        <f>ROUND(E224*F224,2)</f>
        <v>0</v>
      </c>
      <c r="H224" s="162"/>
      <c r="I224" s="161">
        <f>ROUND(E224*H224,2)</f>
        <v>0</v>
      </c>
      <c r="J224" s="162"/>
      <c r="K224" s="161">
        <f>ROUND(E224*J224,2)</f>
        <v>0</v>
      </c>
      <c r="L224" s="161">
        <v>21</v>
      </c>
      <c r="M224" s="161">
        <f>G224*(1+L224/100)</f>
        <v>0</v>
      </c>
      <c r="N224" s="160">
        <v>0</v>
      </c>
      <c r="O224" s="160">
        <f>ROUND(E224*N224,2)</f>
        <v>0</v>
      </c>
      <c r="P224" s="160">
        <v>8.0000000000000007E-5</v>
      </c>
      <c r="Q224" s="160">
        <f>ROUND(E224*P224,2)</f>
        <v>0</v>
      </c>
      <c r="R224" s="161"/>
      <c r="S224" s="161" t="s">
        <v>131</v>
      </c>
      <c r="T224" s="161" t="s">
        <v>131</v>
      </c>
      <c r="U224" s="161">
        <v>3.5000000000000003E-2</v>
      </c>
      <c r="V224" s="161">
        <f>ROUND(E224*U224,2)</f>
        <v>0.6</v>
      </c>
      <c r="W224" s="161"/>
      <c r="X224" s="161" t="s">
        <v>132</v>
      </c>
      <c r="Y224" s="150"/>
      <c r="Z224" s="150"/>
      <c r="AA224" s="150"/>
      <c r="AB224" s="150"/>
      <c r="AC224" s="150"/>
      <c r="AD224" s="150"/>
      <c r="AE224" s="150"/>
      <c r="AF224" s="150"/>
      <c r="AG224" s="150" t="s">
        <v>133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1" t="s">
        <v>191</v>
      </c>
      <c r="D225" s="163"/>
      <c r="E225" s="164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135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1" t="s">
        <v>366</v>
      </c>
      <c r="D226" s="163"/>
      <c r="E226" s="164">
        <v>9.75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135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1" t="s">
        <v>367</v>
      </c>
      <c r="D227" s="163"/>
      <c r="E227" s="164">
        <v>7.3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135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1" x14ac:dyDescent="0.2">
      <c r="A228" s="175">
        <v>77</v>
      </c>
      <c r="B228" s="176" t="s">
        <v>368</v>
      </c>
      <c r="C228" s="190" t="s">
        <v>369</v>
      </c>
      <c r="D228" s="177" t="s">
        <v>210</v>
      </c>
      <c r="E228" s="178">
        <v>49.1</v>
      </c>
      <c r="F228" s="179"/>
      <c r="G228" s="180">
        <f>ROUND(E228*F228,2)</f>
        <v>0</v>
      </c>
      <c r="H228" s="162"/>
      <c r="I228" s="161">
        <f>ROUND(E228*H228,2)</f>
        <v>0</v>
      </c>
      <c r="J228" s="162"/>
      <c r="K228" s="161">
        <f>ROUND(E228*J228,2)</f>
        <v>0</v>
      </c>
      <c r="L228" s="161">
        <v>21</v>
      </c>
      <c r="M228" s="161">
        <f>G228*(1+L228/100)</f>
        <v>0</v>
      </c>
      <c r="N228" s="160">
        <v>3.0000000000000001E-5</v>
      </c>
      <c r="O228" s="160">
        <f>ROUND(E228*N228,2)</f>
        <v>0</v>
      </c>
      <c r="P228" s="160">
        <v>0</v>
      </c>
      <c r="Q228" s="160">
        <f>ROUND(E228*P228,2)</f>
        <v>0</v>
      </c>
      <c r="R228" s="161"/>
      <c r="S228" s="161" t="s">
        <v>131</v>
      </c>
      <c r="T228" s="161" t="s">
        <v>131</v>
      </c>
      <c r="U228" s="161">
        <v>0.13719999999999999</v>
      </c>
      <c r="V228" s="161">
        <f>ROUND(E228*U228,2)</f>
        <v>6.74</v>
      </c>
      <c r="W228" s="161"/>
      <c r="X228" s="161" t="s">
        <v>132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133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1" t="s">
        <v>191</v>
      </c>
      <c r="D229" s="163"/>
      <c r="E229" s="164"/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135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1" t="s">
        <v>370</v>
      </c>
      <c r="D230" s="163"/>
      <c r="E230" s="164">
        <v>42.4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135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91" t="s">
        <v>371</v>
      </c>
      <c r="D231" s="163"/>
      <c r="E231" s="164">
        <v>6.7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135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ht="22.5" outlineLevel="1" x14ac:dyDescent="0.2">
      <c r="A232" s="175">
        <v>78</v>
      </c>
      <c r="B232" s="176" t="s">
        <v>372</v>
      </c>
      <c r="C232" s="190" t="s">
        <v>373</v>
      </c>
      <c r="D232" s="177" t="s">
        <v>138</v>
      </c>
      <c r="E232" s="178">
        <v>9.5</v>
      </c>
      <c r="F232" s="179"/>
      <c r="G232" s="180">
        <f>ROUND(E232*F232,2)</f>
        <v>0</v>
      </c>
      <c r="H232" s="162"/>
      <c r="I232" s="161">
        <f>ROUND(E232*H232,2)</f>
        <v>0</v>
      </c>
      <c r="J232" s="162"/>
      <c r="K232" s="161">
        <f>ROUND(E232*J232,2)</f>
        <v>0</v>
      </c>
      <c r="L232" s="161">
        <v>21</v>
      </c>
      <c r="M232" s="161">
        <f>G232*(1+L232/100)</f>
        <v>0</v>
      </c>
      <c r="N232" s="160">
        <v>0</v>
      </c>
      <c r="O232" s="160">
        <f>ROUND(E232*N232,2)</f>
        <v>0</v>
      </c>
      <c r="P232" s="160">
        <v>1E-3</v>
      </c>
      <c r="Q232" s="160">
        <f>ROUND(E232*P232,2)</f>
        <v>0.01</v>
      </c>
      <c r="R232" s="161"/>
      <c r="S232" s="161" t="s">
        <v>131</v>
      </c>
      <c r="T232" s="161" t="s">
        <v>131</v>
      </c>
      <c r="U232" s="161">
        <v>0.28100000000000003</v>
      </c>
      <c r="V232" s="161">
        <f>ROUND(E232*U232,2)</f>
        <v>2.67</v>
      </c>
      <c r="W232" s="161"/>
      <c r="X232" s="161" t="s">
        <v>132</v>
      </c>
      <c r="Y232" s="150"/>
      <c r="Z232" s="150"/>
      <c r="AA232" s="150"/>
      <c r="AB232" s="150"/>
      <c r="AC232" s="150"/>
      <c r="AD232" s="150"/>
      <c r="AE232" s="150"/>
      <c r="AF232" s="150"/>
      <c r="AG232" s="150" t="s">
        <v>133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1" t="s">
        <v>191</v>
      </c>
      <c r="D233" s="163"/>
      <c r="E233" s="164"/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135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1" t="s">
        <v>374</v>
      </c>
      <c r="D234" s="163"/>
      <c r="E234" s="164">
        <v>5.6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135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1" t="s">
        <v>375</v>
      </c>
      <c r="D235" s="163"/>
      <c r="E235" s="164">
        <v>3.9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135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1" x14ac:dyDescent="0.2">
      <c r="A236" s="175">
        <v>79</v>
      </c>
      <c r="B236" s="176" t="s">
        <v>376</v>
      </c>
      <c r="C236" s="190" t="s">
        <v>377</v>
      </c>
      <c r="D236" s="177" t="s">
        <v>138</v>
      </c>
      <c r="E236" s="178">
        <v>75</v>
      </c>
      <c r="F236" s="179"/>
      <c r="G236" s="180">
        <f>ROUND(E236*F236,2)</f>
        <v>0</v>
      </c>
      <c r="H236" s="162"/>
      <c r="I236" s="161">
        <f>ROUND(E236*H236,2)</f>
        <v>0</v>
      </c>
      <c r="J236" s="162"/>
      <c r="K236" s="161">
        <f>ROUND(E236*J236,2)</f>
        <v>0</v>
      </c>
      <c r="L236" s="161">
        <v>21</v>
      </c>
      <c r="M236" s="161">
        <f>G236*(1+L236/100)</f>
        <v>0</v>
      </c>
      <c r="N236" s="160">
        <v>2.5000000000000001E-4</v>
      </c>
      <c r="O236" s="160">
        <f>ROUND(E236*N236,2)</f>
        <v>0.02</v>
      </c>
      <c r="P236" s="160">
        <v>0</v>
      </c>
      <c r="Q236" s="160">
        <f>ROUND(E236*P236,2)</f>
        <v>0</v>
      </c>
      <c r="R236" s="161"/>
      <c r="S236" s="161" t="s">
        <v>131</v>
      </c>
      <c r="T236" s="161" t="s">
        <v>131</v>
      </c>
      <c r="U236" s="161">
        <v>0.38</v>
      </c>
      <c r="V236" s="161">
        <f>ROUND(E236*U236,2)</f>
        <v>28.5</v>
      </c>
      <c r="W236" s="161"/>
      <c r="X236" s="161" t="s">
        <v>132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133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91" t="s">
        <v>191</v>
      </c>
      <c r="D237" s="163"/>
      <c r="E237" s="164"/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135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1" t="s">
        <v>192</v>
      </c>
      <c r="D238" s="163"/>
      <c r="E238" s="164">
        <v>71.099999999999994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135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1" t="s">
        <v>193</v>
      </c>
      <c r="D239" s="163"/>
      <c r="E239" s="164">
        <v>3.9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135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75">
        <v>80</v>
      </c>
      <c r="B240" s="176" t="s">
        <v>378</v>
      </c>
      <c r="C240" s="190" t="s">
        <v>379</v>
      </c>
      <c r="D240" s="177" t="s">
        <v>138</v>
      </c>
      <c r="E240" s="178">
        <v>82.873999999999995</v>
      </c>
      <c r="F240" s="179"/>
      <c r="G240" s="180">
        <f>ROUND(E240*F240,2)</f>
        <v>0</v>
      </c>
      <c r="H240" s="162"/>
      <c r="I240" s="161">
        <f>ROUND(E240*H240,2)</f>
        <v>0</v>
      </c>
      <c r="J240" s="162"/>
      <c r="K240" s="161">
        <f>ROUND(E240*J240,2)</f>
        <v>0</v>
      </c>
      <c r="L240" s="161">
        <v>21</v>
      </c>
      <c r="M240" s="161">
        <f>G240*(1+L240/100)</f>
        <v>0</v>
      </c>
      <c r="N240" s="160">
        <v>3.8999999999999998E-3</v>
      </c>
      <c r="O240" s="160">
        <f>ROUND(E240*N240,2)</f>
        <v>0.32</v>
      </c>
      <c r="P240" s="160">
        <v>0</v>
      </c>
      <c r="Q240" s="160">
        <f>ROUND(E240*P240,2)</f>
        <v>0</v>
      </c>
      <c r="R240" s="161" t="s">
        <v>312</v>
      </c>
      <c r="S240" s="161" t="s">
        <v>131</v>
      </c>
      <c r="T240" s="161" t="s">
        <v>131</v>
      </c>
      <c r="U240" s="161">
        <v>0</v>
      </c>
      <c r="V240" s="161">
        <f>ROUND(E240*U240,2)</f>
        <v>0</v>
      </c>
      <c r="W240" s="161"/>
      <c r="X240" s="161" t="s">
        <v>313</v>
      </c>
      <c r="Y240" s="150"/>
      <c r="Z240" s="150"/>
      <c r="AA240" s="150"/>
      <c r="AB240" s="150"/>
      <c r="AC240" s="150"/>
      <c r="AD240" s="150"/>
      <c r="AE240" s="150"/>
      <c r="AF240" s="150"/>
      <c r="AG240" s="150" t="s">
        <v>314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1" t="s">
        <v>191</v>
      </c>
      <c r="D241" s="163"/>
      <c r="E241" s="164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135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1" t="s">
        <v>192</v>
      </c>
      <c r="D242" s="163"/>
      <c r="E242" s="164">
        <v>71.099999999999994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135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1" t="s">
        <v>380</v>
      </c>
      <c r="D243" s="163"/>
      <c r="E243" s="164">
        <v>4.24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135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4" t="s">
        <v>381</v>
      </c>
      <c r="D244" s="165"/>
      <c r="E244" s="166">
        <v>7.5339999999999998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135</v>
      </c>
      <c r="AH244" s="150">
        <v>4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75">
        <v>81</v>
      </c>
      <c r="B245" s="176" t="s">
        <v>382</v>
      </c>
      <c r="C245" s="190" t="s">
        <v>383</v>
      </c>
      <c r="D245" s="177" t="s">
        <v>138</v>
      </c>
      <c r="E245" s="178">
        <v>5.0270000000000001</v>
      </c>
      <c r="F245" s="179"/>
      <c r="G245" s="180">
        <f>ROUND(E245*F245,2)</f>
        <v>0</v>
      </c>
      <c r="H245" s="162"/>
      <c r="I245" s="161">
        <f>ROUND(E245*H245,2)</f>
        <v>0</v>
      </c>
      <c r="J245" s="162"/>
      <c r="K245" s="161">
        <f>ROUND(E245*J245,2)</f>
        <v>0</v>
      </c>
      <c r="L245" s="161">
        <v>21</v>
      </c>
      <c r="M245" s="161">
        <f>G245*(1+L245/100)</f>
        <v>0</v>
      </c>
      <c r="N245" s="160">
        <v>2.7599999999999999E-3</v>
      </c>
      <c r="O245" s="160">
        <f>ROUND(E245*N245,2)</f>
        <v>0.01</v>
      </c>
      <c r="P245" s="160">
        <v>0</v>
      </c>
      <c r="Q245" s="160">
        <f>ROUND(E245*P245,2)</f>
        <v>0</v>
      </c>
      <c r="R245" s="161" t="s">
        <v>312</v>
      </c>
      <c r="S245" s="161" t="s">
        <v>131</v>
      </c>
      <c r="T245" s="161" t="s">
        <v>131</v>
      </c>
      <c r="U245" s="161">
        <v>0</v>
      </c>
      <c r="V245" s="161">
        <f>ROUND(E245*U245,2)</f>
        <v>0</v>
      </c>
      <c r="W245" s="161"/>
      <c r="X245" s="161" t="s">
        <v>313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314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1" t="s">
        <v>191</v>
      </c>
      <c r="D246" s="163"/>
      <c r="E246" s="164"/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135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1" t="s">
        <v>193</v>
      </c>
      <c r="D247" s="163"/>
      <c r="E247" s="164">
        <v>3.9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135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1" t="s">
        <v>384</v>
      </c>
      <c r="D248" s="163"/>
      <c r="E248" s="164">
        <v>0.67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135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4" t="s">
        <v>381</v>
      </c>
      <c r="D249" s="165"/>
      <c r="E249" s="166">
        <v>0.45700000000000002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135</v>
      </c>
      <c r="AH249" s="150">
        <v>4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>
        <v>82</v>
      </c>
      <c r="B250" s="158" t="s">
        <v>385</v>
      </c>
      <c r="C250" s="193" t="s">
        <v>386</v>
      </c>
      <c r="D250" s="159" t="s">
        <v>0</v>
      </c>
      <c r="E250" s="187"/>
      <c r="F250" s="162"/>
      <c r="G250" s="161">
        <f>ROUND(E250*F250,2)</f>
        <v>0</v>
      </c>
      <c r="H250" s="162"/>
      <c r="I250" s="161">
        <f>ROUND(E250*H250,2)</f>
        <v>0</v>
      </c>
      <c r="J250" s="162"/>
      <c r="K250" s="161">
        <f>ROUND(E250*J250,2)</f>
        <v>0</v>
      </c>
      <c r="L250" s="161">
        <v>21</v>
      </c>
      <c r="M250" s="161">
        <f>G250*(1+L250/100)</f>
        <v>0</v>
      </c>
      <c r="N250" s="160">
        <v>0</v>
      </c>
      <c r="O250" s="160">
        <f>ROUND(E250*N250,2)</f>
        <v>0</v>
      </c>
      <c r="P250" s="160">
        <v>0</v>
      </c>
      <c r="Q250" s="160">
        <f>ROUND(E250*P250,2)</f>
        <v>0</v>
      </c>
      <c r="R250" s="161"/>
      <c r="S250" s="161" t="s">
        <v>131</v>
      </c>
      <c r="T250" s="161" t="s">
        <v>131</v>
      </c>
      <c r="U250" s="161">
        <v>0</v>
      </c>
      <c r="V250" s="161">
        <f>ROUND(E250*U250,2)</f>
        <v>0</v>
      </c>
      <c r="W250" s="161"/>
      <c r="X250" s="161" t="s">
        <v>287</v>
      </c>
      <c r="Y250" s="150"/>
      <c r="Z250" s="150"/>
      <c r="AA250" s="150"/>
      <c r="AB250" s="150"/>
      <c r="AC250" s="150"/>
      <c r="AD250" s="150"/>
      <c r="AE250" s="150"/>
      <c r="AF250" s="150"/>
      <c r="AG250" s="150" t="s">
        <v>288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x14ac:dyDescent="0.2">
      <c r="A251" s="169" t="s">
        <v>126</v>
      </c>
      <c r="B251" s="170" t="s">
        <v>91</v>
      </c>
      <c r="C251" s="189" t="s">
        <v>92</v>
      </c>
      <c r="D251" s="171"/>
      <c r="E251" s="172"/>
      <c r="F251" s="173"/>
      <c r="G251" s="174">
        <f>SUMIF(AG252:AG269,"&lt;&gt;NOR",G252:G269)</f>
        <v>0</v>
      </c>
      <c r="H251" s="168"/>
      <c r="I251" s="168">
        <f>SUM(I252:I269)</f>
        <v>0</v>
      </c>
      <c r="J251" s="168"/>
      <c r="K251" s="168">
        <f>SUM(K252:K269)</f>
        <v>0</v>
      </c>
      <c r="L251" s="168"/>
      <c r="M251" s="168">
        <f>SUM(M252:M269)</f>
        <v>0</v>
      </c>
      <c r="N251" s="167"/>
      <c r="O251" s="167">
        <f>SUM(O252:O269)</f>
        <v>0.09</v>
      </c>
      <c r="P251" s="167"/>
      <c r="Q251" s="167">
        <f>SUM(Q252:Q269)</f>
        <v>0</v>
      </c>
      <c r="R251" s="168"/>
      <c r="S251" s="168"/>
      <c r="T251" s="168"/>
      <c r="U251" s="168"/>
      <c r="V251" s="168">
        <f>SUM(V252:V269)</f>
        <v>25.39</v>
      </c>
      <c r="W251" s="168"/>
      <c r="X251" s="168"/>
      <c r="AG251" t="s">
        <v>127</v>
      </c>
    </row>
    <row r="252" spans="1:60" ht="22.5" outlineLevel="1" x14ac:dyDescent="0.2">
      <c r="A252" s="175">
        <v>83</v>
      </c>
      <c r="B252" s="176" t="s">
        <v>387</v>
      </c>
      <c r="C252" s="190" t="s">
        <v>388</v>
      </c>
      <c r="D252" s="177" t="s">
        <v>138</v>
      </c>
      <c r="E252" s="178">
        <v>19.2</v>
      </c>
      <c r="F252" s="179"/>
      <c r="G252" s="180">
        <f>ROUND(E252*F252,2)</f>
        <v>0</v>
      </c>
      <c r="H252" s="162"/>
      <c r="I252" s="161">
        <f>ROUND(E252*H252,2)</f>
        <v>0</v>
      </c>
      <c r="J252" s="162"/>
      <c r="K252" s="161">
        <f>ROUND(E252*J252,2)</f>
        <v>0</v>
      </c>
      <c r="L252" s="161">
        <v>21</v>
      </c>
      <c r="M252" s="161">
        <f>G252*(1+L252/100)</f>
        <v>0</v>
      </c>
      <c r="N252" s="160">
        <v>1.6000000000000001E-4</v>
      </c>
      <c r="O252" s="160">
        <f>ROUND(E252*N252,2)</f>
        <v>0</v>
      </c>
      <c r="P252" s="160">
        <v>0</v>
      </c>
      <c r="Q252" s="160">
        <f>ROUND(E252*P252,2)</f>
        <v>0</v>
      </c>
      <c r="R252" s="161"/>
      <c r="S252" s="161" t="s">
        <v>131</v>
      </c>
      <c r="T252" s="161" t="s">
        <v>131</v>
      </c>
      <c r="U252" s="161">
        <v>0.05</v>
      </c>
      <c r="V252" s="161">
        <f>ROUND(E252*U252,2)</f>
        <v>0.96</v>
      </c>
      <c r="W252" s="161"/>
      <c r="X252" s="161" t="s">
        <v>132</v>
      </c>
      <c r="Y252" s="150"/>
      <c r="Z252" s="150"/>
      <c r="AA252" s="150"/>
      <c r="AB252" s="150"/>
      <c r="AC252" s="150"/>
      <c r="AD252" s="150"/>
      <c r="AE252" s="150"/>
      <c r="AF252" s="150"/>
      <c r="AG252" s="150" t="s">
        <v>133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1" t="s">
        <v>389</v>
      </c>
      <c r="D253" s="163"/>
      <c r="E253" s="164">
        <v>19.2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135</v>
      </c>
      <c r="AH253" s="150">
        <v>5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81">
        <v>84</v>
      </c>
      <c r="B254" s="182" t="s">
        <v>390</v>
      </c>
      <c r="C254" s="192" t="s">
        <v>391</v>
      </c>
      <c r="D254" s="183" t="s">
        <v>130</v>
      </c>
      <c r="E254" s="184">
        <v>3</v>
      </c>
      <c r="F254" s="185"/>
      <c r="G254" s="186">
        <f>ROUND(E254*F254,2)</f>
        <v>0</v>
      </c>
      <c r="H254" s="162"/>
      <c r="I254" s="161">
        <f>ROUND(E254*H254,2)</f>
        <v>0</v>
      </c>
      <c r="J254" s="162"/>
      <c r="K254" s="161">
        <f>ROUND(E254*J254,2)</f>
        <v>0</v>
      </c>
      <c r="L254" s="161">
        <v>21</v>
      </c>
      <c r="M254" s="161">
        <f>G254*(1+L254/100)</f>
        <v>0</v>
      </c>
      <c r="N254" s="160">
        <v>0</v>
      </c>
      <c r="O254" s="160">
        <f>ROUND(E254*N254,2)</f>
        <v>0</v>
      </c>
      <c r="P254" s="160">
        <v>0</v>
      </c>
      <c r="Q254" s="160">
        <f>ROUND(E254*P254,2)</f>
        <v>0</v>
      </c>
      <c r="R254" s="161"/>
      <c r="S254" s="161" t="s">
        <v>131</v>
      </c>
      <c r="T254" s="161" t="s">
        <v>131</v>
      </c>
      <c r="U254" s="161">
        <v>0.1</v>
      </c>
      <c r="V254" s="161">
        <f>ROUND(E254*U254,2)</f>
        <v>0.3</v>
      </c>
      <c r="W254" s="161"/>
      <c r="X254" s="161" t="s">
        <v>132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133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.5" outlineLevel="1" x14ac:dyDescent="0.2">
      <c r="A255" s="181">
        <v>85</v>
      </c>
      <c r="B255" s="182" t="s">
        <v>392</v>
      </c>
      <c r="C255" s="192" t="s">
        <v>393</v>
      </c>
      <c r="D255" s="183" t="s">
        <v>130</v>
      </c>
      <c r="E255" s="184">
        <v>3</v>
      </c>
      <c r="F255" s="185"/>
      <c r="G255" s="186">
        <f>ROUND(E255*F255,2)</f>
        <v>0</v>
      </c>
      <c r="H255" s="162"/>
      <c r="I255" s="161">
        <f>ROUND(E255*H255,2)</f>
        <v>0</v>
      </c>
      <c r="J255" s="162"/>
      <c r="K255" s="161">
        <f>ROUND(E255*J255,2)</f>
        <v>0</v>
      </c>
      <c r="L255" s="161">
        <v>21</v>
      </c>
      <c r="M255" s="161">
        <f>G255*(1+L255/100)</f>
        <v>0</v>
      </c>
      <c r="N255" s="160">
        <v>0</v>
      </c>
      <c r="O255" s="160">
        <f>ROUND(E255*N255,2)</f>
        <v>0</v>
      </c>
      <c r="P255" s="160">
        <v>0</v>
      </c>
      <c r="Q255" s="160">
        <f>ROUND(E255*P255,2)</f>
        <v>0</v>
      </c>
      <c r="R255" s="161"/>
      <c r="S255" s="161" t="s">
        <v>131</v>
      </c>
      <c r="T255" s="161" t="s">
        <v>131</v>
      </c>
      <c r="U255" s="161">
        <v>0.11</v>
      </c>
      <c r="V255" s="161">
        <f>ROUND(E255*U255,2)</f>
        <v>0.33</v>
      </c>
      <c r="W255" s="161"/>
      <c r="X255" s="161" t="s">
        <v>132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133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75">
        <v>86</v>
      </c>
      <c r="B256" s="176" t="s">
        <v>394</v>
      </c>
      <c r="C256" s="190" t="s">
        <v>395</v>
      </c>
      <c r="D256" s="177" t="s">
        <v>138</v>
      </c>
      <c r="E256" s="178">
        <v>19.2</v>
      </c>
      <c r="F256" s="179"/>
      <c r="G256" s="180">
        <f>ROUND(E256*F256,2)</f>
        <v>0</v>
      </c>
      <c r="H256" s="162"/>
      <c r="I256" s="161">
        <f>ROUND(E256*H256,2)</f>
        <v>0</v>
      </c>
      <c r="J256" s="162"/>
      <c r="K256" s="161">
        <f>ROUND(E256*J256,2)</f>
        <v>0</v>
      </c>
      <c r="L256" s="161">
        <v>21</v>
      </c>
      <c r="M256" s="161">
        <f>G256*(1+L256/100)</f>
        <v>0</v>
      </c>
      <c r="N256" s="160">
        <v>4.7800000000000004E-3</v>
      </c>
      <c r="O256" s="160">
        <f>ROUND(E256*N256,2)</f>
        <v>0.09</v>
      </c>
      <c r="P256" s="160">
        <v>0</v>
      </c>
      <c r="Q256" s="160">
        <f>ROUND(E256*P256,2)</f>
        <v>0</v>
      </c>
      <c r="R256" s="161"/>
      <c r="S256" s="161" t="s">
        <v>131</v>
      </c>
      <c r="T256" s="161" t="s">
        <v>131</v>
      </c>
      <c r="U256" s="161">
        <v>1.1679999999999999</v>
      </c>
      <c r="V256" s="161">
        <f>ROUND(E256*U256,2)</f>
        <v>22.43</v>
      </c>
      <c r="W256" s="161"/>
      <c r="X256" s="161" t="s">
        <v>132</v>
      </c>
      <c r="Y256" s="150"/>
      <c r="Z256" s="150"/>
      <c r="AA256" s="150"/>
      <c r="AB256" s="150"/>
      <c r="AC256" s="150"/>
      <c r="AD256" s="150"/>
      <c r="AE256" s="150"/>
      <c r="AF256" s="150"/>
      <c r="AG256" s="150" t="s">
        <v>133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1" t="s">
        <v>396</v>
      </c>
      <c r="D257" s="163"/>
      <c r="E257" s="164">
        <v>9.6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135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1" t="s">
        <v>243</v>
      </c>
      <c r="D258" s="163"/>
      <c r="E258" s="164">
        <v>-1.2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135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1" t="s">
        <v>151</v>
      </c>
      <c r="D259" s="163"/>
      <c r="E259" s="164">
        <v>12.6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135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1" t="s">
        <v>397</v>
      </c>
      <c r="D260" s="163"/>
      <c r="E260" s="164">
        <v>-1.8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135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 x14ac:dyDescent="0.2">
      <c r="A261" s="175">
        <v>87</v>
      </c>
      <c r="B261" s="176" t="s">
        <v>398</v>
      </c>
      <c r="C261" s="190" t="s">
        <v>399</v>
      </c>
      <c r="D261" s="177" t="s">
        <v>210</v>
      </c>
      <c r="E261" s="178">
        <v>14</v>
      </c>
      <c r="F261" s="179"/>
      <c r="G261" s="180">
        <f>ROUND(E261*F261,2)</f>
        <v>0</v>
      </c>
      <c r="H261" s="162"/>
      <c r="I261" s="161">
        <f>ROUND(E261*H261,2)</f>
        <v>0</v>
      </c>
      <c r="J261" s="162"/>
      <c r="K261" s="161">
        <f>ROUND(E261*J261,2)</f>
        <v>0</v>
      </c>
      <c r="L261" s="161">
        <v>21</v>
      </c>
      <c r="M261" s="161">
        <f>G261*(1+L261/100)</f>
        <v>0</v>
      </c>
      <c r="N261" s="160">
        <v>3.0000000000000001E-5</v>
      </c>
      <c r="O261" s="160">
        <f>ROUND(E261*N261,2)</f>
        <v>0</v>
      </c>
      <c r="P261" s="160">
        <v>0</v>
      </c>
      <c r="Q261" s="160">
        <f>ROUND(E261*P261,2)</f>
        <v>0</v>
      </c>
      <c r="R261" s="161"/>
      <c r="S261" s="161" t="s">
        <v>131</v>
      </c>
      <c r="T261" s="161" t="s">
        <v>131</v>
      </c>
      <c r="U261" s="161">
        <v>0</v>
      </c>
      <c r="V261" s="161">
        <f>ROUND(E261*U261,2)</f>
        <v>0</v>
      </c>
      <c r="W261" s="161"/>
      <c r="X261" s="161" t="s">
        <v>132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133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1" t="s">
        <v>400</v>
      </c>
      <c r="D262" s="163"/>
      <c r="E262" s="164">
        <v>8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135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1" t="s">
        <v>401</v>
      </c>
      <c r="D263" s="163"/>
      <c r="E263" s="164">
        <v>6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135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75">
        <v>88</v>
      </c>
      <c r="B264" s="176" t="s">
        <v>402</v>
      </c>
      <c r="C264" s="190" t="s">
        <v>403</v>
      </c>
      <c r="D264" s="177" t="s">
        <v>210</v>
      </c>
      <c r="E264" s="178">
        <v>11.4</v>
      </c>
      <c r="F264" s="179"/>
      <c r="G264" s="180">
        <f>ROUND(E264*F264,2)</f>
        <v>0</v>
      </c>
      <c r="H264" s="162"/>
      <c r="I264" s="161">
        <f>ROUND(E264*H264,2)</f>
        <v>0</v>
      </c>
      <c r="J264" s="162"/>
      <c r="K264" s="161">
        <f>ROUND(E264*J264,2)</f>
        <v>0</v>
      </c>
      <c r="L264" s="161">
        <v>21</v>
      </c>
      <c r="M264" s="161">
        <f>G264*(1+L264/100)</f>
        <v>0</v>
      </c>
      <c r="N264" s="160">
        <v>1E-4</v>
      </c>
      <c r="O264" s="160">
        <f>ROUND(E264*N264,2)</f>
        <v>0</v>
      </c>
      <c r="P264" s="160">
        <v>0</v>
      </c>
      <c r="Q264" s="160">
        <f>ROUND(E264*P264,2)</f>
        <v>0</v>
      </c>
      <c r="R264" s="161"/>
      <c r="S264" s="161" t="s">
        <v>131</v>
      </c>
      <c r="T264" s="161" t="s">
        <v>131</v>
      </c>
      <c r="U264" s="161">
        <v>0.12</v>
      </c>
      <c r="V264" s="161">
        <f>ROUND(E264*U264,2)</f>
        <v>1.37</v>
      </c>
      <c r="W264" s="161"/>
      <c r="X264" s="161" t="s">
        <v>132</v>
      </c>
      <c r="Y264" s="150"/>
      <c r="Z264" s="150"/>
      <c r="AA264" s="150"/>
      <c r="AB264" s="150"/>
      <c r="AC264" s="150"/>
      <c r="AD264" s="150"/>
      <c r="AE264" s="150"/>
      <c r="AF264" s="150"/>
      <c r="AG264" s="150" t="s">
        <v>133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1" t="s">
        <v>404</v>
      </c>
      <c r="D265" s="163"/>
      <c r="E265" s="164">
        <v>4.2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135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1" t="s">
        <v>405</v>
      </c>
      <c r="D266" s="163"/>
      <c r="E266" s="164">
        <v>7.2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135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75">
        <v>89</v>
      </c>
      <c r="B267" s="176" t="s">
        <v>406</v>
      </c>
      <c r="C267" s="190" t="s">
        <v>407</v>
      </c>
      <c r="D267" s="177" t="s">
        <v>334</v>
      </c>
      <c r="E267" s="178">
        <v>21.12</v>
      </c>
      <c r="F267" s="179"/>
      <c r="G267" s="180">
        <f>ROUND(E267*F267,2)</f>
        <v>0</v>
      </c>
      <c r="H267" s="162"/>
      <c r="I267" s="161">
        <f>ROUND(E267*H267,2)</f>
        <v>0</v>
      </c>
      <c r="J267" s="162"/>
      <c r="K267" s="161">
        <f>ROUND(E267*J267,2)</f>
        <v>0</v>
      </c>
      <c r="L267" s="161">
        <v>21</v>
      </c>
      <c r="M267" s="161">
        <f>G267*(1+L267/100)</f>
        <v>0</v>
      </c>
      <c r="N267" s="160">
        <v>0</v>
      </c>
      <c r="O267" s="160">
        <f>ROUND(E267*N267,2)</f>
        <v>0</v>
      </c>
      <c r="P267" s="160">
        <v>0</v>
      </c>
      <c r="Q267" s="160">
        <f>ROUND(E267*P267,2)</f>
        <v>0</v>
      </c>
      <c r="R267" s="161"/>
      <c r="S267" s="161" t="s">
        <v>292</v>
      </c>
      <c r="T267" s="161" t="s">
        <v>293</v>
      </c>
      <c r="U267" s="161">
        <v>0</v>
      </c>
      <c r="V267" s="161">
        <f>ROUND(E267*U267,2)</f>
        <v>0</v>
      </c>
      <c r="W267" s="161"/>
      <c r="X267" s="161" t="s">
        <v>313</v>
      </c>
      <c r="Y267" s="150"/>
      <c r="Z267" s="150"/>
      <c r="AA267" s="150"/>
      <c r="AB267" s="150"/>
      <c r="AC267" s="150"/>
      <c r="AD267" s="150"/>
      <c r="AE267" s="150"/>
      <c r="AF267" s="150"/>
      <c r="AG267" s="150" t="s">
        <v>314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1" t="s">
        <v>408</v>
      </c>
      <c r="D268" s="163"/>
      <c r="E268" s="164">
        <v>21.12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135</v>
      </c>
      <c r="AH268" s="150">
        <v>5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>
        <v>90</v>
      </c>
      <c r="B269" s="158" t="s">
        <v>409</v>
      </c>
      <c r="C269" s="193" t="s">
        <v>410</v>
      </c>
      <c r="D269" s="159" t="s">
        <v>0</v>
      </c>
      <c r="E269" s="187"/>
      <c r="F269" s="162"/>
      <c r="G269" s="161">
        <f>ROUND(E269*F269,2)</f>
        <v>0</v>
      </c>
      <c r="H269" s="162"/>
      <c r="I269" s="161">
        <f>ROUND(E269*H269,2)</f>
        <v>0</v>
      </c>
      <c r="J269" s="162"/>
      <c r="K269" s="161">
        <f>ROUND(E269*J269,2)</f>
        <v>0</v>
      </c>
      <c r="L269" s="161">
        <v>21</v>
      </c>
      <c r="M269" s="161">
        <f>G269*(1+L269/100)</f>
        <v>0</v>
      </c>
      <c r="N269" s="160">
        <v>0</v>
      </c>
      <c r="O269" s="160">
        <f>ROUND(E269*N269,2)</f>
        <v>0</v>
      </c>
      <c r="P269" s="160">
        <v>0</v>
      </c>
      <c r="Q269" s="160">
        <f>ROUND(E269*P269,2)</f>
        <v>0</v>
      </c>
      <c r="R269" s="161"/>
      <c r="S269" s="161" t="s">
        <v>131</v>
      </c>
      <c r="T269" s="161" t="s">
        <v>131</v>
      </c>
      <c r="U269" s="161">
        <v>0</v>
      </c>
      <c r="V269" s="161">
        <f>ROUND(E269*U269,2)</f>
        <v>0</v>
      </c>
      <c r="W269" s="161"/>
      <c r="X269" s="161" t="s">
        <v>287</v>
      </c>
      <c r="Y269" s="150"/>
      <c r="Z269" s="150"/>
      <c r="AA269" s="150"/>
      <c r="AB269" s="150"/>
      <c r="AC269" s="150"/>
      <c r="AD269" s="150"/>
      <c r="AE269" s="150"/>
      <c r="AF269" s="150"/>
      <c r="AG269" s="150" t="s">
        <v>288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x14ac:dyDescent="0.2">
      <c r="A270" s="169" t="s">
        <v>126</v>
      </c>
      <c r="B270" s="170" t="s">
        <v>93</v>
      </c>
      <c r="C270" s="189" t="s">
        <v>94</v>
      </c>
      <c r="D270" s="171"/>
      <c r="E270" s="172"/>
      <c r="F270" s="173"/>
      <c r="G270" s="174">
        <f>SUMIF(AG271:AG286,"&lt;&gt;NOR",G271:G286)</f>
        <v>0</v>
      </c>
      <c r="H270" s="168"/>
      <c r="I270" s="168">
        <f>SUM(I271:I286)</f>
        <v>0</v>
      </c>
      <c r="J270" s="168"/>
      <c r="K270" s="168">
        <f>SUM(K271:K286)</f>
        <v>0</v>
      </c>
      <c r="L270" s="168"/>
      <c r="M270" s="168">
        <f>SUM(M271:M286)</f>
        <v>0</v>
      </c>
      <c r="N270" s="167"/>
      <c r="O270" s="167">
        <f>SUM(O271:O286)</f>
        <v>0.15</v>
      </c>
      <c r="P270" s="167"/>
      <c r="Q270" s="167">
        <f>SUM(Q271:Q286)</f>
        <v>0</v>
      </c>
      <c r="R270" s="168"/>
      <c r="S270" s="168"/>
      <c r="T270" s="168"/>
      <c r="U270" s="168"/>
      <c r="V270" s="168">
        <f>SUM(V271:V286)</f>
        <v>31.82</v>
      </c>
      <c r="W270" s="168"/>
      <c r="X270" s="168"/>
      <c r="AG270" t="s">
        <v>127</v>
      </c>
    </row>
    <row r="271" spans="1:60" outlineLevel="1" x14ac:dyDescent="0.2">
      <c r="A271" s="175">
        <v>91</v>
      </c>
      <c r="B271" s="176" t="s">
        <v>411</v>
      </c>
      <c r="C271" s="190" t="s">
        <v>412</v>
      </c>
      <c r="D271" s="177" t="s">
        <v>138</v>
      </c>
      <c r="E271" s="178">
        <v>236.81800000000001</v>
      </c>
      <c r="F271" s="179"/>
      <c r="G271" s="180">
        <f>ROUND(E271*F271,2)</f>
        <v>0</v>
      </c>
      <c r="H271" s="162"/>
      <c r="I271" s="161">
        <f>ROUND(E271*H271,2)</f>
        <v>0</v>
      </c>
      <c r="J271" s="162"/>
      <c r="K271" s="161">
        <f>ROUND(E271*J271,2)</f>
        <v>0</v>
      </c>
      <c r="L271" s="161">
        <v>21</v>
      </c>
      <c r="M271" s="161">
        <f>G271*(1+L271/100)</f>
        <v>0</v>
      </c>
      <c r="N271" s="160">
        <v>1.7000000000000001E-4</v>
      </c>
      <c r="O271" s="160">
        <f>ROUND(E271*N271,2)</f>
        <v>0.04</v>
      </c>
      <c r="P271" s="160">
        <v>0</v>
      </c>
      <c r="Q271" s="160">
        <f>ROUND(E271*P271,2)</f>
        <v>0</v>
      </c>
      <c r="R271" s="161"/>
      <c r="S271" s="161" t="s">
        <v>131</v>
      </c>
      <c r="T271" s="161" t="s">
        <v>131</v>
      </c>
      <c r="U271" s="161">
        <v>3.2480000000000002E-2</v>
      </c>
      <c r="V271" s="161">
        <f>ROUND(E271*U271,2)</f>
        <v>7.69</v>
      </c>
      <c r="W271" s="161"/>
      <c r="X271" s="161" t="s">
        <v>132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133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91" t="s">
        <v>413</v>
      </c>
      <c r="D272" s="163"/>
      <c r="E272" s="164">
        <v>236.81800000000001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135</v>
      </c>
      <c r="AH272" s="150">
        <v>5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5">
        <v>92</v>
      </c>
      <c r="B273" s="176" t="s">
        <v>414</v>
      </c>
      <c r="C273" s="190" t="s">
        <v>415</v>
      </c>
      <c r="D273" s="177" t="s">
        <v>138</v>
      </c>
      <c r="E273" s="178">
        <v>236.81800000000001</v>
      </c>
      <c r="F273" s="179"/>
      <c r="G273" s="180">
        <f>ROUND(E273*F273,2)</f>
        <v>0</v>
      </c>
      <c r="H273" s="162"/>
      <c r="I273" s="161">
        <f>ROUND(E273*H273,2)</f>
        <v>0</v>
      </c>
      <c r="J273" s="162"/>
      <c r="K273" s="161">
        <f>ROUND(E273*J273,2)</f>
        <v>0</v>
      </c>
      <c r="L273" s="161">
        <v>21</v>
      </c>
      <c r="M273" s="161">
        <f>G273*(1+L273/100)</f>
        <v>0</v>
      </c>
      <c r="N273" s="160">
        <v>4.6000000000000001E-4</v>
      </c>
      <c r="O273" s="160">
        <f>ROUND(E273*N273,2)</f>
        <v>0.11</v>
      </c>
      <c r="P273" s="160">
        <v>0</v>
      </c>
      <c r="Q273" s="160">
        <f>ROUND(E273*P273,2)</f>
        <v>0</v>
      </c>
      <c r="R273" s="161"/>
      <c r="S273" s="161" t="s">
        <v>131</v>
      </c>
      <c r="T273" s="161" t="s">
        <v>131</v>
      </c>
      <c r="U273" s="161">
        <v>0.10191</v>
      </c>
      <c r="V273" s="161">
        <f>ROUND(E273*U273,2)</f>
        <v>24.13</v>
      </c>
      <c r="W273" s="161"/>
      <c r="X273" s="161" t="s">
        <v>132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133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1" t="s">
        <v>143</v>
      </c>
      <c r="D274" s="163"/>
      <c r="E274" s="164">
        <v>1.6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135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1" t="s">
        <v>144</v>
      </c>
      <c r="D275" s="163"/>
      <c r="E275" s="164">
        <v>3.92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135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ht="22.5" outlineLevel="1" x14ac:dyDescent="0.2">
      <c r="A276" s="157"/>
      <c r="B276" s="158"/>
      <c r="C276" s="191" t="s">
        <v>155</v>
      </c>
      <c r="D276" s="163"/>
      <c r="E276" s="164">
        <v>17.2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135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1" t="s">
        <v>156</v>
      </c>
      <c r="D277" s="163"/>
      <c r="E277" s="164">
        <v>-2.8279999999999998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135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91" t="s">
        <v>157</v>
      </c>
      <c r="D278" s="163"/>
      <c r="E278" s="164">
        <v>2.4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135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1" t="s">
        <v>158</v>
      </c>
      <c r="D279" s="163"/>
      <c r="E279" s="164">
        <v>2.3849999999999998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135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1" t="s">
        <v>416</v>
      </c>
      <c r="D280" s="163"/>
      <c r="E280" s="164">
        <v>187.35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135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1" t="s">
        <v>417</v>
      </c>
      <c r="D281" s="163"/>
      <c r="E281" s="164">
        <v>33.9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135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1" t="s">
        <v>161</v>
      </c>
      <c r="D282" s="163"/>
      <c r="E282" s="164">
        <v>-0.88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135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1" t="s">
        <v>162</v>
      </c>
      <c r="D283" s="163"/>
      <c r="E283" s="164">
        <v>-13.86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135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1" t="s">
        <v>163</v>
      </c>
      <c r="D284" s="163"/>
      <c r="E284" s="164">
        <v>-5.319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135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1" t="s">
        <v>164</v>
      </c>
      <c r="D285" s="163"/>
      <c r="E285" s="164">
        <v>1.08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135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1" t="s">
        <v>165</v>
      </c>
      <c r="D286" s="163"/>
      <c r="E286" s="164">
        <v>9.8699999999999992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135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x14ac:dyDescent="0.2">
      <c r="A287" s="169" t="s">
        <v>126</v>
      </c>
      <c r="B287" s="170" t="s">
        <v>95</v>
      </c>
      <c r="C287" s="189" t="s">
        <v>96</v>
      </c>
      <c r="D287" s="171"/>
      <c r="E287" s="172"/>
      <c r="F287" s="173"/>
      <c r="G287" s="174">
        <f>SUMIF(AG288:AG288,"&lt;&gt;NOR",G288:G288)</f>
        <v>0</v>
      </c>
      <c r="H287" s="168"/>
      <c r="I287" s="168">
        <f>SUM(I288:I288)</f>
        <v>0</v>
      </c>
      <c r="J287" s="168"/>
      <c r="K287" s="168">
        <f>SUM(K288:K288)</f>
        <v>0</v>
      </c>
      <c r="L287" s="168"/>
      <c r="M287" s="168">
        <f>SUM(M288:M288)</f>
        <v>0</v>
      </c>
      <c r="N287" s="167"/>
      <c r="O287" s="167">
        <f>SUM(O288:O288)</f>
        <v>0</v>
      </c>
      <c r="P287" s="167"/>
      <c r="Q287" s="167">
        <f>SUM(Q288:Q288)</f>
        <v>0</v>
      </c>
      <c r="R287" s="168"/>
      <c r="S287" s="168"/>
      <c r="T287" s="168"/>
      <c r="U287" s="168"/>
      <c r="V287" s="168">
        <f>SUM(V288:V288)</f>
        <v>0</v>
      </c>
      <c r="W287" s="168"/>
      <c r="X287" s="168"/>
      <c r="AG287" t="s">
        <v>127</v>
      </c>
    </row>
    <row r="288" spans="1:60" ht="22.5" outlineLevel="1" x14ac:dyDescent="0.2">
      <c r="A288" s="181">
        <v>93</v>
      </c>
      <c r="B288" s="182" t="s">
        <v>418</v>
      </c>
      <c r="C288" s="192" t="s">
        <v>419</v>
      </c>
      <c r="D288" s="183" t="s">
        <v>130</v>
      </c>
      <c r="E288" s="184">
        <v>5</v>
      </c>
      <c r="F288" s="185"/>
      <c r="G288" s="186">
        <f>ROUND(E288*F288,2)</f>
        <v>0</v>
      </c>
      <c r="H288" s="162"/>
      <c r="I288" s="161">
        <f>ROUND(E288*H288,2)</f>
        <v>0</v>
      </c>
      <c r="J288" s="162"/>
      <c r="K288" s="161">
        <f>ROUND(E288*J288,2)</f>
        <v>0</v>
      </c>
      <c r="L288" s="161">
        <v>21</v>
      </c>
      <c r="M288" s="161">
        <f>G288*(1+L288/100)</f>
        <v>0</v>
      </c>
      <c r="N288" s="160">
        <v>0</v>
      </c>
      <c r="O288" s="160">
        <f>ROUND(E288*N288,2)</f>
        <v>0</v>
      </c>
      <c r="P288" s="160">
        <v>0</v>
      </c>
      <c r="Q288" s="160">
        <f>ROUND(E288*P288,2)</f>
        <v>0</v>
      </c>
      <c r="R288" s="161"/>
      <c r="S288" s="161" t="s">
        <v>292</v>
      </c>
      <c r="T288" s="161" t="s">
        <v>293</v>
      </c>
      <c r="U288" s="161">
        <v>0</v>
      </c>
      <c r="V288" s="161">
        <f>ROUND(E288*U288,2)</f>
        <v>0</v>
      </c>
      <c r="W288" s="161"/>
      <c r="X288" s="161" t="s">
        <v>132</v>
      </c>
      <c r="Y288" s="150"/>
      <c r="Z288" s="150"/>
      <c r="AA288" s="150"/>
      <c r="AB288" s="150"/>
      <c r="AC288" s="150"/>
      <c r="AD288" s="150"/>
      <c r="AE288" s="150"/>
      <c r="AF288" s="150"/>
      <c r="AG288" s="150" t="s">
        <v>133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x14ac:dyDescent="0.2">
      <c r="A289" s="169" t="s">
        <v>126</v>
      </c>
      <c r="B289" s="170" t="s">
        <v>97</v>
      </c>
      <c r="C289" s="189" t="s">
        <v>98</v>
      </c>
      <c r="D289" s="171"/>
      <c r="E289" s="172"/>
      <c r="F289" s="173"/>
      <c r="G289" s="174">
        <f>SUMIF(AG290:AG291,"&lt;&gt;NOR",G290:G291)</f>
        <v>0</v>
      </c>
      <c r="H289" s="168"/>
      <c r="I289" s="168">
        <f>SUM(I290:I291)</f>
        <v>0</v>
      </c>
      <c r="J289" s="168"/>
      <c r="K289" s="168">
        <f>SUM(K290:K291)</f>
        <v>0</v>
      </c>
      <c r="L289" s="168"/>
      <c r="M289" s="168">
        <f>SUM(M290:M291)</f>
        <v>0</v>
      </c>
      <c r="N289" s="167"/>
      <c r="O289" s="167">
        <f>SUM(O290:O291)</f>
        <v>0</v>
      </c>
      <c r="P289" s="167"/>
      <c r="Q289" s="167">
        <f>SUM(Q290:Q291)</f>
        <v>0</v>
      </c>
      <c r="R289" s="168"/>
      <c r="S289" s="168"/>
      <c r="T289" s="168"/>
      <c r="U289" s="168"/>
      <c r="V289" s="168">
        <f>SUM(V290:V291)</f>
        <v>0</v>
      </c>
      <c r="W289" s="168"/>
      <c r="X289" s="168"/>
      <c r="AG289" t="s">
        <v>127</v>
      </c>
    </row>
    <row r="290" spans="1:60" ht="22.5" outlineLevel="1" x14ac:dyDescent="0.2">
      <c r="A290" s="181">
        <v>94</v>
      </c>
      <c r="B290" s="182" t="s">
        <v>420</v>
      </c>
      <c r="C290" s="192" t="s">
        <v>421</v>
      </c>
      <c r="D290" s="183" t="s">
        <v>291</v>
      </c>
      <c r="E290" s="184">
        <v>1</v>
      </c>
      <c r="F290" s="185"/>
      <c r="G290" s="186">
        <f>ROUND(E290*F290,2)</f>
        <v>0</v>
      </c>
      <c r="H290" s="162"/>
      <c r="I290" s="161">
        <f>ROUND(E290*H290,2)</f>
        <v>0</v>
      </c>
      <c r="J290" s="162"/>
      <c r="K290" s="161">
        <f>ROUND(E290*J290,2)</f>
        <v>0</v>
      </c>
      <c r="L290" s="161">
        <v>21</v>
      </c>
      <c r="M290" s="161">
        <f>G290*(1+L290/100)</f>
        <v>0</v>
      </c>
      <c r="N290" s="160">
        <v>0</v>
      </c>
      <c r="O290" s="160">
        <f>ROUND(E290*N290,2)</f>
        <v>0</v>
      </c>
      <c r="P290" s="160">
        <v>0</v>
      </c>
      <c r="Q290" s="160">
        <f>ROUND(E290*P290,2)</f>
        <v>0</v>
      </c>
      <c r="R290" s="161"/>
      <c r="S290" s="161" t="s">
        <v>292</v>
      </c>
      <c r="T290" s="161" t="s">
        <v>293</v>
      </c>
      <c r="U290" s="161">
        <v>0</v>
      </c>
      <c r="V290" s="161">
        <f>ROUND(E290*U290,2)</f>
        <v>0</v>
      </c>
      <c r="W290" s="161"/>
      <c r="X290" s="161" t="s">
        <v>132</v>
      </c>
      <c r="Y290" s="150"/>
      <c r="Z290" s="150"/>
      <c r="AA290" s="150"/>
      <c r="AB290" s="150"/>
      <c r="AC290" s="150"/>
      <c r="AD290" s="150"/>
      <c r="AE290" s="150"/>
      <c r="AF290" s="150"/>
      <c r="AG290" s="150" t="s">
        <v>133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81">
        <v>95</v>
      </c>
      <c r="B291" s="182" t="s">
        <v>422</v>
      </c>
      <c r="C291" s="192" t="s">
        <v>423</v>
      </c>
      <c r="D291" s="183" t="s">
        <v>130</v>
      </c>
      <c r="E291" s="184">
        <v>15</v>
      </c>
      <c r="F291" s="185"/>
      <c r="G291" s="186">
        <f>ROUND(E291*F291,2)</f>
        <v>0</v>
      </c>
      <c r="H291" s="162"/>
      <c r="I291" s="161">
        <f>ROUND(E291*H291,2)</f>
        <v>0</v>
      </c>
      <c r="J291" s="162"/>
      <c r="K291" s="161">
        <f>ROUND(E291*J291,2)</f>
        <v>0</v>
      </c>
      <c r="L291" s="161">
        <v>21</v>
      </c>
      <c r="M291" s="161">
        <f>G291*(1+L291/100)</f>
        <v>0</v>
      </c>
      <c r="N291" s="160">
        <v>0</v>
      </c>
      <c r="O291" s="160">
        <f>ROUND(E291*N291,2)</f>
        <v>0</v>
      </c>
      <c r="P291" s="160">
        <v>0</v>
      </c>
      <c r="Q291" s="160">
        <f>ROUND(E291*P291,2)</f>
        <v>0</v>
      </c>
      <c r="R291" s="161"/>
      <c r="S291" s="161" t="s">
        <v>292</v>
      </c>
      <c r="T291" s="161" t="s">
        <v>293</v>
      </c>
      <c r="U291" s="161">
        <v>0</v>
      </c>
      <c r="V291" s="161">
        <f>ROUND(E291*U291,2)</f>
        <v>0</v>
      </c>
      <c r="W291" s="161"/>
      <c r="X291" s="161" t="s">
        <v>132</v>
      </c>
      <c r="Y291" s="150"/>
      <c r="Z291" s="150"/>
      <c r="AA291" s="150"/>
      <c r="AB291" s="150"/>
      <c r="AC291" s="150"/>
      <c r="AD291" s="150"/>
      <c r="AE291" s="150"/>
      <c r="AF291" s="150"/>
      <c r="AG291" s="150" t="s">
        <v>133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x14ac:dyDescent="0.2">
      <c r="A292" s="169" t="s">
        <v>126</v>
      </c>
      <c r="B292" s="170" t="s">
        <v>99</v>
      </c>
      <c r="C292" s="189" t="s">
        <v>29</v>
      </c>
      <c r="D292" s="171"/>
      <c r="E292" s="172"/>
      <c r="F292" s="173"/>
      <c r="G292" s="174">
        <f>SUMIF(AG293:AG294,"&lt;&gt;NOR",G293:G294)</f>
        <v>0</v>
      </c>
      <c r="H292" s="168"/>
      <c r="I292" s="168">
        <f>SUM(I293:I294)</f>
        <v>0</v>
      </c>
      <c r="J292" s="168"/>
      <c r="K292" s="168">
        <f>SUM(K293:K294)</f>
        <v>0</v>
      </c>
      <c r="L292" s="168"/>
      <c r="M292" s="168">
        <f>SUM(M293:M294)</f>
        <v>0</v>
      </c>
      <c r="N292" s="167"/>
      <c r="O292" s="167">
        <f>SUM(O293:O294)</f>
        <v>0</v>
      </c>
      <c r="P292" s="167"/>
      <c r="Q292" s="167">
        <f>SUM(Q293:Q294)</f>
        <v>0</v>
      </c>
      <c r="R292" s="168"/>
      <c r="S292" s="168"/>
      <c r="T292" s="168"/>
      <c r="U292" s="168"/>
      <c r="V292" s="168">
        <f>SUM(V293:V294)</f>
        <v>0</v>
      </c>
      <c r="W292" s="168"/>
      <c r="X292" s="168"/>
      <c r="AG292" t="s">
        <v>127</v>
      </c>
    </row>
    <row r="293" spans="1:60" outlineLevel="1" x14ac:dyDescent="0.2">
      <c r="A293" s="181">
        <v>96</v>
      </c>
      <c r="B293" s="182" t="s">
        <v>424</v>
      </c>
      <c r="C293" s="192" t="s">
        <v>425</v>
      </c>
      <c r="D293" s="183" t="s">
        <v>426</v>
      </c>
      <c r="E293" s="184">
        <v>1</v>
      </c>
      <c r="F293" s="185"/>
      <c r="G293" s="186">
        <f>ROUND(E293*F293,2)</f>
        <v>0</v>
      </c>
      <c r="H293" s="162"/>
      <c r="I293" s="161">
        <f>ROUND(E293*H293,2)</f>
        <v>0</v>
      </c>
      <c r="J293" s="162"/>
      <c r="K293" s="161">
        <f>ROUND(E293*J293,2)</f>
        <v>0</v>
      </c>
      <c r="L293" s="161">
        <v>21</v>
      </c>
      <c r="M293" s="161">
        <f>G293*(1+L293/100)</f>
        <v>0</v>
      </c>
      <c r="N293" s="160">
        <v>0</v>
      </c>
      <c r="O293" s="160">
        <f>ROUND(E293*N293,2)</f>
        <v>0</v>
      </c>
      <c r="P293" s="160">
        <v>0</v>
      </c>
      <c r="Q293" s="160">
        <f>ROUND(E293*P293,2)</f>
        <v>0</v>
      </c>
      <c r="R293" s="161"/>
      <c r="S293" s="161" t="s">
        <v>131</v>
      </c>
      <c r="T293" s="161" t="s">
        <v>293</v>
      </c>
      <c r="U293" s="161">
        <v>0</v>
      </c>
      <c r="V293" s="161">
        <f>ROUND(E293*U293,2)</f>
        <v>0</v>
      </c>
      <c r="W293" s="161"/>
      <c r="X293" s="161" t="s">
        <v>427</v>
      </c>
      <c r="Y293" s="150"/>
      <c r="Z293" s="150"/>
      <c r="AA293" s="150"/>
      <c r="AB293" s="150"/>
      <c r="AC293" s="150"/>
      <c r="AD293" s="150"/>
      <c r="AE293" s="150"/>
      <c r="AF293" s="150"/>
      <c r="AG293" s="150" t="s">
        <v>428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75">
        <v>97</v>
      </c>
      <c r="B294" s="176" t="s">
        <v>429</v>
      </c>
      <c r="C294" s="190" t="s">
        <v>430</v>
      </c>
      <c r="D294" s="177" t="s">
        <v>426</v>
      </c>
      <c r="E294" s="178">
        <v>1</v>
      </c>
      <c r="F294" s="179"/>
      <c r="G294" s="180">
        <f>ROUND(E294*F294,2)</f>
        <v>0</v>
      </c>
      <c r="H294" s="162"/>
      <c r="I294" s="161">
        <f>ROUND(E294*H294,2)</f>
        <v>0</v>
      </c>
      <c r="J294" s="162"/>
      <c r="K294" s="161">
        <f>ROUND(E294*J294,2)</f>
        <v>0</v>
      </c>
      <c r="L294" s="161">
        <v>21</v>
      </c>
      <c r="M294" s="161">
        <f>G294*(1+L294/100)</f>
        <v>0</v>
      </c>
      <c r="N294" s="160">
        <v>0</v>
      </c>
      <c r="O294" s="160">
        <f>ROUND(E294*N294,2)</f>
        <v>0</v>
      </c>
      <c r="P294" s="160">
        <v>0</v>
      </c>
      <c r="Q294" s="160">
        <f>ROUND(E294*P294,2)</f>
        <v>0</v>
      </c>
      <c r="R294" s="161"/>
      <c r="S294" s="161" t="s">
        <v>131</v>
      </c>
      <c r="T294" s="161" t="s">
        <v>293</v>
      </c>
      <c r="U294" s="161">
        <v>0</v>
      </c>
      <c r="V294" s="161">
        <f>ROUND(E294*U294,2)</f>
        <v>0</v>
      </c>
      <c r="W294" s="161"/>
      <c r="X294" s="161" t="s">
        <v>427</v>
      </c>
      <c r="Y294" s="150"/>
      <c r="Z294" s="150"/>
      <c r="AA294" s="150"/>
      <c r="AB294" s="150"/>
      <c r="AC294" s="150"/>
      <c r="AD294" s="150"/>
      <c r="AE294" s="150"/>
      <c r="AF294" s="150"/>
      <c r="AG294" s="150" t="s">
        <v>428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x14ac:dyDescent="0.2">
      <c r="A295" s="3"/>
      <c r="B295" s="4"/>
      <c r="C295" s="195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v>15</v>
      </c>
      <c r="AF295">
        <v>21</v>
      </c>
      <c r="AG295" t="s">
        <v>113</v>
      </c>
    </row>
    <row r="296" spans="1:60" x14ac:dyDescent="0.2">
      <c r="A296" s="153"/>
      <c r="B296" s="154" t="s">
        <v>31</v>
      </c>
      <c r="C296" s="196"/>
      <c r="D296" s="155"/>
      <c r="E296" s="156"/>
      <c r="F296" s="156"/>
      <c r="G296" s="188">
        <f>G8+G14+G38+G50+G63+G125+G147+G149+G151+G174+G180+G195+G199+G223+G251+G270+G287+G289+G292</f>
        <v>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E296">
        <f>SUMIF(L7:L294,AE295,G7:G294)</f>
        <v>0</v>
      </c>
      <c r="AF296">
        <f>SUMIF(L7:L294,AF295,G7:G294)</f>
        <v>0</v>
      </c>
      <c r="AG296" t="s">
        <v>431</v>
      </c>
    </row>
    <row r="297" spans="1:60" x14ac:dyDescent="0.2">
      <c r="A297" s="3"/>
      <c r="B297" s="4"/>
      <c r="C297" s="195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60" x14ac:dyDescent="0.2">
      <c r="A298" s="3"/>
      <c r="B298" s="4"/>
      <c r="C298" s="195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60" x14ac:dyDescent="0.2">
      <c r="A299" s="262" t="s">
        <v>432</v>
      </c>
      <c r="B299" s="262"/>
      <c r="C299" s="26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60" x14ac:dyDescent="0.2">
      <c r="A300" s="264"/>
      <c r="B300" s="265"/>
      <c r="C300" s="266"/>
      <c r="D300" s="265"/>
      <c r="E300" s="265"/>
      <c r="F300" s="265"/>
      <c r="G300" s="26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AG300" t="s">
        <v>433</v>
      </c>
    </row>
    <row r="301" spans="1:60" x14ac:dyDescent="0.2">
      <c r="A301" s="268"/>
      <c r="B301" s="269"/>
      <c r="C301" s="270"/>
      <c r="D301" s="269"/>
      <c r="E301" s="269"/>
      <c r="F301" s="269"/>
      <c r="G301" s="27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60" x14ac:dyDescent="0.2">
      <c r="A302" s="268"/>
      <c r="B302" s="269"/>
      <c r="C302" s="270"/>
      <c r="D302" s="269"/>
      <c r="E302" s="269"/>
      <c r="F302" s="269"/>
      <c r="G302" s="27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60" x14ac:dyDescent="0.2">
      <c r="A303" s="268"/>
      <c r="B303" s="269"/>
      <c r="C303" s="270"/>
      <c r="D303" s="269"/>
      <c r="E303" s="269"/>
      <c r="F303" s="269"/>
      <c r="G303" s="27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60" x14ac:dyDescent="0.2">
      <c r="A304" s="272"/>
      <c r="B304" s="273"/>
      <c r="C304" s="274"/>
      <c r="D304" s="273"/>
      <c r="E304" s="273"/>
      <c r="F304" s="273"/>
      <c r="G304" s="27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33" x14ac:dyDescent="0.2">
      <c r="A305" s="3"/>
      <c r="B305" s="4"/>
      <c r="C305" s="195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33" x14ac:dyDescent="0.2">
      <c r="C306" s="197"/>
      <c r="D306" s="10"/>
      <c r="AG306" t="s">
        <v>434</v>
      </c>
    </row>
    <row r="307" spans="1:33" x14ac:dyDescent="0.2">
      <c r="D307" s="10"/>
    </row>
    <row r="308" spans="1:33" x14ac:dyDescent="0.2">
      <c r="D308" s="10"/>
    </row>
    <row r="309" spans="1:33" x14ac:dyDescent="0.2">
      <c r="D309" s="10"/>
    </row>
    <row r="310" spans="1:33" x14ac:dyDescent="0.2">
      <c r="D310" s="10"/>
    </row>
    <row r="311" spans="1:33" x14ac:dyDescent="0.2">
      <c r="D311" s="10"/>
    </row>
    <row r="312" spans="1:33" x14ac:dyDescent="0.2">
      <c r="D312" s="10"/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00:G304"/>
    <mergeCell ref="A1:G1"/>
    <mergeCell ref="C2:G2"/>
    <mergeCell ref="C3:G3"/>
    <mergeCell ref="C4:G4"/>
    <mergeCell ref="A299:C29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 Pol'!Názvy_tisku</vt:lpstr>
      <vt:lpstr>oadresa</vt:lpstr>
      <vt:lpstr>Stavba!Objednatel</vt:lpstr>
      <vt:lpstr>Stavba!Objekt</vt:lpstr>
      <vt:lpstr>'SO 01 D.1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Karel Valenta</cp:lastModifiedBy>
  <cp:lastPrinted>2022-08-04T09:21:50Z</cp:lastPrinted>
  <dcterms:created xsi:type="dcterms:W3CDTF">2009-04-08T07:15:50Z</dcterms:created>
  <dcterms:modified xsi:type="dcterms:W3CDTF">2022-08-04T09:21:55Z</dcterms:modified>
</cp:coreProperties>
</file>