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Jana\Zakázky\2022\SVČ - oprava tornádo\Projektová dokumentace pro DSP\Soupis prací - výkaz výměr\"/>
    </mc:Choice>
  </mc:AlternateContent>
  <xr:revisionPtr revIDLastSave="0" documentId="8_{E6D37859-E7BC-4B9E-9E77-4267167B889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2032-01 Pol" sheetId="12" r:id="rId4"/>
    <sheet name="02 22032-02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22032-01 Pol'!$1:$7</definedName>
    <definedName name="_xlnm.Print_Titles" localSheetId="4">'02 22032-02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22032-01 Pol'!$A$1:$Y$475</definedName>
    <definedName name="_xlnm.Print_Area" localSheetId="4">'02 22032-02 Pol'!$A$1:$Y$109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108" i="13"/>
  <c r="BA103" i="13"/>
  <c r="BA100" i="13"/>
  <c r="BA97" i="13"/>
  <c r="BA94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G8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20" i="13"/>
  <c r="I20" i="13"/>
  <c r="I19" i="13" s="1"/>
  <c r="K20" i="13"/>
  <c r="M20" i="13"/>
  <c r="O20" i="13"/>
  <c r="Q20" i="13"/>
  <c r="Q19" i="13" s="1"/>
  <c r="V20" i="13"/>
  <c r="G22" i="13"/>
  <c r="G19" i="13" s="1"/>
  <c r="I22" i="13"/>
  <c r="K22" i="13"/>
  <c r="O22" i="13"/>
  <c r="O19" i="13" s="1"/>
  <c r="Q22" i="13"/>
  <c r="V22" i="13"/>
  <c r="G24" i="13"/>
  <c r="I24" i="13"/>
  <c r="K24" i="13"/>
  <c r="M24" i="13"/>
  <c r="O24" i="13"/>
  <c r="Q24" i="13"/>
  <c r="V24" i="13"/>
  <c r="G26" i="13"/>
  <c r="M26" i="13" s="1"/>
  <c r="I26" i="13"/>
  <c r="K26" i="13"/>
  <c r="K19" i="13" s="1"/>
  <c r="O26" i="13"/>
  <c r="Q26" i="13"/>
  <c r="V26" i="13"/>
  <c r="V19" i="13" s="1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6" i="13"/>
  <c r="I36" i="13"/>
  <c r="K36" i="13"/>
  <c r="M36" i="13"/>
  <c r="O36" i="13"/>
  <c r="Q36" i="13"/>
  <c r="V36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3" i="13"/>
  <c r="I43" i="13"/>
  <c r="I42" i="13" s="1"/>
  <c r="K43" i="13"/>
  <c r="M43" i="13"/>
  <c r="O43" i="13"/>
  <c r="Q43" i="13"/>
  <c r="Q42" i="13" s="1"/>
  <c r="V43" i="13"/>
  <c r="G45" i="13"/>
  <c r="G42" i="13" s="1"/>
  <c r="I45" i="13"/>
  <c r="K45" i="13"/>
  <c r="K42" i="13" s="1"/>
  <c r="O45" i="13"/>
  <c r="O42" i="13" s="1"/>
  <c r="Q45" i="13"/>
  <c r="V45" i="13"/>
  <c r="V42" i="13" s="1"/>
  <c r="G47" i="13"/>
  <c r="I47" i="13"/>
  <c r="K47" i="13"/>
  <c r="M47" i="13"/>
  <c r="O47" i="13"/>
  <c r="Q47" i="13"/>
  <c r="V47" i="13"/>
  <c r="G49" i="13"/>
  <c r="M49" i="13" s="1"/>
  <c r="I49" i="13"/>
  <c r="K49" i="13"/>
  <c r="O49" i="13"/>
  <c r="Q49" i="13"/>
  <c r="V49" i="13"/>
  <c r="G51" i="13"/>
  <c r="I51" i="13"/>
  <c r="K51" i="13"/>
  <c r="M51" i="13"/>
  <c r="O51" i="13"/>
  <c r="Q51" i="13"/>
  <c r="V51" i="13"/>
  <c r="G53" i="13"/>
  <c r="M53" i="13" s="1"/>
  <c r="I53" i="13"/>
  <c r="K53" i="13"/>
  <c r="O53" i="13"/>
  <c r="Q53" i="13"/>
  <c r="V53" i="13"/>
  <c r="G55" i="13"/>
  <c r="I55" i="13"/>
  <c r="K55" i="13"/>
  <c r="M55" i="13"/>
  <c r="O55" i="13"/>
  <c r="Q55" i="13"/>
  <c r="V55" i="13"/>
  <c r="G57" i="13"/>
  <c r="M57" i="13" s="1"/>
  <c r="I57" i="13"/>
  <c r="K57" i="13"/>
  <c r="O57" i="13"/>
  <c r="Q57" i="13"/>
  <c r="V57" i="13"/>
  <c r="G59" i="13"/>
  <c r="I59" i="13"/>
  <c r="K59" i="13"/>
  <c r="M59" i="13"/>
  <c r="O59" i="13"/>
  <c r="Q59" i="13"/>
  <c r="V59" i="13"/>
  <c r="G61" i="13"/>
  <c r="M61" i="13" s="1"/>
  <c r="I61" i="13"/>
  <c r="K61" i="13"/>
  <c r="O61" i="13"/>
  <c r="Q61" i="13"/>
  <c r="V61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7" i="13"/>
  <c r="I67" i="13"/>
  <c r="K67" i="13"/>
  <c r="M67" i="13"/>
  <c r="O67" i="13"/>
  <c r="Q67" i="13"/>
  <c r="V67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3" i="13"/>
  <c r="M73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77" i="13"/>
  <c r="M77" i="13" s="1"/>
  <c r="I77" i="13"/>
  <c r="K77" i="13"/>
  <c r="O77" i="13"/>
  <c r="Q77" i="13"/>
  <c r="V77" i="13"/>
  <c r="G79" i="13"/>
  <c r="I79" i="13"/>
  <c r="K79" i="13"/>
  <c r="M79" i="13"/>
  <c r="O79" i="13"/>
  <c r="Q79" i="13"/>
  <c r="V79" i="13"/>
  <c r="G81" i="13"/>
  <c r="M81" i="13" s="1"/>
  <c r="I81" i="13"/>
  <c r="K81" i="13"/>
  <c r="O81" i="13"/>
  <c r="Q81" i="13"/>
  <c r="V81" i="13"/>
  <c r="G83" i="13"/>
  <c r="I83" i="13"/>
  <c r="K83" i="13"/>
  <c r="M83" i="13"/>
  <c r="O83" i="13"/>
  <c r="Q83" i="13"/>
  <c r="V83" i="13"/>
  <c r="G85" i="13"/>
  <c r="O85" i="13"/>
  <c r="G86" i="13"/>
  <c r="I86" i="13"/>
  <c r="I85" i="13" s="1"/>
  <c r="K86" i="13"/>
  <c r="M86" i="13"/>
  <c r="O86" i="13"/>
  <c r="Q86" i="13"/>
  <c r="Q85" i="13" s="1"/>
  <c r="V86" i="13"/>
  <c r="G88" i="13"/>
  <c r="M88" i="13" s="1"/>
  <c r="I88" i="13"/>
  <c r="K88" i="13"/>
  <c r="K85" i="13" s="1"/>
  <c r="O88" i="13"/>
  <c r="Q88" i="13"/>
  <c r="V88" i="13"/>
  <c r="V85" i="13" s="1"/>
  <c r="G90" i="13"/>
  <c r="I90" i="13"/>
  <c r="K90" i="13"/>
  <c r="M90" i="13"/>
  <c r="O90" i="13"/>
  <c r="Q90" i="13"/>
  <c r="V90" i="13"/>
  <c r="G93" i="13"/>
  <c r="I93" i="13"/>
  <c r="I92" i="13" s="1"/>
  <c r="K93" i="13"/>
  <c r="M93" i="13"/>
  <c r="O93" i="13"/>
  <c r="Q93" i="13"/>
  <c r="Q92" i="13" s="1"/>
  <c r="V93" i="13"/>
  <c r="G96" i="13"/>
  <c r="M96" i="13" s="1"/>
  <c r="I96" i="13"/>
  <c r="K96" i="13"/>
  <c r="K92" i="13" s="1"/>
  <c r="O96" i="13"/>
  <c r="Q96" i="13"/>
  <c r="V96" i="13"/>
  <c r="V92" i="13" s="1"/>
  <c r="G99" i="13"/>
  <c r="I99" i="13"/>
  <c r="K99" i="13"/>
  <c r="M99" i="13"/>
  <c r="O99" i="13"/>
  <c r="Q99" i="13"/>
  <c r="V99" i="13"/>
  <c r="G102" i="13"/>
  <c r="G92" i="13" s="1"/>
  <c r="I102" i="13"/>
  <c r="K102" i="13"/>
  <c r="O102" i="13"/>
  <c r="O92" i="13" s="1"/>
  <c r="Q102" i="13"/>
  <c r="V102" i="13"/>
  <c r="G105" i="13"/>
  <c r="I105" i="13"/>
  <c r="K105" i="13"/>
  <c r="M105" i="13"/>
  <c r="O105" i="13"/>
  <c r="Q105" i="13"/>
  <c r="V105" i="13"/>
  <c r="AE108" i="13"/>
  <c r="G474" i="12"/>
  <c r="BA469" i="12"/>
  <c r="BA466" i="12"/>
  <c r="BA463" i="12"/>
  <c r="BA460" i="12"/>
  <c r="BA457" i="12"/>
  <c r="BA76" i="12"/>
  <c r="BA73" i="12"/>
  <c r="BA39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5" i="12"/>
  <c r="I15" i="12"/>
  <c r="I14" i="12" s="1"/>
  <c r="K15" i="12"/>
  <c r="M15" i="12"/>
  <c r="O15" i="12"/>
  <c r="Q15" i="12"/>
  <c r="Q14" i="12" s="1"/>
  <c r="V15" i="12"/>
  <c r="G20" i="12"/>
  <c r="G14" i="12" s="1"/>
  <c r="I20" i="12"/>
  <c r="K20" i="12"/>
  <c r="K14" i="12" s="1"/>
  <c r="O20" i="12"/>
  <c r="O14" i="12" s="1"/>
  <c r="Q20" i="12"/>
  <c r="V20" i="12"/>
  <c r="V14" i="12" s="1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2" i="12"/>
  <c r="O32" i="12"/>
  <c r="G33" i="12"/>
  <c r="I33" i="12"/>
  <c r="I32" i="12" s="1"/>
  <c r="K33" i="12"/>
  <c r="M33" i="12"/>
  <c r="O33" i="12"/>
  <c r="Q33" i="12"/>
  <c r="Q32" i="12" s="1"/>
  <c r="V33" i="12"/>
  <c r="G38" i="12"/>
  <c r="M38" i="12" s="1"/>
  <c r="I38" i="12"/>
  <c r="K38" i="12"/>
  <c r="K32" i="12" s="1"/>
  <c r="O38" i="12"/>
  <c r="Q38" i="12"/>
  <c r="V38" i="12"/>
  <c r="V32" i="12" s="1"/>
  <c r="G42" i="12"/>
  <c r="I42" i="12"/>
  <c r="K42" i="12"/>
  <c r="M42" i="12"/>
  <c r="O42" i="12"/>
  <c r="Q42" i="12"/>
  <c r="V42" i="12"/>
  <c r="G45" i="12"/>
  <c r="I45" i="12"/>
  <c r="I44" i="12" s="1"/>
  <c r="K45" i="12"/>
  <c r="M45" i="12"/>
  <c r="O45" i="12"/>
  <c r="Q45" i="12"/>
  <c r="Q44" i="12" s="1"/>
  <c r="V45" i="12"/>
  <c r="G48" i="12"/>
  <c r="M48" i="12" s="1"/>
  <c r="I48" i="12"/>
  <c r="K48" i="12"/>
  <c r="K44" i="12" s="1"/>
  <c r="O48" i="12"/>
  <c r="Q48" i="12"/>
  <c r="V48" i="12"/>
  <c r="V44" i="12" s="1"/>
  <c r="G55" i="12"/>
  <c r="I55" i="12"/>
  <c r="K55" i="12"/>
  <c r="M55" i="12"/>
  <c r="O55" i="12"/>
  <c r="Q55" i="12"/>
  <c r="V55" i="12"/>
  <c r="G59" i="12"/>
  <c r="G44" i="12" s="1"/>
  <c r="I59" i="12"/>
  <c r="K59" i="12"/>
  <c r="O59" i="12"/>
  <c r="O44" i="12" s="1"/>
  <c r="Q59" i="12"/>
  <c r="V59" i="12"/>
  <c r="G67" i="12"/>
  <c r="I67" i="12"/>
  <c r="K67" i="12"/>
  <c r="M67" i="12"/>
  <c r="O67" i="12"/>
  <c r="Q67" i="12"/>
  <c r="V67" i="12"/>
  <c r="K71" i="12"/>
  <c r="V71" i="12"/>
  <c r="G72" i="12"/>
  <c r="I72" i="12"/>
  <c r="I71" i="12" s="1"/>
  <c r="K72" i="12"/>
  <c r="M72" i="12"/>
  <c r="O72" i="12"/>
  <c r="Q72" i="12"/>
  <c r="Q71" i="12" s="1"/>
  <c r="V72" i="12"/>
  <c r="G75" i="12"/>
  <c r="G71" i="12" s="1"/>
  <c r="I75" i="12"/>
  <c r="K75" i="12"/>
  <c r="O75" i="12"/>
  <c r="O71" i="12" s="1"/>
  <c r="Q75" i="12"/>
  <c r="V75" i="12"/>
  <c r="G79" i="12"/>
  <c r="I79" i="12"/>
  <c r="K79" i="12"/>
  <c r="M79" i="12"/>
  <c r="O79" i="12"/>
  <c r="Q79" i="12"/>
  <c r="V79" i="12"/>
  <c r="G82" i="12"/>
  <c r="I82" i="12"/>
  <c r="I81" i="12" s="1"/>
  <c r="K82" i="12"/>
  <c r="M82" i="12"/>
  <c r="O82" i="12"/>
  <c r="Q82" i="12"/>
  <c r="Q81" i="12" s="1"/>
  <c r="V82" i="12"/>
  <c r="G86" i="12"/>
  <c r="G81" i="12" s="1"/>
  <c r="I86" i="12"/>
  <c r="K86" i="12"/>
  <c r="O86" i="12"/>
  <c r="O81" i="12" s="1"/>
  <c r="Q86" i="12"/>
  <c r="V86" i="12"/>
  <c r="G90" i="12"/>
  <c r="I90" i="12"/>
  <c r="K90" i="12"/>
  <c r="M90" i="12"/>
  <c r="O90" i="12"/>
  <c r="Q90" i="12"/>
  <c r="V90" i="12"/>
  <c r="G92" i="12"/>
  <c r="M92" i="12" s="1"/>
  <c r="I92" i="12"/>
  <c r="K92" i="12"/>
  <c r="K81" i="12" s="1"/>
  <c r="O92" i="12"/>
  <c r="Q92" i="12"/>
  <c r="V92" i="12"/>
  <c r="V81" i="12" s="1"/>
  <c r="G95" i="12"/>
  <c r="I95" i="12"/>
  <c r="K95" i="12"/>
  <c r="M95" i="12"/>
  <c r="O95" i="12"/>
  <c r="Q95" i="12"/>
  <c r="V95" i="12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1" i="12"/>
  <c r="M111" i="12" s="1"/>
  <c r="I111" i="12"/>
  <c r="K111" i="12"/>
  <c r="O111" i="12"/>
  <c r="Q111" i="12"/>
  <c r="V111" i="12"/>
  <c r="G115" i="12"/>
  <c r="G114" i="12" s="1"/>
  <c r="I115" i="12"/>
  <c r="K115" i="12"/>
  <c r="K114" i="12" s="1"/>
  <c r="O115" i="12"/>
  <c r="O114" i="12" s="1"/>
  <c r="Q115" i="12"/>
  <c r="V115" i="12"/>
  <c r="V114" i="12" s="1"/>
  <c r="G118" i="12"/>
  <c r="I118" i="12"/>
  <c r="I114" i="12" s="1"/>
  <c r="K118" i="12"/>
  <c r="M118" i="12"/>
  <c r="O118" i="12"/>
  <c r="Q118" i="12"/>
  <c r="Q114" i="12" s="1"/>
  <c r="V118" i="12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V122" i="12"/>
  <c r="G125" i="12"/>
  <c r="I125" i="12"/>
  <c r="I124" i="12" s="1"/>
  <c r="K125" i="12"/>
  <c r="M125" i="12"/>
  <c r="O125" i="12"/>
  <c r="Q125" i="12"/>
  <c r="Q124" i="12" s="1"/>
  <c r="V125" i="12"/>
  <c r="G128" i="12"/>
  <c r="M128" i="12" s="1"/>
  <c r="I128" i="12"/>
  <c r="K128" i="12"/>
  <c r="K124" i="12" s="1"/>
  <c r="O128" i="12"/>
  <c r="Q128" i="12"/>
  <c r="V128" i="12"/>
  <c r="V124" i="12" s="1"/>
  <c r="G131" i="12"/>
  <c r="I131" i="12"/>
  <c r="K131" i="12"/>
  <c r="M131" i="12"/>
  <c r="O131" i="12"/>
  <c r="Q131" i="12"/>
  <c r="V131" i="12"/>
  <c r="G133" i="12"/>
  <c r="G124" i="12" s="1"/>
  <c r="I133" i="12"/>
  <c r="K133" i="12"/>
  <c r="O133" i="12"/>
  <c r="O124" i="12" s="1"/>
  <c r="Q133" i="12"/>
  <c r="V133" i="12"/>
  <c r="G137" i="12"/>
  <c r="I137" i="12"/>
  <c r="K137" i="12"/>
  <c r="M137" i="12"/>
  <c r="O137" i="12"/>
  <c r="Q137" i="12"/>
  <c r="V137" i="12"/>
  <c r="G143" i="12"/>
  <c r="M143" i="12" s="1"/>
  <c r="I143" i="12"/>
  <c r="K143" i="12"/>
  <c r="O143" i="12"/>
  <c r="Q143" i="12"/>
  <c r="V143" i="12"/>
  <c r="I145" i="12"/>
  <c r="Q145" i="12"/>
  <c r="G146" i="12"/>
  <c r="G145" i="12" s="1"/>
  <c r="I146" i="12"/>
  <c r="K146" i="12"/>
  <c r="K145" i="12" s="1"/>
  <c r="O146" i="12"/>
  <c r="O145" i="12" s="1"/>
  <c r="Q146" i="12"/>
  <c r="V146" i="12"/>
  <c r="V145" i="12" s="1"/>
  <c r="I149" i="12"/>
  <c r="Q149" i="12"/>
  <c r="G150" i="12"/>
  <c r="M150" i="12" s="1"/>
  <c r="M149" i="12" s="1"/>
  <c r="I150" i="12"/>
  <c r="K150" i="12"/>
  <c r="K149" i="12" s="1"/>
  <c r="O150" i="12"/>
  <c r="O149" i="12" s="1"/>
  <c r="Q150" i="12"/>
  <c r="V150" i="12"/>
  <c r="V149" i="12" s="1"/>
  <c r="G153" i="12"/>
  <c r="G152" i="12" s="1"/>
  <c r="I153" i="12"/>
  <c r="K153" i="12"/>
  <c r="K152" i="12" s="1"/>
  <c r="O153" i="12"/>
  <c r="O152" i="12" s="1"/>
  <c r="Q153" i="12"/>
  <c r="V153" i="12"/>
  <c r="V152" i="12" s="1"/>
  <c r="G156" i="12"/>
  <c r="I156" i="12"/>
  <c r="I152" i="12" s="1"/>
  <c r="K156" i="12"/>
  <c r="M156" i="12"/>
  <c r="O156" i="12"/>
  <c r="Q156" i="12"/>
  <c r="Q152" i="12" s="1"/>
  <c r="V156" i="12"/>
  <c r="G159" i="12"/>
  <c r="M159" i="12" s="1"/>
  <c r="I159" i="12"/>
  <c r="K159" i="12"/>
  <c r="O159" i="12"/>
  <c r="Q159" i="12"/>
  <c r="V159" i="12"/>
  <c r="G163" i="12"/>
  <c r="G162" i="12" s="1"/>
  <c r="I163" i="12"/>
  <c r="K163" i="12"/>
  <c r="K162" i="12" s="1"/>
  <c r="O163" i="12"/>
  <c r="O162" i="12" s="1"/>
  <c r="Q163" i="12"/>
  <c r="V163" i="12"/>
  <c r="V162" i="12" s="1"/>
  <c r="G167" i="12"/>
  <c r="I167" i="12"/>
  <c r="I162" i="12" s="1"/>
  <c r="K167" i="12"/>
  <c r="M167" i="12"/>
  <c r="O167" i="12"/>
  <c r="Q167" i="12"/>
  <c r="Q162" i="12" s="1"/>
  <c r="V167" i="12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G177" i="12"/>
  <c r="M177" i="12" s="1"/>
  <c r="I177" i="12"/>
  <c r="K177" i="12"/>
  <c r="O177" i="12"/>
  <c r="Q177" i="12"/>
  <c r="V177" i="12"/>
  <c r="G179" i="12"/>
  <c r="I179" i="12"/>
  <c r="K179" i="12"/>
  <c r="M179" i="12"/>
  <c r="O179" i="12"/>
  <c r="Q179" i="12"/>
  <c r="V179" i="12"/>
  <c r="G184" i="12"/>
  <c r="M184" i="12" s="1"/>
  <c r="I184" i="12"/>
  <c r="K184" i="12"/>
  <c r="O184" i="12"/>
  <c r="Q184" i="12"/>
  <c r="V184" i="12"/>
  <c r="G188" i="12"/>
  <c r="I188" i="12"/>
  <c r="K188" i="12"/>
  <c r="M188" i="12"/>
  <c r="O188" i="12"/>
  <c r="Q188" i="12"/>
  <c r="V188" i="12"/>
  <c r="G192" i="12"/>
  <c r="I192" i="12"/>
  <c r="I191" i="12" s="1"/>
  <c r="K192" i="12"/>
  <c r="M192" i="12"/>
  <c r="O192" i="12"/>
  <c r="Q192" i="12"/>
  <c r="Q191" i="12" s="1"/>
  <c r="V192" i="12"/>
  <c r="G195" i="12"/>
  <c r="M195" i="12" s="1"/>
  <c r="I195" i="12"/>
  <c r="K195" i="12"/>
  <c r="K191" i="12" s="1"/>
  <c r="O195" i="12"/>
  <c r="Q195" i="12"/>
  <c r="V195" i="12"/>
  <c r="V191" i="12" s="1"/>
  <c r="G198" i="12"/>
  <c r="I198" i="12"/>
  <c r="K198" i="12"/>
  <c r="M198" i="12"/>
  <c r="O198" i="12"/>
  <c r="Q198" i="12"/>
  <c r="V198" i="12"/>
  <c r="G203" i="12"/>
  <c r="G191" i="12" s="1"/>
  <c r="I203" i="12"/>
  <c r="K203" i="12"/>
  <c r="O203" i="12"/>
  <c r="O191" i="12" s="1"/>
  <c r="Q203" i="12"/>
  <c r="V203" i="12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Q207" i="12"/>
  <c r="V207" i="12"/>
  <c r="G211" i="12"/>
  <c r="I211" i="12"/>
  <c r="K211" i="12"/>
  <c r="M211" i="12"/>
  <c r="O211" i="12"/>
  <c r="Q211" i="12"/>
  <c r="V211" i="12"/>
  <c r="G215" i="12"/>
  <c r="M215" i="12" s="1"/>
  <c r="I215" i="12"/>
  <c r="K215" i="12"/>
  <c r="O215" i="12"/>
  <c r="Q215" i="12"/>
  <c r="V215" i="12"/>
  <c r="G217" i="12"/>
  <c r="I217" i="12"/>
  <c r="K217" i="12"/>
  <c r="M217" i="12"/>
  <c r="O217" i="12"/>
  <c r="Q217" i="12"/>
  <c r="V217" i="12"/>
  <c r="G221" i="12"/>
  <c r="M221" i="12" s="1"/>
  <c r="I221" i="12"/>
  <c r="K221" i="12"/>
  <c r="O221" i="12"/>
  <c r="Q221" i="12"/>
  <c r="V221" i="12"/>
  <c r="G223" i="12"/>
  <c r="I223" i="12"/>
  <c r="K223" i="12"/>
  <c r="M223" i="12"/>
  <c r="O223" i="12"/>
  <c r="Q223" i="12"/>
  <c r="V223" i="12"/>
  <c r="G226" i="12"/>
  <c r="M226" i="12" s="1"/>
  <c r="I226" i="12"/>
  <c r="K226" i="12"/>
  <c r="O226" i="12"/>
  <c r="Q226" i="12"/>
  <c r="V226" i="12"/>
  <c r="G228" i="12"/>
  <c r="I228" i="12"/>
  <c r="K228" i="12"/>
  <c r="M228" i="12"/>
  <c r="O228" i="12"/>
  <c r="Q228" i="12"/>
  <c r="V228" i="12"/>
  <c r="G230" i="12"/>
  <c r="M230" i="12" s="1"/>
  <c r="I230" i="12"/>
  <c r="K230" i="12"/>
  <c r="O230" i="12"/>
  <c r="Q230" i="12"/>
  <c r="V230" i="12"/>
  <c r="G234" i="12"/>
  <c r="G233" i="12" s="1"/>
  <c r="I234" i="12"/>
  <c r="K234" i="12"/>
  <c r="K233" i="12" s="1"/>
  <c r="O234" i="12"/>
  <c r="O233" i="12" s="1"/>
  <c r="Q234" i="12"/>
  <c r="V234" i="12"/>
  <c r="V233" i="12" s="1"/>
  <c r="G243" i="12"/>
  <c r="I243" i="12"/>
  <c r="I233" i="12" s="1"/>
  <c r="K243" i="12"/>
  <c r="M243" i="12"/>
  <c r="O243" i="12"/>
  <c r="Q243" i="12"/>
  <c r="Q233" i="12" s="1"/>
  <c r="V243" i="12"/>
  <c r="G252" i="12"/>
  <c r="M252" i="12" s="1"/>
  <c r="I252" i="12"/>
  <c r="K252" i="12"/>
  <c r="O252" i="12"/>
  <c r="Q252" i="12"/>
  <c r="V252" i="12"/>
  <c r="G254" i="12"/>
  <c r="I254" i="12"/>
  <c r="K254" i="12"/>
  <c r="M254" i="12"/>
  <c r="O254" i="12"/>
  <c r="Q254" i="12"/>
  <c r="V254" i="12"/>
  <c r="G262" i="12"/>
  <c r="M262" i="12" s="1"/>
  <c r="I262" i="12"/>
  <c r="K262" i="12"/>
  <c r="O262" i="12"/>
  <c r="Q262" i="12"/>
  <c r="V262" i="12"/>
  <c r="G266" i="12"/>
  <c r="M266" i="12" s="1"/>
  <c r="I266" i="12"/>
  <c r="K266" i="12"/>
  <c r="K265" i="12" s="1"/>
  <c r="O266" i="12"/>
  <c r="O265" i="12" s="1"/>
  <c r="Q266" i="12"/>
  <c r="V266" i="12"/>
  <c r="V265" i="12" s="1"/>
  <c r="G269" i="12"/>
  <c r="I269" i="12"/>
  <c r="K269" i="12"/>
  <c r="M269" i="12"/>
  <c r="O269" i="12"/>
  <c r="Q269" i="12"/>
  <c r="V269" i="12"/>
  <c r="G273" i="12"/>
  <c r="M273" i="12" s="1"/>
  <c r="I273" i="12"/>
  <c r="K273" i="12"/>
  <c r="O273" i="12"/>
  <c r="Q273" i="12"/>
  <c r="V273" i="12"/>
  <c r="G275" i="12"/>
  <c r="I275" i="12"/>
  <c r="I265" i="12" s="1"/>
  <c r="K275" i="12"/>
  <c r="M275" i="12"/>
  <c r="O275" i="12"/>
  <c r="Q275" i="12"/>
  <c r="Q265" i="12" s="1"/>
  <c r="V275" i="12"/>
  <c r="G277" i="12"/>
  <c r="M277" i="12" s="1"/>
  <c r="I277" i="12"/>
  <c r="K277" i="12"/>
  <c r="O277" i="12"/>
  <c r="Q277" i="12"/>
  <c r="V277" i="12"/>
  <c r="G281" i="12"/>
  <c r="I281" i="12"/>
  <c r="K281" i="12"/>
  <c r="M281" i="12"/>
  <c r="O281" i="12"/>
  <c r="Q281" i="12"/>
  <c r="V281" i="12"/>
  <c r="G284" i="12"/>
  <c r="M284" i="12" s="1"/>
  <c r="I284" i="12"/>
  <c r="K284" i="12"/>
  <c r="O284" i="12"/>
  <c r="Q284" i="12"/>
  <c r="V284" i="12"/>
  <c r="G286" i="12"/>
  <c r="I286" i="12"/>
  <c r="K286" i="12"/>
  <c r="M286" i="12"/>
  <c r="O286" i="12"/>
  <c r="Q286" i="12"/>
  <c r="V286" i="12"/>
  <c r="G288" i="12"/>
  <c r="M288" i="12" s="1"/>
  <c r="I288" i="12"/>
  <c r="K288" i="12"/>
  <c r="O288" i="12"/>
  <c r="Q288" i="12"/>
  <c r="V288" i="12"/>
  <c r="G290" i="12"/>
  <c r="I290" i="12"/>
  <c r="K290" i="12"/>
  <c r="M290" i="12"/>
  <c r="O290" i="12"/>
  <c r="Q290" i="12"/>
  <c r="V290" i="12"/>
  <c r="G292" i="12"/>
  <c r="M292" i="12" s="1"/>
  <c r="I292" i="12"/>
  <c r="K292" i="12"/>
  <c r="O292" i="12"/>
  <c r="Q292" i="12"/>
  <c r="V292" i="12"/>
  <c r="G296" i="12"/>
  <c r="M296" i="12" s="1"/>
  <c r="I296" i="12"/>
  <c r="K296" i="12"/>
  <c r="K295" i="12" s="1"/>
  <c r="O296" i="12"/>
  <c r="O295" i="12" s="1"/>
  <c r="Q296" i="12"/>
  <c r="V296" i="12"/>
  <c r="V295" i="12" s="1"/>
  <c r="G316" i="12"/>
  <c r="I316" i="12"/>
  <c r="K316" i="12"/>
  <c r="M316" i="12"/>
  <c r="O316" i="12"/>
  <c r="Q316" i="12"/>
  <c r="V316" i="12"/>
  <c r="G338" i="12"/>
  <c r="M338" i="12" s="1"/>
  <c r="I338" i="12"/>
  <c r="K338" i="12"/>
  <c r="O338" i="12"/>
  <c r="Q338" i="12"/>
  <c r="V338" i="12"/>
  <c r="G341" i="12"/>
  <c r="I341" i="12"/>
  <c r="I295" i="12" s="1"/>
  <c r="K341" i="12"/>
  <c r="M341" i="12"/>
  <c r="O341" i="12"/>
  <c r="Q341" i="12"/>
  <c r="Q295" i="12" s="1"/>
  <c r="V341" i="12"/>
  <c r="G344" i="12"/>
  <c r="M344" i="12" s="1"/>
  <c r="I344" i="12"/>
  <c r="K344" i="12"/>
  <c r="O344" i="12"/>
  <c r="Q344" i="12"/>
  <c r="V344" i="12"/>
  <c r="G347" i="12"/>
  <c r="I347" i="12"/>
  <c r="K347" i="12"/>
  <c r="M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I351" i="12"/>
  <c r="K351" i="12"/>
  <c r="M351" i="12"/>
  <c r="O351" i="12"/>
  <c r="Q351" i="12"/>
  <c r="V351" i="12"/>
  <c r="G355" i="12"/>
  <c r="M355" i="12" s="1"/>
  <c r="I355" i="12"/>
  <c r="K355" i="12"/>
  <c r="O355" i="12"/>
  <c r="Q355" i="12"/>
  <c r="V355" i="12"/>
  <c r="G359" i="12"/>
  <c r="I359" i="12"/>
  <c r="K359" i="12"/>
  <c r="M359" i="12"/>
  <c r="O359" i="12"/>
  <c r="Q359" i="12"/>
  <c r="V359" i="12"/>
  <c r="G362" i="12"/>
  <c r="M362" i="12" s="1"/>
  <c r="I362" i="12"/>
  <c r="K362" i="12"/>
  <c r="O362" i="12"/>
  <c r="Q362" i="12"/>
  <c r="V362" i="12"/>
  <c r="G365" i="12"/>
  <c r="I365" i="12"/>
  <c r="K365" i="12"/>
  <c r="M365" i="12"/>
  <c r="O365" i="12"/>
  <c r="Q365" i="12"/>
  <c r="V365" i="12"/>
  <c r="G367" i="12"/>
  <c r="M367" i="12" s="1"/>
  <c r="I367" i="12"/>
  <c r="K367" i="12"/>
  <c r="O367" i="12"/>
  <c r="Q367" i="12"/>
  <c r="V367" i="12"/>
  <c r="G371" i="12"/>
  <c r="G370" i="12" s="1"/>
  <c r="I371" i="12"/>
  <c r="K371" i="12"/>
  <c r="K370" i="12" s="1"/>
  <c r="O371" i="12"/>
  <c r="O370" i="12" s="1"/>
  <c r="Q371" i="12"/>
  <c r="V371" i="12"/>
  <c r="V370" i="12" s="1"/>
  <c r="G375" i="12"/>
  <c r="I375" i="12"/>
  <c r="I370" i="12" s="1"/>
  <c r="K375" i="12"/>
  <c r="M375" i="12"/>
  <c r="O375" i="12"/>
  <c r="Q375" i="12"/>
  <c r="Q370" i="12" s="1"/>
  <c r="V375" i="12"/>
  <c r="G377" i="12"/>
  <c r="M377" i="12" s="1"/>
  <c r="I377" i="12"/>
  <c r="K377" i="12"/>
  <c r="O377" i="12"/>
  <c r="Q377" i="12"/>
  <c r="V377" i="12"/>
  <c r="G380" i="12"/>
  <c r="I380" i="12"/>
  <c r="K380" i="12"/>
  <c r="M380" i="12"/>
  <c r="O380" i="12"/>
  <c r="Q380" i="12"/>
  <c r="V380" i="12"/>
  <c r="G382" i="12"/>
  <c r="M382" i="12" s="1"/>
  <c r="I382" i="12"/>
  <c r="K382" i="12"/>
  <c r="O382" i="12"/>
  <c r="Q382" i="12"/>
  <c r="V382" i="12"/>
  <c r="G384" i="12"/>
  <c r="I384" i="12"/>
  <c r="K384" i="12"/>
  <c r="M384" i="12"/>
  <c r="O384" i="12"/>
  <c r="Q384" i="12"/>
  <c r="V384" i="12"/>
  <c r="G386" i="12"/>
  <c r="M386" i="12" s="1"/>
  <c r="I386" i="12"/>
  <c r="K386" i="12"/>
  <c r="O386" i="12"/>
  <c r="Q386" i="12"/>
  <c r="V386" i="12"/>
  <c r="G389" i="12"/>
  <c r="I389" i="12"/>
  <c r="K389" i="12"/>
  <c r="M389" i="12"/>
  <c r="O389" i="12"/>
  <c r="Q389" i="12"/>
  <c r="V389" i="12"/>
  <c r="G393" i="12"/>
  <c r="I393" i="12"/>
  <c r="I392" i="12" s="1"/>
  <c r="K393" i="12"/>
  <c r="M393" i="12"/>
  <c r="O393" i="12"/>
  <c r="Q393" i="12"/>
  <c r="Q392" i="12" s="1"/>
  <c r="V393" i="12"/>
  <c r="G396" i="12"/>
  <c r="M396" i="12" s="1"/>
  <c r="I396" i="12"/>
  <c r="K396" i="12"/>
  <c r="K392" i="12" s="1"/>
  <c r="O396" i="12"/>
  <c r="Q396" i="12"/>
  <c r="V396" i="12"/>
  <c r="V392" i="12" s="1"/>
  <c r="G398" i="12"/>
  <c r="I398" i="12"/>
  <c r="K398" i="12"/>
  <c r="M398" i="12"/>
  <c r="O398" i="12"/>
  <c r="Q398" i="12"/>
  <c r="V398" i="12"/>
  <c r="G400" i="12"/>
  <c r="G392" i="12" s="1"/>
  <c r="I400" i="12"/>
  <c r="K400" i="12"/>
  <c r="O400" i="12"/>
  <c r="O392" i="12" s="1"/>
  <c r="Q400" i="12"/>
  <c r="V400" i="12"/>
  <c r="G402" i="12"/>
  <c r="I402" i="12"/>
  <c r="K402" i="12"/>
  <c r="M402" i="12"/>
  <c r="O402" i="12"/>
  <c r="Q402" i="12"/>
  <c r="V402" i="12"/>
  <c r="G406" i="12"/>
  <c r="I406" i="12"/>
  <c r="I405" i="12" s="1"/>
  <c r="K406" i="12"/>
  <c r="M406" i="12"/>
  <c r="O406" i="12"/>
  <c r="Q406" i="12"/>
  <c r="Q405" i="12" s="1"/>
  <c r="V406" i="12"/>
  <c r="G410" i="12"/>
  <c r="G405" i="12" s="1"/>
  <c r="I410" i="12"/>
  <c r="K410" i="12"/>
  <c r="O410" i="12"/>
  <c r="O405" i="12" s="1"/>
  <c r="Q410" i="12"/>
  <c r="V410" i="12"/>
  <c r="G415" i="12"/>
  <c r="I415" i="12"/>
  <c r="K415" i="12"/>
  <c r="M415" i="12"/>
  <c r="O415" i="12"/>
  <c r="Q415" i="12"/>
  <c r="V415" i="12"/>
  <c r="G418" i="12"/>
  <c r="M418" i="12" s="1"/>
  <c r="I418" i="12"/>
  <c r="K418" i="12"/>
  <c r="K405" i="12" s="1"/>
  <c r="O418" i="12"/>
  <c r="Q418" i="12"/>
  <c r="V418" i="12"/>
  <c r="V405" i="12" s="1"/>
  <c r="G423" i="12"/>
  <c r="I423" i="12"/>
  <c r="K423" i="12"/>
  <c r="M423" i="12"/>
  <c r="O423" i="12"/>
  <c r="Q423" i="12"/>
  <c r="V423" i="12"/>
  <c r="G428" i="12"/>
  <c r="M428" i="12" s="1"/>
  <c r="I428" i="12"/>
  <c r="K428" i="12"/>
  <c r="O428" i="12"/>
  <c r="Q428" i="12"/>
  <c r="V428" i="12"/>
  <c r="I431" i="12"/>
  <c r="Q431" i="12"/>
  <c r="G432" i="12"/>
  <c r="M432" i="12" s="1"/>
  <c r="M431" i="12" s="1"/>
  <c r="I432" i="12"/>
  <c r="K432" i="12"/>
  <c r="K431" i="12" s="1"/>
  <c r="O432" i="12"/>
  <c r="O431" i="12" s="1"/>
  <c r="Q432" i="12"/>
  <c r="V432" i="12"/>
  <c r="V431" i="12" s="1"/>
  <c r="G437" i="12"/>
  <c r="I437" i="12"/>
  <c r="K437" i="12"/>
  <c r="M437" i="12"/>
  <c r="O437" i="12"/>
  <c r="Q437" i="12"/>
  <c r="V437" i="12"/>
  <c r="G439" i="12"/>
  <c r="G440" i="12"/>
  <c r="I440" i="12"/>
  <c r="I439" i="12" s="1"/>
  <c r="K440" i="12"/>
  <c r="M440" i="12"/>
  <c r="O440" i="12"/>
  <c r="Q440" i="12"/>
  <c r="Q439" i="12" s="1"/>
  <c r="V440" i="12"/>
  <c r="G442" i="12"/>
  <c r="M442" i="12" s="1"/>
  <c r="I442" i="12"/>
  <c r="K442" i="12"/>
  <c r="K439" i="12" s="1"/>
  <c r="O442" i="12"/>
  <c r="Q442" i="12"/>
  <c r="V442" i="12"/>
  <c r="V439" i="12" s="1"/>
  <c r="G445" i="12"/>
  <c r="I445" i="12"/>
  <c r="K445" i="12"/>
  <c r="M445" i="12"/>
  <c r="O445" i="12"/>
  <c r="Q445" i="12"/>
  <c r="V445" i="12"/>
  <c r="G448" i="12"/>
  <c r="M448" i="12" s="1"/>
  <c r="I448" i="12"/>
  <c r="K448" i="12"/>
  <c r="O448" i="12"/>
  <c r="O439" i="12" s="1"/>
  <c r="Q448" i="12"/>
  <c r="V448" i="12"/>
  <c r="G450" i="12"/>
  <c r="I450" i="12"/>
  <c r="K450" i="12"/>
  <c r="M450" i="12"/>
  <c r="O450" i="12"/>
  <c r="Q450" i="12"/>
  <c r="V450" i="12"/>
  <c r="G453" i="12"/>
  <c r="M453" i="12" s="1"/>
  <c r="I453" i="12"/>
  <c r="K453" i="12"/>
  <c r="O453" i="12"/>
  <c r="Q453" i="12"/>
  <c r="V453" i="12"/>
  <c r="G456" i="12"/>
  <c r="G455" i="12" s="1"/>
  <c r="I456" i="12"/>
  <c r="K456" i="12"/>
  <c r="K455" i="12" s="1"/>
  <c r="O456" i="12"/>
  <c r="O455" i="12" s="1"/>
  <c r="Q456" i="12"/>
  <c r="V456" i="12"/>
  <c r="V455" i="12" s="1"/>
  <c r="G459" i="12"/>
  <c r="I459" i="12"/>
  <c r="I455" i="12" s="1"/>
  <c r="K459" i="12"/>
  <c r="M459" i="12"/>
  <c r="O459" i="12"/>
  <c r="Q459" i="12"/>
  <c r="Q455" i="12" s="1"/>
  <c r="V459" i="12"/>
  <c r="G462" i="12"/>
  <c r="M462" i="12" s="1"/>
  <c r="I462" i="12"/>
  <c r="K462" i="12"/>
  <c r="O462" i="12"/>
  <c r="Q462" i="12"/>
  <c r="V462" i="12"/>
  <c r="G465" i="12"/>
  <c r="I465" i="12"/>
  <c r="K465" i="12"/>
  <c r="M465" i="12"/>
  <c r="O465" i="12"/>
  <c r="Q465" i="12"/>
  <c r="V465" i="12"/>
  <c r="G468" i="12"/>
  <c r="M468" i="12" s="1"/>
  <c r="I468" i="12"/>
  <c r="K468" i="12"/>
  <c r="O468" i="12"/>
  <c r="Q468" i="12"/>
  <c r="V468" i="12"/>
  <c r="G471" i="12"/>
  <c r="I471" i="12"/>
  <c r="K471" i="12"/>
  <c r="M471" i="12"/>
  <c r="O471" i="12"/>
  <c r="Q471" i="12"/>
  <c r="V471" i="12"/>
  <c r="AE474" i="12"/>
  <c r="AF474" i="12"/>
  <c r="I20" i="1"/>
  <c r="I19" i="1"/>
  <c r="I18" i="1"/>
  <c r="I17" i="1"/>
  <c r="I16" i="1"/>
  <c r="I83" i="1"/>
  <c r="J82" i="1" s="1"/>
  <c r="F45" i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H39" i="1"/>
  <c r="H45" i="1" s="1"/>
  <c r="J28" i="1"/>
  <c r="J26" i="1"/>
  <c r="G38" i="1"/>
  <c r="F38" i="1"/>
  <c r="J23" i="1"/>
  <c r="J24" i="1"/>
  <c r="J25" i="1"/>
  <c r="J27" i="1"/>
  <c r="E24" i="1"/>
  <c r="E26" i="1"/>
  <c r="J59" i="1" l="1"/>
  <c r="J65" i="1"/>
  <c r="J61" i="1"/>
  <c r="J63" i="1"/>
  <c r="J67" i="1"/>
  <c r="J69" i="1"/>
  <c r="J71" i="1"/>
  <c r="J75" i="1"/>
  <c r="J77" i="1"/>
  <c r="J73" i="1"/>
  <c r="J57" i="1"/>
  <c r="J60" i="1"/>
  <c r="J62" i="1"/>
  <c r="J64" i="1"/>
  <c r="J66" i="1"/>
  <c r="J68" i="1"/>
  <c r="J70" i="1"/>
  <c r="J72" i="1"/>
  <c r="J74" i="1"/>
  <c r="J76" i="1"/>
  <c r="J78" i="1"/>
  <c r="J81" i="1"/>
  <c r="J58" i="1"/>
  <c r="J79" i="1"/>
  <c r="A26" i="1"/>
  <c r="G26" i="1"/>
  <c r="G28" i="1"/>
  <c r="G23" i="1"/>
  <c r="M85" i="13"/>
  <c r="AF108" i="13"/>
  <c r="M102" i="13"/>
  <c r="M92" i="13" s="1"/>
  <c r="M45" i="13"/>
  <c r="M42" i="13" s="1"/>
  <c r="M22" i="13"/>
  <c r="M19" i="13" s="1"/>
  <c r="M15" i="13"/>
  <c r="M8" i="13" s="1"/>
  <c r="M265" i="12"/>
  <c r="M295" i="12"/>
  <c r="M32" i="12"/>
  <c r="M439" i="12"/>
  <c r="M456" i="12"/>
  <c r="M455" i="12" s="1"/>
  <c r="G431" i="12"/>
  <c r="M410" i="12"/>
  <c r="M405" i="12" s="1"/>
  <c r="M400" i="12"/>
  <c r="M392" i="12" s="1"/>
  <c r="M371" i="12"/>
  <c r="M370" i="12" s="1"/>
  <c r="G295" i="12"/>
  <c r="G265" i="12"/>
  <c r="M234" i="12"/>
  <c r="M233" i="12" s="1"/>
  <c r="M203" i="12"/>
  <c r="M191" i="12" s="1"/>
  <c r="M163" i="12"/>
  <c r="M162" i="12" s="1"/>
  <c r="M153" i="12"/>
  <c r="M152" i="12" s="1"/>
  <c r="G149" i="12"/>
  <c r="M146" i="12"/>
  <c r="M145" i="12" s="1"/>
  <c r="M133" i="12"/>
  <c r="M124" i="12" s="1"/>
  <c r="M115" i="12"/>
  <c r="M114" i="12" s="1"/>
  <c r="M86" i="12"/>
  <c r="M81" i="12" s="1"/>
  <c r="M75" i="12"/>
  <c r="M71" i="12" s="1"/>
  <c r="M59" i="12"/>
  <c r="M44" i="12" s="1"/>
  <c r="M20" i="12"/>
  <c r="M14" i="12" s="1"/>
  <c r="I21" i="1"/>
  <c r="J80" i="1"/>
  <c r="I39" i="1"/>
  <c r="I45" i="1" s="1"/>
  <c r="J83" i="1" l="1"/>
  <c r="A23" i="1"/>
  <c r="J43" i="1"/>
  <c r="J44" i="1"/>
  <c r="J41" i="1"/>
  <c r="J39" i="1"/>
  <c r="J45" i="1" s="1"/>
  <c r="J42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888865C-A2E9-40CD-92ED-FE91E41EA0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81FA51-0586-46AF-BD90-79958201A5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687EC5B-46C2-40DF-B32F-5D32898736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157CEE-E188-439E-8D9E-3D4467CE4F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<sst xmlns="http://schemas.openxmlformats.org/spreadsheetml/2006/main" count="2408" uniqueCount="659">
  <si>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</si>
  <si>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</si>
  <si>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</si>
  <si>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</si>
  <si>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</si>
  <si>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</si>
  <si>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</si>
  <si>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</si>
  <si>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</si>
  <si>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</si>
  <si>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</si>
  <si>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</si>
  <si>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</si>
  <si>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</si>
  <si>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</si>
  <si>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</si>
  <si>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</si>
  <si>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</si>
  <si>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</si>
  <si>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</si>
  <si>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</si>
  <si>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</si>
  <si>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</si>
  <si>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</si>
  <si>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</si>
  <si>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</si>
  <si>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</si>
  <si>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</si>
  <si>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</si>
  <si>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</si>
  <si>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</si>
  <si>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</si>
  <si>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</si>
  <si>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</si>
  <si>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</si>
  <si>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</si>
  <si>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</si>
  <si>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</si>
  <si>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</si>
  <si>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</si>
  <si>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</si>
  <si>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</si>
  <si>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</si>
  <si>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22032</t>
  </si>
  <si>
    <t>Odstranění havarijního stavu střechy budovy A po živelné pohromě SVČ Duhovka Břeclav</t>
  </si>
  <si>
    <t>Stavba</t>
  </si>
  <si>
    <t>Stavební objekt</t>
  </si>
  <si>
    <t>01</t>
  </si>
  <si>
    <t xml:space="preserve">Oprava střechy budovy A </t>
  </si>
  <si>
    <t>22032-01</t>
  </si>
  <si>
    <t>Odstranění havarijního stavu střechy budovy A po živelné pohromě</t>
  </si>
  <si>
    <t>02</t>
  </si>
  <si>
    <t>Hromosvod</t>
  </si>
  <si>
    <t>22032-02</t>
  </si>
  <si>
    <t>Hromosvod - střecha budovy A</t>
  </si>
  <si>
    <t>Celkem za stavbu</t>
  </si>
  <si>
    <t>CZK</t>
  </si>
  <si>
    <t>#POPS</t>
  </si>
  <si>
    <t>Popis stavby: 22032 - Odstranění havarijního stavu střechy budovy A po živelné pohromě SVČ Duhovka Břeclav</t>
  </si>
  <si>
    <t>#POPO</t>
  </si>
  <si>
    <t xml:space="preserve">Popis objektu: 01 - Oprava střechy budovy A </t>
  </si>
  <si>
    <t>#POPR</t>
  </si>
  <si>
    <t>Popis rozpočtu: 22032-01 - Odstranění havarijního stavu střechy budovy A po živelné pohromě</t>
  </si>
  <si>
    <t>Popis objektu: 02 - Hromosvod</t>
  </si>
  <si>
    <t>Popis rozpočtu: 22032-02 - Hromosvod - střecha budovy A</t>
  </si>
  <si>
    <t>Rekapitulace dílů</t>
  </si>
  <si>
    <t>Typ dílu</t>
  </si>
  <si>
    <t>3</t>
  </si>
  <si>
    <t>Svislé a kompletní konstrukce</t>
  </si>
  <si>
    <t>311</t>
  </si>
  <si>
    <t>Sádrokartonové konstrukce</t>
  </si>
  <si>
    <t>61</t>
  </si>
  <si>
    <t>Úpravy povrchů vnitřní</t>
  </si>
  <si>
    <t>62</t>
  </si>
  <si>
    <t>Úpravy povrchů vnější</t>
  </si>
  <si>
    <t>64</t>
  </si>
  <si>
    <t>Výplně otvorů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</si>
  <si>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</si>
  <si>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</si>
  <si>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</si>
  <si>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</si>
  <si>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</si>
  <si>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</si>
  <si>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</si>
  <si>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</si>
  <si>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</si>
  <si>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</si>
  <si>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C21M</t>
  </si>
  <si>
    <t>Elektromontáže</t>
  </si>
  <si>
    <t>C21M-M</t>
  </si>
  <si>
    <t>Materiály</t>
  </si>
  <si>
    <t>C46M</t>
  </si>
  <si>
    <t>Zemní práce</t>
  </si>
  <si>
    <t>D90</t>
  </si>
  <si>
    <t>Subdodávky</t>
  </si>
  <si>
    <t>711</t>
  </si>
  <si>
    <t>Izolace proti vodě</t>
  </si>
  <si>
    <t>713</t>
  </si>
  <si>
    <t>Izolace tepelné</t>
  </si>
  <si>
    <t>762</t>
  </si>
  <si>
    <t>Konstrukce tesařské</t>
  </si>
  <si>
    <t>763</t>
  </si>
  <si>
    <t>Dřevostavby</t>
  </si>
  <si>
    <t>764</t>
  </si>
  <si>
    <t>Konstrukce klempířské</t>
  </si>
  <si>
    <t>764-1</t>
  </si>
  <si>
    <t>Plechová střešní krytina</t>
  </si>
  <si>
    <t>765</t>
  </si>
  <si>
    <t>Krytiny tvrdé</t>
  </si>
  <si>
    <t>766</t>
  </si>
  <si>
    <t>Konstrukce truhlářské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</si>
  <si>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</si>
  <si>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</si>
  <si>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</si>
  <si>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</si>
  <si>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</si>
  <si>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</si>
  <si>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</si>
  <si>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</si>
  <si>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</si>
  <si>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</si>
  <si>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</si>
  <si>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</si>
  <si>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</si>
  <si>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</si>
  <si>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</si>
  <si>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</si>
  <si>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</si>
  <si>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</si>
  <si>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</si>
  <si>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</si>
  <si>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</si>
  <si>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</si>
  <si>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</si>
  <si>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</si>
  <si>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</si>
  <si>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</si>
  <si>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</si>
  <si>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</si>
  <si>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</si>
  <si>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</si>
  <si>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</si>
  <si>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</si>
  <si>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</si>
  <si>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</si>
  <si>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</si>
  <si>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</si>
  <si>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</si>
  <si>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</si>
  <si>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310237241RT1</t>
  </si>
  <si>
    <t>Zazdívka otvorů o ploše přes 0,09 m2 do 0,25 m2 ve zdivu nadzákladovém cihlami pálenými o tloušťce zdi do 300 mm</t>
  </si>
  <si>
    <t>kus</t>
  </si>
  <si>
    <t>801-4</t>
  </si>
  <si>
    <t>RTS 22/ II</t>
  </si>
  <si>
    <t>Práce</t>
  </si>
  <si>
    <t>Běžná</t>
  </si>
  <si>
    <t>POL1_</t>
  </si>
  <si>
    <t>včetně pomocného pracovního lešení</t>
  </si>
  <si>
    <t>SPI</t>
  </si>
  <si>
    <t>zazdění děr po vybourání dveří mezi chodbou a půdním prostorem : 8</t>
  </si>
  <si>
    <t>VV</t>
  </si>
  <si>
    <t xml:space="preserve">8 : </t>
  </si>
  <si>
    <t>SPU</t>
  </si>
  <si>
    <t>342265112RT5</t>
  </si>
  <si>
    <t>Úprava podkroví sádrokartonem na plochách svislých na ocelový rošt 1x deska, standard, bez izolace</t>
  </si>
  <si>
    <t>m2</t>
  </si>
  <si>
    <t>801-1</t>
  </si>
  <si>
    <t>deskami ze sádrokartonu tl. 12,5 mm, s vloženou tepelnou izolací a parotěsnou zábranou,</t>
  </si>
  <si>
    <t>předstěny S02 : 1,5*(3,35+5,5+5)+(1,375+1,1+3,19+1,1+1,37)*2,5</t>
  </si>
  <si>
    <t>2,35*2,5</t>
  </si>
  <si>
    <t>342265122RT5</t>
  </si>
  <si>
    <t>Úprava podkroví sádrokartonem na plochách šikmých na ocelový rošt 1x deska, tloušťky 12,5 mm, standard, bez izolace</t>
  </si>
  <si>
    <t>KP - krytina v ploše : 15,41+1,54+37,76+7,35+54,69+13,31+13,31+5,52+17,16+40,35+0,51</t>
  </si>
  <si>
    <t>VP - věžičky, vikýře : 19,27+1,41*2+2,39+1,5*2+0,54+0,51</t>
  </si>
  <si>
    <t>342265193R00</t>
  </si>
  <si>
    <t>Příplatky k úpravě podkroví sádrokartonem za otvor v podhledu podkroví pl. 1,00 m2</t>
  </si>
  <si>
    <t>342265196R00</t>
  </si>
  <si>
    <t>Příplatky k úpravě podkroví sádrokartonem za otvor ve stěně podkroví pl. 1,00 m2</t>
  </si>
  <si>
    <t>342265998R00</t>
  </si>
  <si>
    <t>Příplatky k úpravě podkroví sádrokartonem pro plochy do 2 m2</t>
  </si>
  <si>
    <t>612421421R00</t>
  </si>
  <si>
    <t>Oprava vnitřních vápenných omítek stěn v množství opravované plochy přes 30 do 50 %, hladkých</t>
  </si>
  <si>
    <t>Včetně pomocného pracovního lešení o výšce podlahy do 1900 mm a pro zatížení do 1,5 kPa.</t>
  </si>
  <si>
    <t>POP</t>
  </si>
  <si>
    <t>3.06,3.07 : 2,5*11,93+2,5*0,8*8</t>
  </si>
  <si>
    <t>komínová tělesa : 3,5*(1,5*2+1,75*2+0,5*4+0,75*2+0,5*2)+0,8*4,5*2+0,5*4,5*2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</si>
  <si>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</si>
  <si>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</si>
  <si>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</si>
  <si>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ostění otvoru mezi půdou a chodbou : 2,1*1+2,1*1,2*2</t>
  </si>
  <si>
    <t>622904121R00</t>
  </si>
  <si>
    <t xml:space="preserve">Očištění fasád ruční čištění ocelovým kartáčem,  </t>
  </si>
  <si>
    <t>602016195R00</t>
  </si>
  <si>
    <t>Omítka stěn z hotových směsí Doplňkové práce pro omítky stěn z hotových směsí  hloubková penetrace stěn silikátová</t>
  </si>
  <si>
    <t>po jednotlivých vrstvách</t>
  </si>
  <si>
    <t>622421745R00</t>
  </si>
  <si>
    <t>Oprava vnějších omítek vápenných štukových stupeň členitosti 4, v množství opravované plochy přes 40 do 50 %, z omítkových směsí památkářských, bez nátěru, včetně nákladů na umělecké dekorace zhotovené přímo na fasádě i dekorace vytvořené mimo stavbu a aplikované na fasádu</t>
  </si>
  <si>
    <t>bez otlučení vadných míst</t>
  </si>
  <si>
    <t>fasáda po parapet 2.NP : 4*(12,64*2+13,84*2+1,48*2)</t>
  </si>
  <si>
    <t>vikýře, věžičky nad výškou římsy : 3,77*3,5+0,8*6*1,2+1,04*1,6</t>
  </si>
  <si>
    <t>(3,351+2+2,12)*2,5+3,351*1,2</t>
  </si>
  <si>
    <t>(1,1+3,55+1,1)*2,5+(1,47+4,93)*2,5</t>
  </si>
  <si>
    <t>622471318RV7</t>
  </si>
  <si>
    <t xml:space="preserve">Nátěry a nástřiky vnějších stěn a pilířů základním a krycím nátěrem (nebo přestřikem povrchu) hmota silikonová, složitost 3 ÷ 4,  </t>
  </si>
  <si>
    <t>POL1_1</t>
  </si>
  <si>
    <t>Penetrace + 2 x krycí nátěr.</t>
  </si>
  <si>
    <t>komínová tělesa nad střešní rovinou : 1,5*(0,5*2+1,25*2)+1,8*(0,5*2+0,8*2)+1,1*(1,5*2+1,75*2+0,5*4)</t>
  </si>
  <si>
    <t>komínové zastřešené hlavy : 0,5*1,5+0,5*1,75+0,8*0,5+1,25*0,5</t>
  </si>
  <si>
    <t>627452111RT2</t>
  </si>
  <si>
    <t>Spárování maltou cementovou zapuštěné rovné  zdí z cihel, spárovací maltou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</si>
  <si>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</si>
  <si>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</si>
  <si>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</si>
  <si>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648991113RT4</t>
  </si>
  <si>
    <t>Osazení parapetních desek z plastických hmot Dodávka a osazení parapetních desek z plastických hmot šířky 350 mm</t>
  </si>
  <si>
    <t>m</t>
  </si>
  <si>
    <t>a poloplastických hmot na montážní pěnu, zapravení omítky pod parapetem, těsnění spáry mezi parapetem a rámem okna, dodávka silikonu.</t>
  </si>
  <si>
    <t>P1,P2,P3 : 0,7+1,5+1,6</t>
  </si>
  <si>
    <t>5533301126R</t>
  </si>
  <si>
    <t>zárubeň kovová s těsněním; pro pórobetonové tvárnice; ústí 100 mm; š průchodu 800 mm; h průchodu 1 970 mm; L, P; závěsy stavitelné; požární odolnost</t>
  </si>
  <si>
    <t>SPCM</t>
  </si>
  <si>
    <t>Specifikace</t>
  </si>
  <si>
    <t>POL3_</t>
  </si>
  <si>
    <t>941941041R00</t>
  </si>
  <si>
    <t>Montáž lešení lehkého pracovního řadového s podlahami šířky od 1,00 do 1,20 m, výšky do 10 m</t>
  </si>
  <si>
    <t>800-3</t>
  </si>
  <si>
    <t>včetně kotvení</t>
  </si>
  <si>
    <t>9,5*(12,64*2+13,84*2+1,48*2+8*1,2)</t>
  </si>
  <si>
    <t>941941291R00</t>
  </si>
  <si>
    <t>Montáž lešení lehkého pracovního řadového s podlahami příplatek za každý další i započatý měsíc použití lešení  šířky od 1,00 do 1,20 m a výšky do 10 m</t>
  </si>
  <si>
    <t>622,44*3</t>
  </si>
  <si>
    <t>941941841R00</t>
  </si>
  <si>
    <t>Demontáž lešení lehkého řadového s podlahami šířky přes 1 do 1,2 m, výšky do 10 m</t>
  </si>
  <si>
    <t>941955001R00</t>
  </si>
  <si>
    <t>Lešení lehké pracovní pomocné pomocné, o výšce lešeňové podlahy do 1,2 m</t>
  </si>
  <si>
    <t>1,5*(11,95+4,88+1,6)</t>
  </si>
  <si>
    <t>941955004R00</t>
  </si>
  <si>
    <t>Lešení lehké pracovní pomocné pomocné, o výšce lešeňové podlahy přes 2,5 do 3,5 m</t>
  </si>
  <si>
    <t>pro šikmé podhledy podkroví : 60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</si>
  <si>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</si>
  <si>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</si>
  <si>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</si>
  <si>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</si>
  <si>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944945013R00</t>
  </si>
  <si>
    <t>Montáž záchytné stříšky šířky přes 2 m</t>
  </si>
  <si>
    <t>944945193R00</t>
  </si>
  <si>
    <t>Montáž záchytné stříšky příplatek k ceně za každý další i započatý měsíc použití záchytné stříšky  šířky přes 2 m</t>
  </si>
  <si>
    <t>944945813R00</t>
  </si>
  <si>
    <t>Demontáž záchytné stříšky šířky přes 2 m</t>
  </si>
  <si>
    <t>zřizované současně s lehkým nebo těžkým lešením,</t>
  </si>
  <si>
    <t>94194-1</t>
  </si>
  <si>
    <t>Příplatek za složitost stavby lešení</t>
  </si>
  <si>
    <t xml:space="preserve">m2    </t>
  </si>
  <si>
    <t>Vlastní</t>
  </si>
  <si>
    <t>Indiv</t>
  </si>
  <si>
    <t>171156018500R</t>
  </si>
  <si>
    <t>Jeřáb automobilní GROWE TMS 475</t>
  </si>
  <si>
    <t>Sh</t>
  </si>
  <si>
    <t>STROJ</t>
  </si>
  <si>
    <t>Stroj</t>
  </si>
  <si>
    <t>POL6_</t>
  </si>
  <si>
    <t>dosah 29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</si>
  <si>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</si>
  <si>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</si>
  <si>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úklid okolí a budovy každý den : (60,4+4,93*12,92+2,51)*3</t>
  </si>
  <si>
    <t>953921121R00</t>
  </si>
  <si>
    <t>Dvířka komínová plechová 380 x 220 x 23 mm</t>
  </si>
  <si>
    <t>953941312R00</t>
  </si>
  <si>
    <t>Osazení předmětů na hmoždinky osazení hasicího přístroje</t>
  </si>
  <si>
    <t>449841R1</t>
  </si>
  <si>
    <t>Přístroj hasicí práškový 21A</t>
  </si>
  <si>
    <t>968071125R00</t>
  </si>
  <si>
    <t>Vyvěšení nebo zavěšení kovových křídel dveří, plochy do 2 m2</t>
  </si>
  <si>
    <t>801-3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</si>
  <si>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</si>
  <si>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</si>
  <si>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</si>
  <si>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0,8*2,1*2</t>
  </si>
  <si>
    <t>976072321R00</t>
  </si>
  <si>
    <t>Vybourání kovových doplňkových konstrukcí komínových a topných dvířek, ventlilací apod.  plochy přes 0,3 m2, ze zdiva cihelného nebo kamenného</t>
  </si>
  <si>
    <t>978013161R00</t>
  </si>
  <si>
    <t>Otlučení omítek vápenných nebo vápenocementových vnitřních s vyškrabáním spár, s očištěním zdiva stěn, v rozsahu do 50 %</t>
  </si>
  <si>
    <t>978015261R00</t>
  </si>
  <si>
    <t>Otlučení omítek vápenných nebo vápenocementových vnějších s vyškrabáním spár, s očištěním zdiva  1. až 4. stupni složitosti, v rozsahu do 50 %</t>
  </si>
  <si>
    <t>978015411R00</t>
  </si>
  <si>
    <t>Odstranění štukové vrstvy z omítek vnitřních stěn vnějších, složitosti 1-4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</si>
  <si>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</si>
  <si>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</si>
  <si>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</si>
  <si>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</si>
  <si>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</si>
  <si>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</si>
  <si>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>90-11</t>
  </si>
  <si>
    <t>Kladečský výkres pokládky krytiny</t>
  </si>
  <si>
    <t xml:space="preserve">ks    </t>
  </si>
  <si>
    <t>711131101RT1</t>
  </si>
  <si>
    <t>Provedení izolace proti zemní vlhkosti pásy na sucho vodorovná, 1 vrstva, bez dodávky izolačních pásů</t>
  </si>
  <si>
    <t>800-711</t>
  </si>
  <si>
    <t>POL1_7</t>
  </si>
  <si>
    <t>zajištění plochy půdního prostoru proti zatékání : 60,4+4,93*12,92+2,51</t>
  </si>
  <si>
    <t>62811151R</t>
  </si>
  <si>
    <t>pás asfaltový pro speciální použití barva černá; natavitelný, mechanicky kotvený; nosná vložka strojní hadrová lepenka; horní strana impregnace; spodní strana impregnace</t>
  </si>
  <si>
    <t>126,6056*1,2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</si>
  <si>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</si>
  <si>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</si>
  <si>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</si>
  <si>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713111130RT2</t>
  </si>
  <si>
    <t>Montáž tepelné izolace stropů vložené mezi krokve, dvouvrstvá</t>
  </si>
  <si>
    <t>800-713</t>
  </si>
  <si>
    <t>713111211RK2</t>
  </si>
  <si>
    <t>Montáž tepelné izolace stropů parotěsná zábrana krovů spodem s přelepením spojů, včetně dodávky fólie</t>
  </si>
  <si>
    <t>včetně dodávky fólie a spojovacích prostředků.</t>
  </si>
  <si>
    <t>713134211RK2</t>
  </si>
  <si>
    <t>Montáž tepelné izolace stropů parotěsná zábrana na stěny s přelepením spojů, včetně dodávky fólie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</si>
  <si>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</si>
  <si>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</si>
  <si>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</si>
  <si>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>71331-1</t>
  </si>
  <si>
    <t>Příplatek tepelné izolace za členitost zateplované plochy</t>
  </si>
  <si>
    <t>63152310R</t>
  </si>
  <si>
    <t>rohož, pas izolační univerzální; skelná vlna; tl. 100,0 mm; součinitel tepelné vodivosti 0,034 W/mK; R = 2,900 m2K/W</t>
  </si>
  <si>
    <t xml:space="preserve">2x100mm : </t>
  </si>
  <si>
    <t>KP - krytina v ploše : 206,91*2*1,05</t>
  </si>
  <si>
    <t>VP - věžičky, vikýře : 28,53*2*1,05</t>
  </si>
  <si>
    <t>63152315R</t>
  </si>
  <si>
    <t>rohož, pas izolační univerzální; skelná vlna; tl. 200,0 mm; součinitel tepelné vodivosti 0,034 W/mK; R = 5,850 m2K/W</t>
  </si>
  <si>
    <t>předstěny S02 : 41,1125*1,05</t>
  </si>
  <si>
    <t>2,35*2,5*1,05</t>
  </si>
  <si>
    <t>998713102R00</t>
  </si>
  <si>
    <t>Přesun hmot pro izolace tepelné v objektech výšky do 12 m</t>
  </si>
  <si>
    <t>50 m vodorovně</t>
  </si>
  <si>
    <t>762085153R00</t>
  </si>
  <si>
    <t>Zvláštní výkony hoblování viditelných částí krovu  ručně, před osazením</t>
  </si>
  <si>
    <t>800-762</t>
  </si>
  <si>
    <t>římsy, podbití vikýřů vidotelné plochy : (46,713*0,6+0,6*4,1*2+0,6*5,2*2)*1,1</t>
  </si>
  <si>
    <t>762088113R00</t>
  </si>
  <si>
    <t>Zvláštní výkony zakrývání rozpracovaných tesařských konstrukcí těžkou plachtou na ochranu před srážkovou vodou, včetně odstranění 12 x 15 m</t>
  </si>
  <si>
    <t>Zakrývání rozpracovaných tesařských konstrukcí těžkou plachtou na ochranu před srážkovou vodou.</t>
  </si>
  <si>
    <t>762084211R00</t>
  </si>
  <si>
    <t>Zvláštní výkony příplatek k ceně za práce na střechách  pro bednění a laťování krovů, výšky přes 4 do 12 m</t>
  </si>
  <si>
    <t>KP - krytina v ploše, laťování , bednění : (15,41+1,54+37,76+7,35+54,69+13,31+13,31+5,52+17,16+40,35+0,51)*1,2*2</t>
  </si>
  <si>
    <t>VP - věžičky, vikýře : (19,27+1,41*2+2,39+1,5*2+0,54+0,51)*1,4</t>
  </si>
  <si>
    <t>římsy, podbití vikýřů vidotelné plochy : (46,713*0,6+0,6*4,1*2+0,6*5,2*2)*1,4</t>
  </si>
  <si>
    <t>762331932R00</t>
  </si>
  <si>
    <t>Vázané konstrukce krovů vyřezání střešní vazby  průřezové plochy řeziva přes 224 do 288 cm2, délky vyřezané části krovu přes 3 do 5 m</t>
  </si>
  <si>
    <t>762332933RT3</t>
  </si>
  <si>
    <t>Vázané konstrukce krovů doplnění části střešní vazby z hranolků, hranolů včetně dodávky řeziva  průřezové plochy přes 224 do 288 cm2, včetně dodávky hranolů 140 x 180 mm</t>
  </si>
  <si>
    <t>762341230RT2</t>
  </si>
  <si>
    <t>Montáž bednění střech rovných o sklonu do 60° z palubek na pero a drážku, včetně vyřezání otvorů , včetně dodávky palubek tl. 19 mm</t>
  </si>
  <si>
    <t>bednění</t>
  </si>
  <si>
    <t>762342203RT4</t>
  </si>
  <si>
    <t>Montáž laťování střech o sklonu do 60° při vzdálenost latí přes 220 do 360 mm, včetně dodávky latí 40/60 mm</t>
  </si>
  <si>
    <t>KP - krytina v ploše : (15,41+1,54+37,76+7,35+54,69+13,31+13,31+5,52+17,16+40,35+0,51)*1,2</t>
  </si>
  <si>
    <t>762342206RT4</t>
  </si>
  <si>
    <t>Montáž kontralatí na vruty, s dodávkou těsnicí pásky pod kontralatě, a dodávkou latí 40 x 60 mm</t>
  </si>
  <si>
    <t>762341811R00</t>
  </si>
  <si>
    <t>Demontáž bednění a laťování bednění střech rovných, obloukových, o sklonu do 60 stupňů včetně všech nadstřešních konstrukcí z prken hrubých</t>
  </si>
  <si>
    <t>římsy, podbití vikýřů vidotelné plochy : 46,713*0,6+0,6*4,1*2+0,6*5,2*2</t>
  </si>
  <si>
    <t>762342811R00</t>
  </si>
  <si>
    <t>Demontáž bednění a laťování laťování střech o sklonu do 60 stupňů včetně všech nadstřešních konstrukcí rozteč latí do 22 cm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</si>
  <si>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</si>
  <si>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</si>
  <si>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</si>
  <si>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>76208-1</t>
  </si>
  <si>
    <t>Příplatek za složitost plochy střechy laťování, bednění říms a vikýřů</t>
  </si>
  <si>
    <t>605152002R</t>
  </si>
  <si>
    <t>hranolek SM; tl = 100,0 mm; š = 100 mm; l = 5 000 až 6 000 mm</t>
  </si>
  <si>
    <t>m3</t>
  </si>
  <si>
    <t>998762102R00</t>
  </si>
  <si>
    <t>Přesun hmot pro konstrukce tesařské v objektech výšky do 12 m</t>
  </si>
  <si>
    <t>763611121R00</t>
  </si>
  <si>
    <t>Montáž bednění střech, z desek tl. do 18 mm, na sraz, přibitím</t>
  </si>
  <si>
    <t>800-763</t>
  </si>
  <si>
    <t>vč. dodávky a montáže spojovacího materiálu</t>
  </si>
  <si>
    <t>Začátek provozního součtu</t>
  </si>
  <si>
    <t xml:space="preserve">  KP - krytina v ploše : 15,41+1,54+37,76+7,35+54,69+13,31+13,31+5,52+17,16+40,35+0,51</t>
  </si>
  <si>
    <t xml:space="preserve">  VP - věžičky, vikýře : 19,27+1,41*2+2,39+1,5*2+0,54+0,51</t>
  </si>
  <si>
    <t xml:space="preserve">  Mezisoučet</t>
  </si>
  <si>
    <t>Konec provozního součtu</t>
  </si>
  <si>
    <t>235,44*1,2</t>
  </si>
  <si>
    <t>765901131R00</t>
  </si>
  <si>
    <t xml:space="preserve">Fólie parotěsné, difúzní a vodotěsné Fólie podstřešní difuzní na krokve,  </t>
  </si>
  <si>
    <t>800-765</t>
  </si>
  <si>
    <t>Dodávka a montáž hydroizolační fólie, spojovacích pásek včetně spojovacích prostředků.</t>
  </si>
  <si>
    <t>76361-2</t>
  </si>
  <si>
    <t>Příplatek k bednění za složitost plochy</t>
  </si>
  <si>
    <t>60510990R</t>
  </si>
  <si>
    <t>prkno SM, omítané bok, netříděné, 17-25 mm, délka 3-6 m</t>
  </si>
  <si>
    <t>zl.18mm : 235,44*1,2*0,018*1,08</t>
  </si>
  <si>
    <t>998763101R00</t>
  </si>
  <si>
    <t>Přesun hmot dřevostaveb v objektech výšky do 6 m</t>
  </si>
  <si>
    <t>764252403R00</t>
  </si>
  <si>
    <t>Žlaby z titanzinkového plechu dodávka a montáž žlabů včetně háků, čel, rohů, rovných hrdel a dilatací  podokapních půlkulatých, rš 330 mm</t>
  </si>
  <si>
    <t>800-764</t>
  </si>
  <si>
    <t>K4, K5, K6, K7, K8, K9 : 4,27+1,35+1,767+6,825+1,291+4,65</t>
  </si>
  <si>
    <t>764255401R00</t>
  </si>
  <si>
    <t>Žlaby z titanzinkového plechu dodávka a montáž žlabů včetně háků, čel, rohů, rovných hrdel a dilatací  nástřešních oblého tvaru, rš 500 mm</t>
  </si>
  <si>
    <t>včetně spojovacích prostředků.</t>
  </si>
  <si>
    <t>K1, K2, K3, K10, K11 : 2,96+3,27+3,4+1,7+0,53</t>
  </si>
  <si>
    <t>764259411R00</t>
  </si>
  <si>
    <t>Žlaby z titanzinkového plechu výroba a montáž doplňků žlabů  kotlík kónický, pro trouby do průměru 150 mm</t>
  </si>
  <si>
    <t>764252492R00</t>
  </si>
  <si>
    <t>Žlaby z titanzinkového plechu montáž, včetně spojovacích prostředků  žlabů a příslušenství  háků Ti-Zn půlkruhových</t>
  </si>
  <si>
    <t>764510420RT2</t>
  </si>
  <si>
    <t>Oplechování parapetů z titanzinkového plechu výroba a montáž včetně rohů a spojovacích prostředků   rš 160 mm</t>
  </si>
  <si>
    <t>včetně těsnící hmoty.</t>
  </si>
  <si>
    <t>K14 - okna v hrázděném zdivu : 3</t>
  </si>
  <si>
    <t>764554402R00</t>
  </si>
  <si>
    <t>Odpadní trouby z titanzinkového plechu dodávka a montáž včetně zděří, manžet, odboček, kolen, odskoků, výpustí vody a přechodových kusů  kruhových, průměru 100 mm</t>
  </si>
  <si>
    <t>K12 : 5*9</t>
  </si>
  <si>
    <t>764351840R00</t>
  </si>
  <si>
    <t>Demontáž žlabů podokapních čtyřhranných obloukových ze segmentů, rš 330 mm, sklonu do 30°</t>
  </si>
  <si>
    <t>764355801R00</t>
  </si>
  <si>
    <t>Demontáž žlabů nástřešních oblého tvaru, rš 500 mm, sklonu přes 30 do 45°</t>
  </si>
  <si>
    <t>764454801R00</t>
  </si>
  <si>
    <t>Demontáž odpadních trub nebo součástí trub kruhových , o průměru 75 a 100 mm</t>
  </si>
  <si>
    <t>553523033R</t>
  </si>
  <si>
    <t>hák žlabový pro půlkruhový žlab - čelní montáž; pozink lakovaný; rš žlabu 330 mm</t>
  </si>
  <si>
    <t>998764102R00</t>
  </si>
  <si>
    <t>Přesun hmot pro konstrukce klempířské v objektech výšky do 12 m</t>
  </si>
  <si>
    <t>764-1-10</t>
  </si>
  <si>
    <t>Ocelový zinkovaný plech s barevnou povrchovou úpravou RAL 9005 nebo 7024, klik plech, Dodávka a montáž- střecha složitého tvaru</t>
  </si>
  <si>
    <t xml:space="preserve">Vlastnosti plechu: : </t>
  </si>
  <si>
    <t xml:space="preserve"> Ocel  :                                       DXS1 D Z 275 : </t>
  </si>
  <si>
    <t xml:space="preserve">jmenovitá tloušťka :              0,5 mm : </t>
  </si>
  <si>
    <t xml:space="preserve">geometrický tvar příčného řezu :  výška profilu: 25mm, užitná šířka: 520mm : </t>
  </si>
  <si>
    <t xml:space="preserve">rozměrová tolerance:           třída 1 : </t>
  </si>
  <si>
    <t xml:space="preserve">odolnost vůči bodovému zatížení:   1,2KN : </t>
  </si>
  <si>
    <t xml:space="preserve">rozpětí laťování :                  š.250mm : </t>
  </si>
  <si>
    <t xml:space="preserve">Propustnost vody:               voděodolný : </t>
  </si>
  <si>
    <t xml:space="preserve">změny rozměrů:                  12x10 (na -6) K (na -1) : </t>
  </si>
  <si>
    <t xml:space="preserve">chování při vnějším požáru:  B Roof (t1) B Roof (t2) B Roof (t3) : </t>
  </si>
  <si>
    <t xml:space="preserve">reakce na oheň:                 A1 : </t>
  </si>
  <si>
    <t xml:space="preserve">trvanlivost - kovový povlak: Z 275 : </t>
  </si>
  <si>
    <t xml:space="preserve">povrchová úprava plechu musí splňovat: : </t>
  </si>
  <si>
    <t xml:space="preserve">Polyester 40mic : </t>
  </si>
  <si>
    <t xml:space="preserve">Záruka na povrchovou úpravu 30let : </t>
  </si>
  <si>
    <t xml:space="preserve">Částečný odraz UV záření : </t>
  </si>
  <si>
    <t xml:space="preserve">Nižší absorbce tepelného záření : </t>
  </si>
  <si>
    <t>764-1-11</t>
  </si>
  <si>
    <t>Ocelový zinkovaný plech s barevnou povrchovou úpravou RAL 6005, falcovaný plech, Dodávka a montáž složitý tvar</t>
  </si>
  <si>
    <t>oplechování atiky vikýřů : (0,8*4*2+0,7*6*2)*1,2</t>
  </si>
  <si>
    <t>lemování komínů : 0,5*(1,75*2+1,5*2+1,25*2+0,6*6+0,75*4)*1,2</t>
  </si>
  <si>
    <t>764-1-12</t>
  </si>
  <si>
    <t>Hřebenáč rovnný - doplněk krytiny</t>
  </si>
  <si>
    <t xml:space="preserve">m     </t>
  </si>
  <si>
    <t>2,574+3,248+4,05*8+1,69+4,306+2,889+5,555</t>
  </si>
  <si>
    <t>764-1-13</t>
  </si>
  <si>
    <t>Hřebdnáč nároží - doplněk krytiny</t>
  </si>
  <si>
    <t>3,1+2,62+5,5</t>
  </si>
  <si>
    <t>764-1-14</t>
  </si>
  <si>
    <t>Úžlabí - doplněk krytiny, montáž a dodávka</t>
  </si>
  <si>
    <t>5+1,35*2+6,25+3,5+3,65*2</t>
  </si>
  <si>
    <t>764-1-15</t>
  </si>
  <si>
    <t>Nástavec odvětrání kanalizace, komínek DN 100</t>
  </si>
  <si>
    <t>764-1-16</t>
  </si>
  <si>
    <t>Protisněhový systém - protisněhový hák</t>
  </si>
  <si>
    <t>764-1-17</t>
  </si>
  <si>
    <t>Mřížka ochranná větrací 100 cm univerzální</t>
  </si>
  <si>
    <t>Dodávka a montáž ochranné větrací mřížky.</t>
  </si>
  <si>
    <t>20,153+11,86+1,5+1,2+1,2*8+2,4</t>
  </si>
  <si>
    <t>764-1-18</t>
  </si>
  <si>
    <t>Pás větrací okapní ochranný 500/10 cm</t>
  </si>
  <si>
    <t>Dodávka a montáž ochranného okapního pásu.</t>
  </si>
  <si>
    <t>764-1-19</t>
  </si>
  <si>
    <t>Plech okapní profilovaný šířky 170 mm</t>
  </si>
  <si>
    <t>Dodávka a montáž okapního profilovaného plechu.</t>
  </si>
  <si>
    <t>764-1-20</t>
  </si>
  <si>
    <t>Bezpečnostní hák - zabezepečení proti pádu osob</t>
  </si>
  <si>
    <t>Dodávka a montáž protisněhového háku.</t>
  </si>
  <si>
    <t>764-1-21</t>
  </si>
  <si>
    <t>Připojovací hadice FLEX DN 125/100 - 75 mm</t>
  </si>
  <si>
    <t>764-22</t>
  </si>
  <si>
    <t>Příplatek k ploše střechy položení plechové krytiny za složitost</t>
  </si>
  <si>
    <t>206,91+51,13</t>
  </si>
  <si>
    <t>765311860R00</t>
  </si>
  <si>
    <t>Demontáž pálené krytiny z tašek bobrovek, se zvětralou maltou, do suti</t>
  </si>
  <si>
    <t>odpočet plochy na opravu komínových hlavic, stríšek, které se neřeší : -50</t>
  </si>
  <si>
    <t>765311863R00</t>
  </si>
  <si>
    <t>Demontáž pálené krytiny z tašek bobrovek, se zvětralou maltou, k dalšímu použití</t>
  </si>
  <si>
    <t>765318861R00</t>
  </si>
  <si>
    <t>Demontáž pálené krytiny hřebenů a nároží  z hřebenáčů, se zvětralou maltou, do suti</t>
  </si>
  <si>
    <t>52,662+11,22</t>
  </si>
  <si>
    <t>765311891R00</t>
  </si>
  <si>
    <t>Demontáž pálené krytiny příplatek k ceně za sklon přes 45 do 60° pro demontáž krytiny z tašek bobrovek, do suti</t>
  </si>
  <si>
    <t>765311897R00</t>
  </si>
  <si>
    <t>Demontáž pálené krytiny příplatek k ceně za sklon přes 45 do 60° pro demontáž krytiny z tašek bobrovek, k dalšímu použití</t>
  </si>
  <si>
    <t>765318891R00</t>
  </si>
  <si>
    <t>Demontáž pálené krytiny příplatek k ceně za sklon přes 45 do 60° pro demontáž hřebenů a nároží, do suti</t>
  </si>
  <si>
    <t>765-1</t>
  </si>
  <si>
    <t>Oprava a doplnění komínových hlav stávající keramickou krytinou</t>
  </si>
  <si>
    <t>0,5*1,5+0,5*1,75+0,8*0,5+1,25*0,5</t>
  </si>
  <si>
    <t>7653188-9</t>
  </si>
  <si>
    <t>Příplatek za složitost plochy a nestandartního materiálu  pro rozebrání krytiny bobrovka</t>
  </si>
  <si>
    <t>208,04+50</t>
  </si>
  <si>
    <t>766661413R00</t>
  </si>
  <si>
    <t>Montáž dveřních křídel kompletizovaných otevíravých , protipožárních bez kukátka, do ocelové nebo fošnové zárubně, jednokřídlových, šířky do 800 mm</t>
  </si>
  <si>
    <t>800-766</t>
  </si>
  <si>
    <t>Dveře s protipožární odolností do 30 minut.</t>
  </si>
  <si>
    <t>766670021R00</t>
  </si>
  <si>
    <t xml:space="preserve">Montáž kliky a štítku </t>
  </si>
  <si>
    <t>54914591R</t>
  </si>
  <si>
    <t>kování stavební - prvek: kliky se štíty pro klíč; provedení Cr; pro dveře</t>
  </si>
  <si>
    <t>611653603R</t>
  </si>
  <si>
    <t>dveře speciální protipožární; vnitřní; vnější; š = 800 mm; h = 1 970,0 mm; profilované; EI 30/EW 45; DP3; otevíravé; počet křídel 1; plné; povrch. úprava lakování</t>
  </si>
  <si>
    <t>998766102R00</t>
  </si>
  <si>
    <t>Přesun hmot pro konstrukce truhlářské v objektech výšky do 12 m</t>
  </si>
  <si>
    <t>783201831R00</t>
  </si>
  <si>
    <t>Odstranění nátěrů z kovových doplňk.konstrukcí chemickými odstranovači</t>
  </si>
  <si>
    <t>800-783</t>
  </si>
  <si>
    <t>vikýře nad střešní rovinou : 6*1,5</t>
  </si>
  <si>
    <t>věžičky, korouhvičky : 3*1,2</t>
  </si>
  <si>
    <t>783222110RT1</t>
  </si>
  <si>
    <t xml:space="preserve">Nátěry kov.stavebních doplňk.konstrukcí syntetické 2x email,  </t>
  </si>
  <si>
    <t>včetně pomocného lešení.</t>
  </si>
  <si>
    <t>783601815R00</t>
  </si>
  <si>
    <t>Odstranění starých nátěrů z truhlářských výrobků oškrabáním s obroušením, stěn</t>
  </si>
  <si>
    <t>hrázděné zdivo, krovy římsy : 40</t>
  </si>
  <si>
    <t>783624300R00</t>
  </si>
  <si>
    <t>Nátěry truhlářských výrobků syntetické na vzduchu schnoucí, dvojnásobné + 1x email + 2x tmel</t>
  </si>
  <si>
    <t>včetně montáže, dodávkya demontáže lešení.</t>
  </si>
  <si>
    <t>hrázděné zdivo : 40</t>
  </si>
  <si>
    <t>783782209R00</t>
  </si>
  <si>
    <t>Nátěry tesařských konstrukcí ochranné fungicidní+ biocidní (proti plísním, houbám a hmyzu), dvojnásobný</t>
  </si>
  <si>
    <t>RTS 17/ I</t>
  </si>
  <si>
    <t>bednění : 235,44*2</t>
  </si>
  <si>
    <t>latě : (206,91+28,53)*1,2</t>
  </si>
  <si>
    <t>krov : 235,44*1,5</t>
  </si>
  <si>
    <t>783-1</t>
  </si>
  <si>
    <t>Nátěr lícového zdiva hydrofobní  2 x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</si>
  <si>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</si>
  <si>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</si>
  <si>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</si>
  <si>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</si>
  <si>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</si>
  <si>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979011311RT1</t>
  </si>
  <si>
    <t>Svislá doprava suti a vybouraných hmot shozem s naložením suti do shozu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</si>
  <si>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</si>
  <si>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</si>
  <si>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</si>
  <si>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</si>
  <si>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</si>
  <si>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88,56*9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</si>
  <si>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</si>
  <si>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</si>
  <si>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</si>
  <si>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</si>
  <si>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88,56*4</t>
  </si>
  <si>
    <t>979990107R00</t>
  </si>
  <si>
    <t>Poplatek za skládku za uložení, směs betonu, cihel a dřeva,  , skupina 17 09 04 z Katalogu odpadů</t>
  </si>
  <si>
    <t>005121010R</t>
  </si>
  <si>
    <t>Vybudování zařízení staveniště</t>
  </si>
  <si>
    <t>Soubor</t>
  </si>
  <si>
    <t>VRN</t>
  </si>
  <si>
    <t>POL99_0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</si>
  <si>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</si>
  <si>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</si>
  <si>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</si>
  <si>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</si>
  <si>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</si>
  <si>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</si>
  <si>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</si>
  <si>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</si>
  <si>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</si>
  <si>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</si>
  <si>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00524 R</t>
  </si>
  <si>
    <t>Předání a převzetí díla</t>
  </si>
  <si>
    <t>Náklady zhotovitele, které vzniknou v souvislosti s povinnostmi zhotovitele při předání a převzetí díla.</t>
  </si>
  <si>
    <t>VRN3</t>
  </si>
  <si>
    <t>Mimostaveništní doprava  1,2%</t>
  </si>
  <si>
    <t>SUM</t>
  </si>
  <si>
    <t>END</t>
  </si>
  <si>
    <t>210100210R00</t>
  </si>
  <si>
    <t>Ukončení šňůry v gumové hadici, do průřezu 4x4 mm2</t>
  </si>
  <si>
    <t>hod.</t>
  </si>
  <si>
    <t>M21</t>
  </si>
  <si>
    <t>210100200</t>
  </si>
  <si>
    <t>vytyčení  podzemního vedení inženýrské sítě</t>
  </si>
  <si>
    <t>210900150</t>
  </si>
  <si>
    <t>Revize elektro výchozí</t>
  </si>
  <si>
    <t>210900155</t>
  </si>
  <si>
    <t>skutečný stav - pasport elektroinstalace</t>
  </si>
  <si>
    <t>210900156</t>
  </si>
  <si>
    <t>práce s plošinou - do výšky 14m</t>
  </si>
  <si>
    <t>210120311R00</t>
  </si>
  <si>
    <t>Montáž bleskojistky nn a vn včetně zapojení, do 10 kV, 2,5 kA</t>
  </si>
  <si>
    <t>ks</t>
  </si>
  <si>
    <t>210220022R00</t>
  </si>
  <si>
    <t xml:space="preserve">Montáž uzemňovacího vedení v zemi, včetně svorek, propojení a izolace spojů, z drátů ocelových pozinkovaných  (FeZn), průměru do 10 mm,  </t>
  </si>
  <si>
    <t>210220101R00</t>
  </si>
  <si>
    <t xml:space="preserve">Montáž svodového vodiče  FeZn průměr do 10 mm, Al průměr do 10 mm, Cu průměr do 8 mm, a podpěr,  </t>
  </si>
  <si>
    <t>210220212R00</t>
  </si>
  <si>
    <t xml:space="preserve">Montáž jímací tyče na střešní hřeben do zdi, do 3 m délky tyče,  </t>
  </si>
  <si>
    <t>210220301R00</t>
  </si>
  <si>
    <t>Montáž svorky hromosvodové do dvou šroubů</t>
  </si>
  <si>
    <t>210220361R00</t>
  </si>
  <si>
    <t xml:space="preserve">Montáž tyčového zemniče zaražením do země, včetně připojení vedení, délka zemniče 2 m,  </t>
  </si>
  <si>
    <t>210220401R00</t>
  </si>
  <si>
    <t xml:space="preserve">Označení svodu štítky plastovým, nebo smaltovaným,  </t>
  </si>
  <si>
    <t>210800549R00</t>
  </si>
  <si>
    <t xml:space="preserve">Montáž vodiče H07V-U (CY), 16 mm2, uloženého pevně,  </t>
  </si>
  <si>
    <t>2102203011</t>
  </si>
  <si>
    <t>svorky hromosvodové do 2 šroubu zkušební NEREZ + označení svodu</t>
  </si>
  <si>
    <t>2102203021</t>
  </si>
  <si>
    <t>hlavní ochranná svorka /přípojníce krytu/ MET</t>
  </si>
  <si>
    <t>210220573</t>
  </si>
  <si>
    <t>gumoasfalt - nátěr - izolace svodu  od SZ  k  uzemnění : včetně materiálu</t>
  </si>
  <si>
    <t>10.046.596</t>
  </si>
  <si>
    <t>Svorka SS spojovací, materiál nerez</t>
  </si>
  <si>
    <t>10.046.539</t>
  </si>
  <si>
    <t>Svorka SJ02b, maeriál FeZn</t>
  </si>
  <si>
    <t>10.048.827</t>
  </si>
  <si>
    <t>Kabel H07V-U 16zž(CY)</t>
  </si>
  <si>
    <t>10.061.286</t>
  </si>
  <si>
    <t>Svorka SOc N na okapové žlaby, materiál nerez</t>
  </si>
  <si>
    <t>10.074.905</t>
  </si>
  <si>
    <t>Svorkovnice EPS 1 ekvipotenciální s krytem</t>
  </si>
  <si>
    <t>10.577.458</t>
  </si>
  <si>
    <t>Drát uzemňovací, průměr 10, materiál FeZn</t>
  </si>
  <si>
    <t>kg</t>
  </si>
  <si>
    <t>11.347.831</t>
  </si>
  <si>
    <t>Držák DJSb N jímače a trubky, materiál nerez</t>
  </si>
  <si>
    <t>2746</t>
  </si>
  <si>
    <t>Tyč zemnící ZT2,0</t>
  </si>
  <si>
    <t>34989286</t>
  </si>
  <si>
    <t>Štítek označení svodu zem tyč</t>
  </si>
  <si>
    <t>34990694</t>
  </si>
  <si>
    <t>Svorka k jímací tyči SJ1B N, nerez</t>
  </si>
  <si>
    <t>34999157</t>
  </si>
  <si>
    <t>Svorka zkušební SZC N, nerez</t>
  </si>
  <si>
    <t>40990704</t>
  </si>
  <si>
    <t>Svorka univerzální SU N, nerez</t>
  </si>
  <si>
    <t>41991543</t>
  </si>
  <si>
    <t>Podpěra vedení PV11B N nerez pod tašky</t>
  </si>
  <si>
    <t>52995442</t>
  </si>
  <si>
    <t>Drát zemnící 8 ALMGSI měkký, balení 20kg (0,135kg/m) (T/4)</t>
  </si>
  <si>
    <t>600601</t>
  </si>
  <si>
    <t>Štítek označení svodu uzemnění</t>
  </si>
  <si>
    <t>812792270</t>
  </si>
  <si>
    <t>Tyč jímací JR2,0 18/10T ALMGSI trubka</t>
  </si>
  <si>
    <t>81581932</t>
  </si>
  <si>
    <t>Podpěra vedení PV15U-E nerez na hřebenáče univerzální stavitelná velká</t>
  </si>
  <si>
    <t>81999506</t>
  </si>
  <si>
    <t>Štítek označení svodu zem.páska</t>
  </si>
  <si>
    <t>82195526</t>
  </si>
  <si>
    <t>Tabulka bezpečnostní BT P A5 plast Z996</t>
  </si>
  <si>
    <t>891588</t>
  </si>
  <si>
    <t>Podpěra vedení PV1P-55 do zdi plast (náhrada OBO 5207 487)</t>
  </si>
  <si>
    <t>SAL01035</t>
  </si>
  <si>
    <t>Svodič FLP-12,5 V/3 přepěťový, I+II.st.</t>
  </si>
  <si>
    <t>460010024R00</t>
  </si>
  <si>
    <t>Vytýčení kabelové trasy v zastavěném prostoru</t>
  </si>
  <si>
    <t>km</t>
  </si>
  <si>
    <t>460200161R00</t>
  </si>
  <si>
    <t>Výkop kabelové rýhy 35/80 cm  hor.1</t>
  </si>
  <si>
    <t>460560163R00</t>
  </si>
  <si>
    <t>Zához rýhy 35/80 cm, hornina třídy 3</t>
  </si>
  <si>
    <t>POL99_8</t>
  </si>
  <si>
    <t>POL99_2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</si>
</sst>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xZgBdwSXptCEdJirt8uRDAV4OqLEJeT0vsMOPBlXG6hC1h25jlpzBSY0UC3pJRiCvw01MxqnkLBpyBtEj0hmcg==" saltValue="FsX5RceR0XCsUg76YWKMR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SUMIF(F57:F82,A16,I57:I82)+SUMIF(F57:F82,"PSU",I57:I82)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SUMIF(F57:F82,A17,I57:I82)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SUMIF(F57:F82,A18,I57:I82)</f>
        <v>0</v>
      </c>
      <c r="J18" s="85"/>
    </row>
    <row r="19" spans="1:10" ht="23.25" customHeight="1" x14ac:dyDescent="0.2">
      <c r="A19" s="194" t="s">
        <v>118</v>
      </c>
      <c r="B19" s="38" t="s">
        <v>27</v>
      </c>
      <c r="C19" s="62"/>
      <c r="D19" s="63"/>
      <c r="E19" s="83"/>
      <c r="F19" s="84"/>
      <c r="G19" s="83"/>
      <c r="H19" s="84"/>
      <c r="I19" s="83">
        <f>SUMIF(F57:F82,A19,I57:I82)</f>
        <v>0</v>
      </c>
      <c r="J19" s="85"/>
    </row>
    <row r="20" spans="1:10" ht="23.25" customHeight="1" x14ac:dyDescent="0.2">
      <c r="A20" s="194" t="s">
        <v>119</v>
      </c>
      <c r="B20" s="38" t="s">
        <v>28</v>
      </c>
      <c r="C20" s="62"/>
      <c r="D20" s="63"/>
      <c r="E20" s="83"/>
      <c r="F20" s="84"/>
      <c r="G20" s="83"/>
      <c r="H20" s="84"/>
      <c r="I20" s="83">
        <f>SUMIF(F57:F82,A20,I57:I82)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22032-01 Pol'!AE474+'02 22032-02 Pol'!AE108</f>
        <v>0</v>
      </c>
      <c r="G39" s="147">
        <f>'01 22032-01 Pol'!AF474+'02 22032-02 Pol'!AF108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'01 22032-01 Pol'!AE474</f>
        <v>0</v>
      </c>
      <c r="G41" s="153">
        <f>'01 22032-01 Pol'!AF474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'01 22032-01 Pol'!AE474</f>
        <v>0</v>
      </c>
      <c r="G42" s="148">
        <f>'01 22032-01 Pol'!AF474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51</v>
      </c>
      <c r="C43" s="151" t="s">
        <v>52</v>
      </c>
      <c r="D43" s="151"/>
      <c r="E43" s="151"/>
      <c r="F43" s="152">
        <f>'02 22032-02 Pol'!AE108</f>
        <v>0</v>
      </c>
      <c r="G43" s="153">
        <f>'02 22032-02 Pol'!AF108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54</v>
      </c>
      <c r="D44" s="145"/>
      <c r="E44" s="145"/>
      <c r="F44" s="156">
        <f>'02 22032-02 Pol'!AE108</f>
        <v>0</v>
      </c>
      <c r="G44" s="148">
        <f>'02 22032-02 Pol'!AF108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/>
      <c r="B45" s="157" t="s">
        <v>55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59</v>
      </c>
      <c r="B50" t="s">
        <v>63</v>
      </c>
    </row>
    <row r="51" spans="1:10" x14ac:dyDescent="0.2">
      <c r="A51" t="s">
        <v>61</v>
      </c>
      <c r="B51" t="s">
        <v>64</v>
      </c>
    </row>
    <row r="54" spans="1:10" ht="15.75" x14ac:dyDescent="0.25">
      <c r="B54" s="173" t="s">
        <v>65</v>
      </c>
    </row>
    <row r="56" spans="1:10" ht="25.5" customHeight="1" x14ac:dyDescent="0.2">
      <c r="A56" s="175"/>
      <c r="B56" s="178" t="s">
        <v>17</v>
      </c>
      <c r="C56" s="178" t="s">
        <v>5</v>
      </c>
      <c r="D56" s="179"/>
      <c r="E56" s="179"/>
      <c r="F56" s="180" t="s">
        <v>66</v>
      </c>
      <c r="G56" s="180"/>
      <c r="H56" s="180"/>
      <c r="I56" s="180" t="s">
        <v>29</v>
      </c>
      <c r="J56" s="180" t="s">
        <v>0</v>
      </c>
    </row>
    <row r="57" spans="1:10" ht="36.75" customHeight="1" x14ac:dyDescent="0.2">
      <c r="A57" s="176"/>
      <c r="B57" s="181" t="s">
        <v>67</v>
      </c>
      <c r="C57" s="182" t="s">
        <v>68</v>
      </c>
      <c r="D57" s="183"/>
      <c r="E57" s="183"/>
      <c r="F57" s="190" t="s">
        <v>24</v>
      </c>
      <c r="G57" s="191"/>
      <c r="H57" s="191"/>
      <c r="I57" s="191">
        <f>'01 22032-01 Pol'!G8</f>
        <v>0</v>
      </c>
      <c r="J57" s="187" t="str">
        <f>IF(I83=0,"",I57/I83*100)</f>
        <v/>
      </c>
    </row>
    <row r="58" spans="1:10" ht="36.75" customHeight="1" x14ac:dyDescent="0.2">
      <c r="A58" s="176"/>
      <c r="B58" s="181" t="s">
        <v>69</v>
      </c>
      <c r="C58" s="182" t="s">
        <v>70</v>
      </c>
      <c r="D58" s="183"/>
      <c r="E58" s="183"/>
      <c r="F58" s="190" t="s">
        <v>24</v>
      </c>
      <c r="G58" s="191"/>
      <c r="H58" s="191"/>
      <c r="I58" s="191">
        <f>'01 22032-01 Pol'!G14</f>
        <v>0</v>
      </c>
      <c r="J58" s="187" t="str">
        <f>IF(I83=0,"",I58/I83*100)</f>
        <v/>
      </c>
    </row>
    <row r="59" spans="1:10" ht="36.75" customHeight="1" x14ac:dyDescent="0.2">
      <c r="A59" s="176"/>
      <c r="B59" s="181" t="s">
        <v>71</v>
      </c>
      <c r="C59" s="182" t="s">
        <v>72</v>
      </c>
      <c r="D59" s="183"/>
      <c r="E59" s="183"/>
      <c r="F59" s="190" t="s">
        <v>24</v>
      </c>
      <c r="G59" s="191"/>
      <c r="H59" s="191"/>
      <c r="I59" s="191">
        <f>'01 22032-01 Pol'!G32</f>
        <v>0</v>
      </c>
      <c r="J59" s="187" t="str">
        <f>IF(I83=0,"",I59/I83*100)</f>
        <v/>
      </c>
    </row>
    <row r="60" spans="1:10" ht="36.75" customHeight="1" x14ac:dyDescent="0.2">
      <c r="A60" s="176"/>
      <c r="B60" s="181" t="s">
        <v>73</v>
      </c>
      <c r="C60" s="182" t="s">
        <v>74</v>
      </c>
      <c r="D60" s="183"/>
      <c r="E60" s="183"/>
      <c r="F60" s="190" t="s">
        <v>24</v>
      </c>
      <c r="G60" s="191"/>
      <c r="H60" s="191"/>
      <c r="I60" s="191">
        <f>'01 22032-01 Pol'!G44</f>
        <v>0</v>
      </c>
      <c r="J60" s="187" t="str">
        <f>IF(I83=0,"",I60/I83*100)</f>
        <v/>
      </c>
    </row>
    <row r="61" spans="1:10" ht="36.75" customHeight="1" x14ac:dyDescent="0.2">
      <c r="A61" s="176"/>
      <c r="B61" s="181" t="s">
        <v>75</v>
      </c>
      <c r="C61" s="182" t="s">
        <v>76</v>
      </c>
      <c r="D61" s="183"/>
      <c r="E61" s="183"/>
      <c r="F61" s="190" t="s">
        <v>24</v>
      </c>
      <c r="G61" s="191"/>
      <c r="H61" s="191"/>
      <c r="I61" s="191">
        <f>'01 22032-01 Pol'!G71</f>
        <v>0</v>
      </c>
      <c r="J61" s="187" t="str">
        <f>IF(I83=0,"",I61/I83*100)</f>
        <v/>
      </c>
    </row>
    <row r="62" spans="1:10" ht="36.75" customHeight="1" x14ac:dyDescent="0.2">
      <c r="A62" s="176"/>
      <c r="B62" s="181" t="s">
        <v>77</v>
      </c>
      <c r="C62" s="182" t="s">
        <v>78</v>
      </c>
      <c r="D62" s="183"/>
      <c r="E62" s="183"/>
      <c r="F62" s="190" t="s">
        <v>24</v>
      </c>
      <c r="G62" s="191"/>
      <c r="H62" s="191"/>
      <c r="I62" s="191">
        <f>'02 22032-02 Pol'!G8</f>
        <v>0</v>
      </c>
      <c r="J62" s="187" t="str">
        <f>IF(I83=0,"",I62/I83*100)</f>
        <v/>
      </c>
    </row>
    <row r="63" spans="1:10" ht="36.75" customHeight="1" x14ac:dyDescent="0.2">
      <c r="A63" s="176"/>
      <c r="B63" s="181" t="s">
        <v>79</v>
      </c>
      <c r="C63" s="182" t="s">
        <v>80</v>
      </c>
      <c r="D63" s="183"/>
      <c r="E63" s="183"/>
      <c r="F63" s="190" t="s">
        <v>24</v>
      </c>
      <c r="G63" s="191"/>
      <c r="H63" s="191"/>
      <c r="I63" s="191">
        <f>'01 22032-01 Pol'!G81</f>
        <v>0</v>
      </c>
      <c r="J63" s="187" t="str">
        <f>IF(I83=0,"",I63/I83*100)</f>
        <v/>
      </c>
    </row>
    <row r="64" spans="1:10" ht="36.75" customHeight="1" x14ac:dyDescent="0.2">
      <c r="A64" s="176"/>
      <c r="B64" s="181" t="s">
        <v>81</v>
      </c>
      <c r="C64" s="182" t="s">
        <v>82</v>
      </c>
      <c r="D64" s="183"/>
      <c r="E64" s="183"/>
      <c r="F64" s="190" t="s">
        <v>24</v>
      </c>
      <c r="G64" s="191"/>
      <c r="H64" s="191"/>
      <c r="I64" s="191">
        <f>'01 22032-01 Pol'!G114</f>
        <v>0</v>
      </c>
      <c r="J64" s="187" t="str">
        <f>IF(I83=0,"",I64/I83*100)</f>
        <v/>
      </c>
    </row>
    <row r="65" spans="1:10" ht="36.75" customHeight="1" x14ac:dyDescent="0.2">
      <c r="A65" s="176"/>
      <c r="B65" s="181" t="s">
        <v>83</v>
      </c>
      <c r="C65" s="182" t="s">
        <v>84</v>
      </c>
      <c r="D65" s="183"/>
      <c r="E65" s="183"/>
      <c r="F65" s="190" t="s">
        <v>24</v>
      </c>
      <c r="G65" s="191"/>
      <c r="H65" s="191"/>
      <c r="I65" s="191">
        <f>'01 22032-01 Pol'!G124</f>
        <v>0</v>
      </c>
      <c r="J65" s="187" t="str">
        <f>IF(I83=0,"",I65/I83*100)</f>
        <v/>
      </c>
    </row>
    <row r="66" spans="1:10" ht="36.75" customHeight="1" x14ac:dyDescent="0.2">
      <c r="A66" s="176"/>
      <c r="B66" s="181" t="s">
        <v>85</v>
      </c>
      <c r="C66" s="182" t="s">
        <v>86</v>
      </c>
      <c r="D66" s="183"/>
      <c r="E66" s="183"/>
      <c r="F66" s="190" t="s">
        <v>24</v>
      </c>
      <c r="G66" s="191"/>
      <c r="H66" s="191"/>
      <c r="I66" s="191">
        <f>'01 22032-01 Pol'!G145</f>
        <v>0</v>
      </c>
      <c r="J66" s="187" t="str">
        <f>IF(I83=0,"",I66/I83*100)</f>
        <v/>
      </c>
    </row>
    <row r="67" spans="1:10" ht="36.75" customHeight="1" x14ac:dyDescent="0.2">
      <c r="A67" s="176"/>
      <c r="B67" s="181" t="s">
        <v>87</v>
      </c>
      <c r="C67" s="182" t="s">
        <v>88</v>
      </c>
      <c r="D67" s="183"/>
      <c r="E67" s="183"/>
      <c r="F67" s="190" t="s">
        <v>24</v>
      </c>
      <c r="G67" s="191"/>
      <c r="H67" s="191"/>
      <c r="I67" s="191">
        <f>'02 22032-02 Pol'!G19</f>
        <v>0</v>
      </c>
      <c r="J67" s="187" t="str">
        <f>IF(I83=0,"",I67/I83*100)</f>
        <v/>
      </c>
    </row>
    <row r="68" spans="1:10" ht="36.75" customHeight="1" x14ac:dyDescent="0.2">
      <c r="A68" s="176"/>
      <c r="B68" s="181" t="s">
        <v>89</v>
      </c>
      <c r="C68" s="182" t="s">
        <v>90</v>
      </c>
      <c r="D68" s="183"/>
      <c r="E68" s="183"/>
      <c r="F68" s="190" t="s">
        <v>24</v>
      </c>
      <c r="G68" s="191"/>
      <c r="H68" s="191"/>
      <c r="I68" s="191">
        <f>'02 22032-02 Pol'!G42</f>
        <v>0</v>
      </c>
      <c r="J68" s="187" t="str">
        <f>IF(I83=0,"",I68/I83*100)</f>
        <v/>
      </c>
    </row>
    <row r="69" spans="1:10" ht="36.75" customHeight="1" x14ac:dyDescent="0.2">
      <c r="A69" s="176"/>
      <c r="B69" s="181" t="s">
        <v>91</v>
      </c>
      <c r="C69" s="182" t="s">
        <v>92</v>
      </c>
      <c r="D69" s="183"/>
      <c r="E69" s="183"/>
      <c r="F69" s="190" t="s">
        <v>24</v>
      </c>
      <c r="G69" s="191"/>
      <c r="H69" s="191"/>
      <c r="I69" s="191">
        <f>'02 22032-02 Pol'!G85</f>
        <v>0</v>
      </c>
      <c r="J69" s="187" t="str">
        <f>IF(I83=0,"",I69/I83*100)</f>
        <v/>
      </c>
    </row>
    <row r="70" spans="1:10" ht="36.75" customHeight="1" x14ac:dyDescent="0.2">
      <c r="A70" s="176"/>
      <c r="B70" s="181" t="s">
        <v>93</v>
      </c>
      <c r="C70" s="182" t="s">
        <v>94</v>
      </c>
      <c r="D70" s="183"/>
      <c r="E70" s="183"/>
      <c r="F70" s="190" t="s">
        <v>24</v>
      </c>
      <c r="G70" s="191"/>
      <c r="H70" s="191"/>
      <c r="I70" s="191">
        <f>'01 22032-01 Pol'!G149</f>
        <v>0</v>
      </c>
      <c r="J70" s="187" t="str">
        <f>IF(I83=0,"",I70/I83*100)</f>
        <v/>
      </c>
    </row>
    <row r="71" spans="1:10" ht="36.75" customHeight="1" x14ac:dyDescent="0.2">
      <c r="A71" s="176"/>
      <c r="B71" s="181" t="s">
        <v>95</v>
      </c>
      <c r="C71" s="182" t="s">
        <v>96</v>
      </c>
      <c r="D71" s="183"/>
      <c r="E71" s="183"/>
      <c r="F71" s="190" t="s">
        <v>25</v>
      </c>
      <c r="G71" s="191"/>
      <c r="H71" s="191"/>
      <c r="I71" s="191">
        <f>'01 22032-01 Pol'!G152</f>
        <v>0</v>
      </c>
      <c r="J71" s="187" t="str">
        <f>IF(I83=0,"",I71/I83*100)</f>
        <v/>
      </c>
    </row>
    <row r="72" spans="1:10" ht="36.75" customHeight="1" x14ac:dyDescent="0.2">
      <c r="A72" s="176"/>
      <c r="B72" s="181" t="s">
        <v>97</v>
      </c>
      <c r="C72" s="182" t="s">
        <v>98</v>
      </c>
      <c r="D72" s="183"/>
      <c r="E72" s="183"/>
      <c r="F72" s="190" t="s">
        <v>25</v>
      </c>
      <c r="G72" s="191"/>
      <c r="H72" s="191"/>
      <c r="I72" s="191">
        <f>'01 22032-01 Pol'!G162</f>
        <v>0</v>
      </c>
      <c r="J72" s="187" t="str">
        <f>IF(I83=0,"",I72/I83*100)</f>
        <v/>
      </c>
    </row>
    <row r="73" spans="1:10" ht="36.75" customHeight="1" x14ac:dyDescent="0.2">
      <c r="A73" s="176"/>
      <c r="B73" s="181" t="s">
        <v>99</v>
      </c>
      <c r="C73" s="182" t="s">
        <v>100</v>
      </c>
      <c r="D73" s="183"/>
      <c r="E73" s="183"/>
      <c r="F73" s="190" t="s">
        <v>25</v>
      </c>
      <c r="G73" s="191"/>
      <c r="H73" s="191"/>
      <c r="I73" s="191">
        <f>'01 22032-01 Pol'!G191</f>
        <v>0</v>
      </c>
      <c r="J73" s="187" t="str">
        <f>IF(I83=0,"",I73/I83*100)</f>
        <v/>
      </c>
    </row>
    <row r="74" spans="1:10" ht="36.75" customHeight="1" x14ac:dyDescent="0.2">
      <c r="A74" s="176"/>
      <c r="B74" s="181" t="s">
        <v>101</v>
      </c>
      <c r="C74" s="182" t="s">
        <v>102</v>
      </c>
      <c r="D74" s="183"/>
      <c r="E74" s="183"/>
      <c r="F74" s="190" t="s">
        <v>25</v>
      </c>
      <c r="G74" s="191"/>
      <c r="H74" s="191"/>
      <c r="I74" s="191">
        <f>'01 22032-01 Pol'!G233</f>
        <v>0</v>
      </c>
      <c r="J74" s="187" t="str">
        <f>IF(I83=0,"",I74/I83*100)</f>
        <v/>
      </c>
    </row>
    <row r="75" spans="1:10" ht="36.75" customHeight="1" x14ac:dyDescent="0.2">
      <c r="A75" s="176"/>
      <c r="B75" s="181" t="s">
        <v>103</v>
      </c>
      <c r="C75" s="182" t="s">
        <v>104</v>
      </c>
      <c r="D75" s="183"/>
      <c r="E75" s="183"/>
      <c r="F75" s="190" t="s">
        <v>25</v>
      </c>
      <c r="G75" s="191"/>
      <c r="H75" s="191"/>
      <c r="I75" s="191">
        <f>'01 22032-01 Pol'!G265</f>
        <v>0</v>
      </c>
      <c r="J75" s="187" t="str">
        <f>IF(I83=0,"",I75/I83*100)</f>
        <v/>
      </c>
    </row>
    <row r="76" spans="1:10" ht="36.75" customHeight="1" x14ac:dyDescent="0.2">
      <c r="A76" s="176"/>
      <c r="B76" s="181" t="s">
        <v>105</v>
      </c>
      <c r="C76" s="182" t="s">
        <v>106</v>
      </c>
      <c r="D76" s="183"/>
      <c r="E76" s="183"/>
      <c r="F76" s="190" t="s">
        <v>25</v>
      </c>
      <c r="G76" s="191"/>
      <c r="H76" s="191"/>
      <c r="I76" s="191">
        <f>'01 22032-01 Pol'!G295</f>
        <v>0</v>
      </c>
      <c r="J76" s="187" t="str">
        <f>IF(I83=0,"",I76/I83*100)</f>
        <v/>
      </c>
    </row>
    <row r="77" spans="1:10" ht="36.75" customHeight="1" x14ac:dyDescent="0.2">
      <c r="A77" s="176"/>
      <c r="B77" s="181" t="s">
        <v>107</v>
      </c>
      <c r="C77" s="182" t="s">
        <v>108</v>
      </c>
      <c r="D77" s="183"/>
      <c r="E77" s="183"/>
      <c r="F77" s="190" t="s">
        <v>25</v>
      </c>
      <c r="G77" s="191"/>
      <c r="H77" s="191"/>
      <c r="I77" s="191">
        <f>'01 22032-01 Pol'!G370</f>
        <v>0</v>
      </c>
      <c r="J77" s="187" t="str">
        <f>IF(I83=0,"",I77/I83*100)</f>
        <v/>
      </c>
    </row>
    <row r="78" spans="1:10" ht="36.75" customHeight="1" x14ac:dyDescent="0.2">
      <c r="A78" s="176"/>
      <c r="B78" s="181" t="s">
        <v>109</v>
      </c>
      <c r="C78" s="182" t="s">
        <v>110</v>
      </c>
      <c r="D78" s="183"/>
      <c r="E78" s="183"/>
      <c r="F78" s="190" t="s">
        <v>25</v>
      </c>
      <c r="G78" s="191"/>
      <c r="H78" s="191"/>
      <c r="I78" s="191">
        <f>'01 22032-01 Pol'!G392</f>
        <v>0</v>
      </c>
      <c r="J78" s="187" t="str">
        <f>IF(I83=0,"",I78/I83*100)</f>
        <v/>
      </c>
    </row>
    <row r="79" spans="1:10" ht="36.75" customHeight="1" x14ac:dyDescent="0.2">
      <c r="A79" s="176"/>
      <c r="B79" s="181" t="s">
        <v>111</v>
      </c>
      <c r="C79" s="182" t="s">
        <v>112</v>
      </c>
      <c r="D79" s="183"/>
      <c r="E79" s="183"/>
      <c r="F79" s="190" t="s">
        <v>25</v>
      </c>
      <c r="G79" s="191"/>
      <c r="H79" s="191"/>
      <c r="I79" s="191">
        <f>'01 22032-01 Pol'!G405</f>
        <v>0</v>
      </c>
      <c r="J79" s="187" t="str">
        <f>IF(I83=0,"",I79/I83*100)</f>
        <v/>
      </c>
    </row>
    <row r="80" spans="1:10" ht="36.75" customHeight="1" x14ac:dyDescent="0.2">
      <c r="A80" s="176"/>
      <c r="B80" s="181" t="s">
        <v>113</v>
      </c>
      <c r="C80" s="182" t="s">
        <v>114</v>
      </c>
      <c r="D80" s="183"/>
      <c r="E80" s="183"/>
      <c r="F80" s="190" t="s">
        <v>25</v>
      </c>
      <c r="G80" s="191"/>
      <c r="H80" s="191"/>
      <c r="I80" s="191">
        <f>'01 22032-01 Pol'!G431</f>
        <v>0</v>
      </c>
      <c r="J80" s="187" t="str">
        <f>IF(I83=0,"",I80/I83*100)</f>
        <v/>
      </c>
    </row>
    <row r="81" spans="1:10" ht="36.75" customHeight="1" x14ac:dyDescent="0.2">
      <c r="A81" s="176"/>
      <c r="B81" s="181" t="s">
        <v>115</v>
      </c>
      <c r="C81" s="182" t="s">
        <v>116</v>
      </c>
      <c r="D81" s="183"/>
      <c r="E81" s="183"/>
      <c r="F81" s="190" t="s">
        <v>117</v>
      </c>
      <c r="G81" s="191"/>
      <c r="H81" s="191"/>
      <c r="I81" s="191">
        <f>'01 22032-01 Pol'!G439</f>
        <v>0</v>
      </c>
      <c r="J81" s="187" t="str">
        <f>IF(I83=0,"",I81/I83*100)</f>
        <v/>
      </c>
    </row>
    <row r="82" spans="1:10" ht="36.75" customHeight="1" x14ac:dyDescent="0.2">
      <c r="A82" s="176"/>
      <c r="B82" s="181" t="s">
        <v>118</v>
      </c>
      <c r="C82" s="182" t="s">
        <v>27</v>
      </c>
      <c r="D82" s="183"/>
      <c r="E82" s="183"/>
      <c r="F82" s="190" t="s">
        <v>118</v>
      </c>
      <c r="G82" s="191"/>
      <c r="H82" s="191"/>
      <c r="I82" s="191">
        <f>'01 22032-01 Pol'!G455+'02 22032-02 Pol'!G92</f>
        <v>0</v>
      </c>
      <c r="J82" s="187" t="str">
        <f>IF(I83=0,"",I82/I83*100)</f>
        <v/>
      </c>
    </row>
    <row r="83" spans="1:10" ht="25.5" customHeight="1" x14ac:dyDescent="0.2">
      <c r="A83" s="177"/>
      <c r="B83" s="184" t="s">
        <v>1</v>
      </c>
      <c r="C83" s="185"/>
      <c r="D83" s="186"/>
      <c r="E83" s="186"/>
      <c r="F83" s="192"/>
      <c r="G83" s="193"/>
      <c r="H83" s="193"/>
      <c r="I83" s="193">
        <f>SUM(I57:I82)</f>
        <v>0</v>
      </c>
      <c r="J83" s="188">
        <f>SUM(J57:J82)</f>
        <v>0</v>
      </c>
    </row>
    <row r="84" spans="1:10" x14ac:dyDescent="0.2">
      <c r="F84" s="133"/>
      <c r="G84" s="133"/>
      <c r="H84" s="133"/>
      <c r="I84" s="133"/>
      <c r="J84" s="189"/>
    </row>
    <row r="85" spans="1:10" x14ac:dyDescent="0.2">
      <c r="F85" s="133"/>
      <c r="G85" s="133"/>
      <c r="H85" s="133"/>
      <c r="I85" s="133"/>
      <c r="J85" s="189"/>
    </row>
    <row r="86" spans="1:10" x14ac:dyDescent="0.2">
      <c r="F86" s="133"/>
      <c r="G86" s="133"/>
      <c r="H86" s="133"/>
      <c r="I86" s="133"/>
      <c r="J86" s="189"/>
    </row>
  </sheetData>
  <sheetProtection algorithmName="SHA-512" hashValue="+gQ2Rys9bp9NoyzCJ9PJUjvxCUQ+Ms3B2FuOkqBePpvaiSdR5JzXr9raa242nyQCrK5SgyvW+psM7hfCXvO0ew==" saltValue="RyjmrqTOZ/ioXLwU3Wykt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80:E80"/>
    <mergeCell ref="C81:E81"/>
    <mergeCell ref="C82:E82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FbGOlqH4jIMGaas8DvYcen0oYmcA79szBlzHtA7/qIhcR0SrLD15qzaTRvixuIwFcZn6h9cxBVZO2uOQoCbKHg==" saltValue="0uINBHoeSEoLmRMFYPjhk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6B8E-815E-434B-B9B0-B97625CBAC8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8" t="s">
        <v>147</v>
      </c>
      <c r="B8" s="229" t="s">
        <v>67</v>
      </c>
      <c r="C8" s="248" t="s">
        <v>68</v>
      </c>
      <c r="D8" s="230"/>
      <c r="E8" s="231"/>
      <c r="F8" s="232"/>
      <c r="G8" s="232">
        <f>SUMIF(AG9:AG13,"&lt;&gt;NOR",G9:G13)</f>
        <v>0</v>
      </c>
      <c r="H8" s="232"/>
      <c r="I8" s="232">
        <f>SUM(I9:I13)</f>
        <v>0</v>
      </c>
      <c r="J8" s="232"/>
      <c r="K8" s="232">
        <f>SUM(K9:K13)</f>
        <v>0</v>
      </c>
      <c r="L8" s="232"/>
      <c r="M8" s="232">
        <f>SUM(M9:M13)</f>
        <v>0</v>
      </c>
      <c r="N8" s="231"/>
      <c r="O8" s="231">
        <f>SUM(O9:O13)</f>
        <v>0.89</v>
      </c>
      <c r="P8" s="231"/>
      <c r="Q8" s="231">
        <f>SUM(Q9:Q13)</f>
        <v>0</v>
      </c>
      <c r="R8" s="232"/>
      <c r="S8" s="232"/>
      <c r="T8" s="233"/>
      <c r="U8" s="227"/>
      <c r="V8" s="227">
        <f>SUM(V9:V13)</f>
        <v>4.47</v>
      </c>
      <c r="W8" s="227"/>
      <c r="X8" s="227"/>
      <c r="Y8" s="227"/>
      <c r="AG8" t="s">
        <v>148</v>
      </c>
    </row>
    <row r="9" spans="1:60" ht="22.5" outlineLevel="1" x14ac:dyDescent="0.2">
      <c r="A9" s="235">
        <v>1</v>
      </c>
      <c r="B9" s="236" t="s">
        <v>149</v>
      </c>
      <c r="C9" s="249" t="s">
        <v>150</v>
      </c>
      <c r="D9" s="237" t="s">
        <v>151</v>
      </c>
      <c r="E9" s="238">
        <v>8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0.11122</v>
      </c>
      <c r="O9" s="238">
        <f>ROUND(E9*N9,2)</f>
        <v>0.89</v>
      </c>
      <c r="P9" s="238">
        <v>0</v>
      </c>
      <c r="Q9" s="238">
        <f>ROUND(E9*P9,2)</f>
        <v>0</v>
      </c>
      <c r="R9" s="240" t="s">
        <v>152</v>
      </c>
      <c r="S9" s="240" t="s">
        <v>153</v>
      </c>
      <c r="T9" s="241" t="s">
        <v>153</v>
      </c>
      <c r="U9" s="220">
        <v>0.55820000000000003</v>
      </c>
      <c r="V9" s="220">
        <f>ROUND(E9*U9,2)</f>
        <v>4.47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0" t="s">
        <v>157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1" t="s">
        <v>159</v>
      </c>
      <c r="D11" s="221"/>
      <c r="E11" s="222">
        <v>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1" t="s">
        <v>161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160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2"/>
      <c r="D13" s="243"/>
      <c r="E13" s="243"/>
      <c r="F13" s="243"/>
      <c r="G13" s="243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162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8" t="s">
        <v>147</v>
      </c>
      <c r="B14" s="229" t="s">
        <v>69</v>
      </c>
      <c r="C14" s="248" t="s">
        <v>70</v>
      </c>
      <c r="D14" s="230"/>
      <c r="E14" s="231"/>
      <c r="F14" s="232"/>
      <c r="G14" s="232">
        <f>SUMIF(AG15:AG31,"&lt;&gt;NOR",G15:G31)</f>
        <v>0</v>
      </c>
      <c r="H14" s="232"/>
      <c r="I14" s="232">
        <f>SUM(I15:I31)</f>
        <v>0</v>
      </c>
      <c r="J14" s="232"/>
      <c r="K14" s="232">
        <f>SUM(K15:K31)</f>
        <v>0</v>
      </c>
      <c r="L14" s="232"/>
      <c r="M14" s="232">
        <f>SUM(M15:M31)</f>
        <v>0</v>
      </c>
      <c r="N14" s="231"/>
      <c r="O14" s="231">
        <f>SUM(O15:O31)</f>
        <v>3.92</v>
      </c>
      <c r="P14" s="231"/>
      <c r="Q14" s="231">
        <f>SUM(Q15:Q31)</f>
        <v>0</v>
      </c>
      <c r="R14" s="232"/>
      <c r="S14" s="232"/>
      <c r="T14" s="233"/>
      <c r="U14" s="227"/>
      <c r="V14" s="227">
        <f>SUM(V15:V31)</f>
        <v>357.12</v>
      </c>
      <c r="W14" s="227"/>
      <c r="X14" s="227"/>
      <c r="Y14" s="227"/>
      <c r="AG14" t="s">
        <v>148</v>
      </c>
    </row>
    <row r="15" spans="1:60" ht="22.5" outlineLevel="1" x14ac:dyDescent="0.2">
      <c r="A15" s="235">
        <v>2</v>
      </c>
      <c r="B15" s="236" t="s">
        <v>163</v>
      </c>
      <c r="C15" s="249" t="s">
        <v>164</v>
      </c>
      <c r="D15" s="237" t="s">
        <v>165</v>
      </c>
      <c r="E15" s="238">
        <v>46.987499999999997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1.516E-2</v>
      </c>
      <c r="O15" s="238">
        <f>ROUND(E15*N15,2)</f>
        <v>0.71</v>
      </c>
      <c r="P15" s="238">
        <v>0</v>
      </c>
      <c r="Q15" s="238">
        <f>ROUND(E15*P15,2)</f>
        <v>0</v>
      </c>
      <c r="R15" s="240" t="s">
        <v>166</v>
      </c>
      <c r="S15" s="240" t="s">
        <v>153</v>
      </c>
      <c r="T15" s="241" t="s">
        <v>153</v>
      </c>
      <c r="U15" s="220">
        <v>0.96699999999999997</v>
      </c>
      <c r="V15" s="220">
        <f>ROUND(E15*U15,2)</f>
        <v>45.44</v>
      </c>
      <c r="W15" s="220"/>
      <c r="X15" s="220" t="s">
        <v>154</v>
      </c>
      <c r="Y15" s="220" t="s">
        <v>155</v>
      </c>
      <c r="Z15" s="210"/>
      <c r="AA15" s="210"/>
      <c r="AB15" s="210"/>
      <c r="AC15" s="210"/>
      <c r="AD15" s="210"/>
      <c r="AE15" s="210"/>
      <c r="AF15" s="210"/>
      <c r="AG15" s="210" t="s">
        <v>156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0" t="s">
        <v>167</v>
      </c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158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1" t="s">
        <v>168</v>
      </c>
      <c r="D17" s="221"/>
      <c r="E17" s="222">
        <v>41.112499999999997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160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1" t="s">
        <v>169</v>
      </c>
      <c r="D18" s="221"/>
      <c r="E18" s="222">
        <v>5.875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160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/>
      <c r="D19" s="243"/>
      <c r="E19" s="243"/>
      <c r="F19" s="243"/>
      <c r="G19" s="243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162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5">
        <v>3</v>
      </c>
      <c r="B20" s="236" t="s">
        <v>170</v>
      </c>
      <c r="C20" s="249" t="s">
        <v>171</v>
      </c>
      <c r="D20" s="237" t="s">
        <v>165</v>
      </c>
      <c r="E20" s="238">
        <v>235.44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1.3639999999999999E-2</v>
      </c>
      <c r="O20" s="238">
        <f>ROUND(E20*N20,2)</f>
        <v>3.21</v>
      </c>
      <c r="P20" s="238">
        <v>0</v>
      </c>
      <c r="Q20" s="238">
        <f>ROUND(E20*P20,2)</f>
        <v>0</v>
      </c>
      <c r="R20" s="240" t="s">
        <v>166</v>
      </c>
      <c r="S20" s="240" t="s">
        <v>153</v>
      </c>
      <c r="T20" s="241" t="s">
        <v>153</v>
      </c>
      <c r="U20" s="220">
        <v>1.2350000000000001</v>
      </c>
      <c r="V20" s="220">
        <f>ROUND(E20*U20,2)</f>
        <v>290.77</v>
      </c>
      <c r="W20" s="220"/>
      <c r="X20" s="220" t="s">
        <v>154</v>
      </c>
      <c r="Y20" s="220" t="s">
        <v>155</v>
      </c>
      <c r="Z20" s="210"/>
      <c r="AA20" s="210"/>
      <c r="AB20" s="210"/>
      <c r="AC20" s="210"/>
      <c r="AD20" s="210"/>
      <c r="AE20" s="210"/>
      <c r="AF20" s="210"/>
      <c r="AG20" s="210" t="s">
        <v>156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0" t="s">
        <v>167</v>
      </c>
      <c r="D21" s="242"/>
      <c r="E21" s="242"/>
      <c r="F21" s="242"/>
      <c r="G21" s="242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158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51" t="s">
        <v>172</v>
      </c>
      <c r="D22" s="221"/>
      <c r="E22" s="222">
        <v>206.91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160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1" t="s">
        <v>173</v>
      </c>
      <c r="D23" s="221"/>
      <c r="E23" s="222">
        <v>28.53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160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/>
      <c r="D24" s="243"/>
      <c r="E24" s="243"/>
      <c r="F24" s="243"/>
      <c r="G24" s="243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162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5">
        <v>4</v>
      </c>
      <c r="B25" s="236" t="s">
        <v>174</v>
      </c>
      <c r="C25" s="249" t="s">
        <v>175</v>
      </c>
      <c r="D25" s="237" t="s">
        <v>151</v>
      </c>
      <c r="E25" s="238">
        <v>4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 t="s">
        <v>166</v>
      </c>
      <c r="S25" s="240" t="s">
        <v>153</v>
      </c>
      <c r="T25" s="241" t="s">
        <v>153</v>
      </c>
      <c r="U25" s="220">
        <v>1.26</v>
      </c>
      <c r="V25" s="220">
        <f>ROUND(E25*U25,2)</f>
        <v>5.04</v>
      </c>
      <c r="W25" s="220"/>
      <c r="X25" s="220" t="s">
        <v>154</v>
      </c>
      <c r="Y25" s="220" t="s">
        <v>155</v>
      </c>
      <c r="Z25" s="210"/>
      <c r="AA25" s="210"/>
      <c r="AB25" s="210"/>
      <c r="AC25" s="210"/>
      <c r="AD25" s="210"/>
      <c r="AE25" s="210"/>
      <c r="AF25" s="210"/>
      <c r="AG25" s="210" t="s">
        <v>156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3"/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162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5">
        <v>5</v>
      </c>
      <c r="B27" s="236" t="s">
        <v>176</v>
      </c>
      <c r="C27" s="249" t="s">
        <v>177</v>
      </c>
      <c r="D27" s="237" t="s">
        <v>151</v>
      </c>
      <c r="E27" s="238">
        <v>4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166</v>
      </c>
      <c r="S27" s="240" t="s">
        <v>153</v>
      </c>
      <c r="T27" s="241" t="s">
        <v>153</v>
      </c>
      <c r="U27" s="220">
        <v>1.6850000000000001</v>
      </c>
      <c r="V27" s="220">
        <f>ROUND(E27*U27,2)</f>
        <v>6.74</v>
      </c>
      <c r="W27" s="220"/>
      <c r="X27" s="220" t="s">
        <v>154</v>
      </c>
      <c r="Y27" s="220" t="s">
        <v>155</v>
      </c>
      <c r="Z27" s="210"/>
      <c r="AA27" s="210"/>
      <c r="AB27" s="210"/>
      <c r="AC27" s="210"/>
      <c r="AD27" s="210"/>
      <c r="AE27" s="210"/>
      <c r="AF27" s="210"/>
      <c r="AG27" s="210" t="s">
        <v>156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3"/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162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5">
        <v>6</v>
      </c>
      <c r="B29" s="236" t="s">
        <v>178</v>
      </c>
      <c r="C29" s="249" t="s">
        <v>179</v>
      </c>
      <c r="D29" s="237" t="s">
        <v>165</v>
      </c>
      <c r="E29" s="238">
        <v>28.53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</v>
      </c>
      <c r="O29" s="238">
        <f>ROUND(E29*N29,2)</f>
        <v>0</v>
      </c>
      <c r="P29" s="238">
        <v>0</v>
      </c>
      <c r="Q29" s="238">
        <f>ROUND(E29*P29,2)</f>
        <v>0</v>
      </c>
      <c r="R29" s="240" t="s">
        <v>166</v>
      </c>
      <c r="S29" s="240" t="s">
        <v>153</v>
      </c>
      <c r="T29" s="241" t="s">
        <v>153</v>
      </c>
      <c r="U29" s="220">
        <v>0.32</v>
      </c>
      <c r="V29" s="220">
        <f>ROUND(E29*U29,2)</f>
        <v>9.1300000000000008</v>
      </c>
      <c r="W29" s="220"/>
      <c r="X29" s="220" t="s">
        <v>154</v>
      </c>
      <c r="Y29" s="220" t="s">
        <v>155</v>
      </c>
      <c r="Z29" s="210"/>
      <c r="AA29" s="210"/>
      <c r="AB29" s="210"/>
      <c r="AC29" s="210"/>
      <c r="AD29" s="210"/>
      <c r="AE29" s="210"/>
      <c r="AF29" s="210"/>
      <c r="AG29" s="210" t="s">
        <v>156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1" t="s">
        <v>173</v>
      </c>
      <c r="D30" s="221"/>
      <c r="E30" s="222">
        <v>28.53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160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/>
      <c r="D31" s="243"/>
      <c r="E31" s="243"/>
      <c r="F31" s="243"/>
      <c r="G31" s="243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162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8" t="s">
        <v>147</v>
      </c>
      <c r="B32" s="229" t="s">
        <v>71</v>
      </c>
      <c r="C32" s="248" t="s">
        <v>72</v>
      </c>
      <c r="D32" s="230"/>
      <c r="E32" s="231"/>
      <c r="F32" s="232"/>
      <c r="G32" s="232">
        <f>SUMIF(AG33:AG43,"&lt;&gt;NOR",G33:G43)</f>
        <v>0</v>
      </c>
      <c r="H32" s="232"/>
      <c r="I32" s="232">
        <f>SUM(I33:I43)</f>
        <v>0</v>
      </c>
      <c r="J32" s="232"/>
      <c r="K32" s="232">
        <f>SUM(K33:K43)</f>
        <v>0</v>
      </c>
      <c r="L32" s="232"/>
      <c r="M32" s="232">
        <f>SUM(M33:M43)</f>
        <v>0</v>
      </c>
      <c r="N32" s="231"/>
      <c r="O32" s="231">
        <f>SUM(O33:O43)</f>
        <v>2.61</v>
      </c>
      <c r="P32" s="231"/>
      <c r="Q32" s="231">
        <f>SUM(Q33:Q43)</f>
        <v>0</v>
      </c>
      <c r="R32" s="232"/>
      <c r="S32" s="232"/>
      <c r="T32" s="233"/>
      <c r="U32" s="227"/>
      <c r="V32" s="227">
        <f>SUM(V33:V43)</f>
        <v>90.800000000000011</v>
      </c>
      <c r="W32" s="227"/>
      <c r="X32" s="227"/>
      <c r="Y32" s="227"/>
      <c r="AG32" t="s">
        <v>148</v>
      </c>
    </row>
    <row r="33" spans="1:60" ht="22.5" outlineLevel="1" x14ac:dyDescent="0.2">
      <c r="A33" s="235">
        <v>7</v>
      </c>
      <c r="B33" s="236" t="s">
        <v>180</v>
      </c>
      <c r="C33" s="249" t="s">
        <v>181</v>
      </c>
      <c r="D33" s="237" t="s">
        <v>165</v>
      </c>
      <c r="E33" s="238">
        <v>96.025000000000006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2.46E-2</v>
      </c>
      <c r="O33" s="238">
        <f>ROUND(E33*N33,2)</f>
        <v>2.36</v>
      </c>
      <c r="P33" s="238">
        <v>0</v>
      </c>
      <c r="Q33" s="238">
        <f>ROUND(E33*P33,2)</f>
        <v>0</v>
      </c>
      <c r="R33" s="240" t="s">
        <v>152</v>
      </c>
      <c r="S33" s="240" t="s">
        <v>153</v>
      </c>
      <c r="T33" s="241" t="s">
        <v>153</v>
      </c>
      <c r="U33" s="220">
        <v>0.42759999999999998</v>
      </c>
      <c r="V33" s="220">
        <f>ROUND(E33*U33,2)</f>
        <v>41.06</v>
      </c>
      <c r="W33" s="220"/>
      <c r="X33" s="220" t="s">
        <v>154</v>
      </c>
      <c r="Y33" s="220" t="s">
        <v>155</v>
      </c>
      <c r="Z33" s="210"/>
      <c r="AA33" s="210"/>
      <c r="AB33" s="210"/>
      <c r="AC33" s="210"/>
      <c r="AD33" s="210"/>
      <c r="AE33" s="210"/>
      <c r="AF33" s="210"/>
      <c r="AG33" s="210" t="s">
        <v>156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4" t="s">
        <v>182</v>
      </c>
      <c r="D34" s="245"/>
      <c r="E34" s="245"/>
      <c r="F34" s="245"/>
      <c r="G34" s="245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1" t="s">
        <v>184</v>
      </c>
      <c r="D35" s="221"/>
      <c r="E35" s="222">
        <v>45.825000000000003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160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1" t="s">
        <v>185</v>
      </c>
      <c r="D36" s="221"/>
      <c r="E36" s="222">
        <v>50.2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160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2"/>
      <c r="D37" s="243"/>
      <c r="E37" s="243"/>
      <c r="F37" s="243"/>
      <c r="G37" s="243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162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5">
        <v>8</v>
      </c>
      <c r="B38" s="236" t="s">
        <v>186</v>
      </c>
      <c r="C38" s="249" t="s">
        <v>187</v>
      </c>
      <c r="D38" s="237" t="s">
        <v>165</v>
      </c>
      <c r="E38" s="238">
        <v>7.14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3.4909999999999997E-2</v>
      </c>
      <c r="O38" s="238">
        <f>ROUND(E38*N38,2)</f>
        <v>0.25</v>
      </c>
      <c r="P38" s="238">
        <v>0</v>
      </c>
      <c r="Q38" s="238">
        <f>ROUND(E38*P38,2)</f>
        <v>0</v>
      </c>
      <c r="R38" s="240" t="s">
        <v>152</v>
      </c>
      <c r="S38" s="240" t="s">
        <v>153</v>
      </c>
      <c r="T38" s="241" t="s">
        <v>153</v>
      </c>
      <c r="U38" s="220">
        <v>1.1841699999999999</v>
      </c>
      <c r="V38" s="220">
        <f>ROUND(E38*U38,2)</f>
        <v>8.4499999999999993</v>
      </c>
      <c r="W38" s="220"/>
      <c r="X38" s="220" t="s">
        <v>154</v>
      </c>
      <c r="Y38" s="220" t="s">
        <v>155</v>
      </c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0" t="s">
        <v>188</v>
      </c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158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6" t="str">
        <f>C39</f>
        <v>okenního nebo dveřního, z pomocného pracovního lešení o výšce podlahy do 1900 mm a pro zatížení do 1,5 kPa,</v>
      </c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189</v>
      </c>
      <c r="D40" s="221"/>
      <c r="E40" s="222">
        <v>7.14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160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2"/>
      <c r="D41" s="243"/>
      <c r="E41" s="243"/>
      <c r="F41" s="243"/>
      <c r="G41" s="243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162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5">
        <v>9</v>
      </c>
      <c r="B42" s="236" t="s">
        <v>190</v>
      </c>
      <c r="C42" s="249" t="s">
        <v>191</v>
      </c>
      <c r="D42" s="237" t="s">
        <v>165</v>
      </c>
      <c r="E42" s="238">
        <v>96.025000000000006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 t="s">
        <v>166</v>
      </c>
      <c r="S42" s="240" t="s">
        <v>153</v>
      </c>
      <c r="T42" s="241" t="s">
        <v>153</v>
      </c>
      <c r="U42" s="220">
        <v>0.43</v>
      </c>
      <c r="V42" s="220">
        <f>ROUND(E42*U42,2)</f>
        <v>41.29</v>
      </c>
      <c r="W42" s="220"/>
      <c r="X42" s="220" t="s">
        <v>154</v>
      </c>
      <c r="Y42" s="220" t="s">
        <v>155</v>
      </c>
      <c r="Z42" s="210"/>
      <c r="AA42" s="210"/>
      <c r="AB42" s="210"/>
      <c r="AC42" s="210"/>
      <c r="AD42" s="210"/>
      <c r="AE42" s="210"/>
      <c r="AF42" s="210"/>
      <c r="AG42" s="210" t="s">
        <v>156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3"/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162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8" t="s">
        <v>147</v>
      </c>
      <c r="B44" s="229" t="s">
        <v>73</v>
      </c>
      <c r="C44" s="248" t="s">
        <v>74</v>
      </c>
      <c r="D44" s="230"/>
      <c r="E44" s="231"/>
      <c r="F44" s="232"/>
      <c r="G44" s="232">
        <f>SUMIF(AG45:AG70,"&lt;&gt;NOR",G45:G70)</f>
        <v>0</v>
      </c>
      <c r="H44" s="232"/>
      <c r="I44" s="232">
        <f>SUM(I45:I70)</f>
        <v>0</v>
      </c>
      <c r="J44" s="232"/>
      <c r="K44" s="232">
        <f>SUM(K45:K70)</f>
        <v>0</v>
      </c>
      <c r="L44" s="232"/>
      <c r="M44" s="232">
        <f>SUM(M45:M70)</f>
        <v>0</v>
      </c>
      <c r="N44" s="231"/>
      <c r="O44" s="231">
        <f>SUM(O45:O70)</f>
        <v>5.6499999999999995</v>
      </c>
      <c r="P44" s="231"/>
      <c r="Q44" s="231">
        <f>SUM(Q45:Q70)</f>
        <v>0</v>
      </c>
      <c r="R44" s="232"/>
      <c r="S44" s="232"/>
      <c r="T44" s="233"/>
      <c r="U44" s="227"/>
      <c r="V44" s="227">
        <f>SUM(V45:V70)</f>
        <v>897.3</v>
      </c>
      <c r="W44" s="227"/>
      <c r="X44" s="227"/>
      <c r="Y44" s="227"/>
      <c r="AG44" t="s">
        <v>148</v>
      </c>
    </row>
    <row r="45" spans="1:60" ht="22.5" outlineLevel="1" x14ac:dyDescent="0.2">
      <c r="A45" s="235">
        <v>10</v>
      </c>
      <c r="B45" s="236" t="s">
        <v>192</v>
      </c>
      <c r="C45" s="249" t="s">
        <v>193</v>
      </c>
      <c r="D45" s="237" t="s">
        <v>165</v>
      </c>
      <c r="E45" s="238">
        <v>297.37270000000001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3.2000000000000003E-4</v>
      </c>
      <c r="O45" s="238">
        <f>ROUND(E45*N45,2)</f>
        <v>0.1</v>
      </c>
      <c r="P45" s="238">
        <v>0</v>
      </c>
      <c r="Q45" s="238">
        <f>ROUND(E45*P45,2)</f>
        <v>0</v>
      </c>
      <c r="R45" s="240" t="s">
        <v>166</v>
      </c>
      <c r="S45" s="240" t="s">
        <v>153</v>
      </c>
      <c r="T45" s="241" t="s">
        <v>153</v>
      </c>
      <c r="U45" s="220">
        <v>7.0000000000000007E-2</v>
      </c>
      <c r="V45" s="220">
        <f>ROUND(E45*U45,2)</f>
        <v>20.82</v>
      </c>
      <c r="W45" s="220"/>
      <c r="X45" s="220" t="s">
        <v>154</v>
      </c>
      <c r="Y45" s="220" t="s">
        <v>155</v>
      </c>
      <c r="Z45" s="210"/>
      <c r="AA45" s="210"/>
      <c r="AB45" s="210"/>
      <c r="AC45" s="210"/>
      <c r="AD45" s="210"/>
      <c r="AE45" s="210"/>
      <c r="AF45" s="210"/>
      <c r="AG45" s="210" t="s">
        <v>156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0" t="s">
        <v>194</v>
      </c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158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/>
      <c r="D47" s="243"/>
      <c r="E47" s="243"/>
      <c r="F47" s="243"/>
      <c r="G47" s="243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162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45" outlineLevel="1" x14ac:dyDescent="0.2">
      <c r="A48" s="235">
        <v>11</v>
      </c>
      <c r="B48" s="236" t="s">
        <v>195</v>
      </c>
      <c r="C48" s="249" t="s">
        <v>196</v>
      </c>
      <c r="D48" s="237" t="s">
        <v>165</v>
      </c>
      <c r="E48" s="238">
        <v>297.37270000000001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1.7000000000000001E-2</v>
      </c>
      <c r="O48" s="238">
        <f>ROUND(E48*N48,2)</f>
        <v>5.0599999999999996</v>
      </c>
      <c r="P48" s="238">
        <v>0</v>
      </c>
      <c r="Q48" s="238">
        <f>ROUND(E48*P48,2)</f>
        <v>0</v>
      </c>
      <c r="R48" s="240" t="s">
        <v>152</v>
      </c>
      <c r="S48" s="240" t="s">
        <v>153</v>
      </c>
      <c r="T48" s="241" t="s">
        <v>153</v>
      </c>
      <c r="U48" s="220">
        <v>2.17442</v>
      </c>
      <c r="V48" s="220">
        <f>ROUND(E48*U48,2)</f>
        <v>646.61</v>
      </c>
      <c r="W48" s="220"/>
      <c r="X48" s="220" t="s">
        <v>154</v>
      </c>
      <c r="Y48" s="220" t="s">
        <v>155</v>
      </c>
      <c r="Z48" s="210"/>
      <c r="AA48" s="210"/>
      <c r="AB48" s="210"/>
      <c r="AC48" s="210"/>
      <c r="AD48" s="210"/>
      <c r="AE48" s="210"/>
      <c r="AF48" s="210"/>
      <c r="AG48" s="210" t="s">
        <v>156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0" t="s">
        <v>197</v>
      </c>
      <c r="D49" s="242"/>
      <c r="E49" s="242"/>
      <c r="F49" s="242"/>
      <c r="G49" s="242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158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198</v>
      </c>
      <c r="D50" s="221"/>
      <c r="E50" s="222">
        <v>223.68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160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1" t="s">
        <v>199</v>
      </c>
      <c r="D51" s="221"/>
      <c r="E51" s="222">
        <v>20.619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160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1" t="s">
        <v>200</v>
      </c>
      <c r="D52" s="221"/>
      <c r="E52" s="222">
        <v>22.698699999999999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160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1" t="s">
        <v>201</v>
      </c>
      <c r="D53" s="221"/>
      <c r="E53" s="222">
        <v>30.375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160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2"/>
      <c r="D54" s="243"/>
      <c r="E54" s="243"/>
      <c r="F54" s="243"/>
      <c r="G54" s="243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5">
        <v>12</v>
      </c>
      <c r="B55" s="236" t="s">
        <v>202</v>
      </c>
      <c r="C55" s="249" t="s">
        <v>203</v>
      </c>
      <c r="D55" s="237" t="s">
        <v>165</v>
      </c>
      <c r="E55" s="238">
        <v>297.37270000000001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9.2000000000000003E-4</v>
      </c>
      <c r="O55" s="238">
        <f>ROUND(E55*N55,2)</f>
        <v>0.27</v>
      </c>
      <c r="P55" s="238">
        <v>0</v>
      </c>
      <c r="Q55" s="238">
        <f>ROUND(E55*P55,2)</f>
        <v>0</v>
      </c>
      <c r="R55" s="240" t="s">
        <v>166</v>
      </c>
      <c r="S55" s="240" t="s">
        <v>153</v>
      </c>
      <c r="T55" s="241" t="s">
        <v>153</v>
      </c>
      <c r="U55" s="220">
        <v>0.26500000000000001</v>
      </c>
      <c r="V55" s="220">
        <f>ROUND(E55*U55,2)</f>
        <v>78.8</v>
      </c>
      <c r="W55" s="220"/>
      <c r="X55" s="220" t="s">
        <v>154</v>
      </c>
      <c r="Y55" s="220" t="s">
        <v>155</v>
      </c>
      <c r="Z55" s="210"/>
      <c r="AA55" s="210"/>
      <c r="AB55" s="210"/>
      <c r="AC55" s="210"/>
      <c r="AD55" s="210"/>
      <c r="AE55" s="210"/>
      <c r="AF55" s="210"/>
      <c r="AG55" s="210" t="s">
        <v>204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0" t="s">
        <v>205</v>
      </c>
      <c r="D56" s="242"/>
      <c r="E56" s="242"/>
      <c r="F56" s="242"/>
      <c r="G56" s="242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158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5" t="s">
        <v>205</v>
      </c>
      <c r="D57" s="247"/>
      <c r="E57" s="247"/>
      <c r="F57" s="247"/>
      <c r="G57" s="247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183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2"/>
      <c r="D58" s="243"/>
      <c r="E58" s="243"/>
      <c r="F58" s="243"/>
      <c r="G58" s="243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162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5">
        <v>13</v>
      </c>
      <c r="B59" s="236" t="s">
        <v>190</v>
      </c>
      <c r="C59" s="249" t="s">
        <v>191</v>
      </c>
      <c r="D59" s="237" t="s">
        <v>165</v>
      </c>
      <c r="E59" s="238">
        <v>319.30270000000002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 t="s">
        <v>166</v>
      </c>
      <c r="S59" s="240" t="s">
        <v>153</v>
      </c>
      <c r="T59" s="241" t="s">
        <v>153</v>
      </c>
      <c r="U59" s="220">
        <v>0.43</v>
      </c>
      <c r="V59" s="220">
        <f>ROUND(E59*U59,2)</f>
        <v>137.30000000000001</v>
      </c>
      <c r="W59" s="220"/>
      <c r="X59" s="220" t="s">
        <v>154</v>
      </c>
      <c r="Y59" s="220" t="s">
        <v>155</v>
      </c>
      <c r="Z59" s="210"/>
      <c r="AA59" s="210"/>
      <c r="AB59" s="210"/>
      <c r="AC59" s="210"/>
      <c r="AD59" s="210"/>
      <c r="AE59" s="210"/>
      <c r="AF59" s="210"/>
      <c r="AG59" s="210" t="s">
        <v>156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1" t="s">
        <v>198</v>
      </c>
      <c r="D60" s="221"/>
      <c r="E60" s="222">
        <v>223.68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160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1" t="s">
        <v>199</v>
      </c>
      <c r="D61" s="221"/>
      <c r="E61" s="222">
        <v>20.619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160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1" t="s">
        <v>200</v>
      </c>
      <c r="D62" s="221"/>
      <c r="E62" s="222">
        <v>22.698699999999999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1" t="s">
        <v>201</v>
      </c>
      <c r="D63" s="221"/>
      <c r="E63" s="222">
        <v>30.375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160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3" x14ac:dyDescent="0.2">
      <c r="A64" s="217"/>
      <c r="B64" s="218"/>
      <c r="C64" s="251" t="s">
        <v>206</v>
      </c>
      <c r="D64" s="221"/>
      <c r="E64" s="222">
        <v>19.28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160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1" t="s">
        <v>207</v>
      </c>
      <c r="D65" s="221"/>
      <c r="E65" s="222">
        <v>2.65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160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2"/>
      <c r="D66" s="243"/>
      <c r="E66" s="243"/>
      <c r="F66" s="243"/>
      <c r="G66" s="243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162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5">
        <v>14</v>
      </c>
      <c r="B67" s="236" t="s">
        <v>208</v>
      </c>
      <c r="C67" s="249" t="s">
        <v>209</v>
      </c>
      <c r="D67" s="237" t="s">
        <v>165</v>
      </c>
      <c r="E67" s="238">
        <v>21.93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1.0149999999999999E-2</v>
      </c>
      <c r="O67" s="238">
        <f>ROUND(E67*N67,2)</f>
        <v>0.22</v>
      </c>
      <c r="P67" s="238">
        <v>0</v>
      </c>
      <c r="Q67" s="238">
        <f>ROUND(E67*P67,2)</f>
        <v>0</v>
      </c>
      <c r="R67" s="240" t="s">
        <v>166</v>
      </c>
      <c r="S67" s="240" t="s">
        <v>153</v>
      </c>
      <c r="T67" s="241" t="s">
        <v>153</v>
      </c>
      <c r="U67" s="220">
        <v>0.628</v>
      </c>
      <c r="V67" s="220">
        <f>ROUND(E67*U67,2)</f>
        <v>13.77</v>
      </c>
      <c r="W67" s="220"/>
      <c r="X67" s="220" t="s">
        <v>154</v>
      </c>
      <c r="Y67" s="220" t="s">
        <v>155</v>
      </c>
      <c r="Z67" s="210"/>
      <c r="AA67" s="210"/>
      <c r="AB67" s="210"/>
      <c r="AC67" s="210"/>
      <c r="AD67" s="210"/>
      <c r="AE67" s="210"/>
      <c r="AF67" s="210"/>
      <c r="AG67" s="210" t="s">
        <v>156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2" x14ac:dyDescent="0.2">
      <c r="A68" s="217"/>
      <c r="B68" s="218"/>
      <c r="C68" s="251" t="s">
        <v>206</v>
      </c>
      <c r="D68" s="221"/>
      <c r="E68" s="222">
        <v>19.28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160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1" t="s">
        <v>207</v>
      </c>
      <c r="D69" s="221"/>
      <c r="E69" s="222">
        <v>2.65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160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/>
      <c r="D70" s="243"/>
      <c r="E70" s="243"/>
      <c r="F70" s="243"/>
      <c r="G70" s="243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162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8" t="s">
        <v>147</v>
      </c>
      <c r="B71" s="229" t="s">
        <v>75</v>
      </c>
      <c r="C71" s="248" t="s">
        <v>76</v>
      </c>
      <c r="D71" s="230"/>
      <c r="E71" s="231"/>
      <c r="F71" s="232"/>
      <c r="G71" s="232">
        <f>SUMIF(AG72:AG80,"&lt;&gt;NOR",G72:G80)</f>
        <v>0</v>
      </c>
      <c r="H71" s="232"/>
      <c r="I71" s="232">
        <f>SUM(I72:I80)</f>
        <v>0</v>
      </c>
      <c r="J71" s="232"/>
      <c r="K71" s="232">
        <f>SUM(K72:K80)</f>
        <v>0</v>
      </c>
      <c r="L71" s="232"/>
      <c r="M71" s="232">
        <f>SUM(M72:M80)</f>
        <v>0</v>
      </c>
      <c r="N71" s="231"/>
      <c r="O71" s="231">
        <f>SUM(O72:O80)</f>
        <v>0.08</v>
      </c>
      <c r="P71" s="231"/>
      <c r="Q71" s="231">
        <f>SUM(Q72:Q80)</f>
        <v>0</v>
      </c>
      <c r="R71" s="232"/>
      <c r="S71" s="232"/>
      <c r="T71" s="233"/>
      <c r="U71" s="227"/>
      <c r="V71" s="227">
        <f>SUM(V72:V80)</f>
        <v>4.88</v>
      </c>
      <c r="W71" s="227"/>
      <c r="X71" s="227"/>
      <c r="Y71" s="227"/>
      <c r="AG71" t="s">
        <v>148</v>
      </c>
    </row>
    <row r="72" spans="1:60" ht="22.5" outlineLevel="1" x14ac:dyDescent="0.2">
      <c r="A72" s="235">
        <v>15</v>
      </c>
      <c r="B72" s="236" t="s">
        <v>210</v>
      </c>
      <c r="C72" s="249" t="s">
        <v>211</v>
      </c>
      <c r="D72" s="237" t="s">
        <v>151</v>
      </c>
      <c r="E72" s="238">
        <v>1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4.3200000000000002E-2</v>
      </c>
      <c r="O72" s="238">
        <f>ROUND(E72*N72,2)</f>
        <v>0.04</v>
      </c>
      <c r="P72" s="238">
        <v>0</v>
      </c>
      <c r="Q72" s="238">
        <f>ROUND(E72*P72,2)</f>
        <v>0</v>
      </c>
      <c r="R72" s="240" t="s">
        <v>166</v>
      </c>
      <c r="S72" s="240" t="s">
        <v>153</v>
      </c>
      <c r="T72" s="241" t="s">
        <v>153</v>
      </c>
      <c r="U72" s="220">
        <v>3.258</v>
      </c>
      <c r="V72" s="220">
        <f>ROUND(E72*U72,2)</f>
        <v>3.26</v>
      </c>
      <c r="W72" s="220"/>
      <c r="X72" s="220" t="s">
        <v>154</v>
      </c>
      <c r="Y72" s="220" t="s">
        <v>155</v>
      </c>
      <c r="Z72" s="210"/>
      <c r="AA72" s="210"/>
      <c r="AB72" s="210"/>
      <c r="AC72" s="210"/>
      <c r="AD72" s="210"/>
      <c r="AE72" s="210"/>
      <c r="AF72" s="210"/>
      <c r="AG72" s="210" t="s">
        <v>156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2" x14ac:dyDescent="0.2">
      <c r="A73" s="217"/>
      <c r="B73" s="218"/>
      <c r="C73" s="250" t="s">
        <v>212</v>
      </c>
      <c r="D73" s="242"/>
      <c r="E73" s="242"/>
      <c r="F73" s="242"/>
      <c r="G73" s="242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158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46" t="str">
        <f>C73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2"/>
      <c r="D74" s="243"/>
      <c r="E74" s="243"/>
      <c r="F74" s="243"/>
      <c r="G74" s="243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162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35">
        <v>16</v>
      </c>
      <c r="B75" s="236" t="s">
        <v>213</v>
      </c>
      <c r="C75" s="249" t="s">
        <v>214</v>
      </c>
      <c r="D75" s="237" t="s">
        <v>215</v>
      </c>
      <c r="E75" s="238">
        <v>3.8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6.8100000000000001E-3</v>
      </c>
      <c r="O75" s="238">
        <f>ROUND(E75*N75,2)</f>
        <v>0.03</v>
      </c>
      <c r="P75" s="238">
        <v>0</v>
      </c>
      <c r="Q75" s="238">
        <f>ROUND(E75*P75,2)</f>
        <v>0</v>
      </c>
      <c r="R75" s="240" t="s">
        <v>166</v>
      </c>
      <c r="S75" s="240" t="s">
        <v>153</v>
      </c>
      <c r="T75" s="241" t="s">
        <v>153</v>
      </c>
      <c r="U75" s="220">
        <v>0.42499999999999999</v>
      </c>
      <c r="V75" s="220">
        <f>ROUND(E75*U75,2)</f>
        <v>1.62</v>
      </c>
      <c r="W75" s="220"/>
      <c r="X75" s="220" t="s">
        <v>154</v>
      </c>
      <c r="Y75" s="220" t="s">
        <v>155</v>
      </c>
      <c r="Z75" s="210"/>
      <c r="AA75" s="210"/>
      <c r="AB75" s="210"/>
      <c r="AC75" s="210"/>
      <c r="AD75" s="210"/>
      <c r="AE75" s="210"/>
      <c r="AF75" s="210"/>
      <c r="AG75" s="210" t="s">
        <v>156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2" x14ac:dyDescent="0.2">
      <c r="A76" s="217"/>
      <c r="B76" s="218"/>
      <c r="C76" s="250" t="s">
        <v>216</v>
      </c>
      <c r="D76" s="242"/>
      <c r="E76" s="242"/>
      <c r="F76" s="242"/>
      <c r="G76" s="242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158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46" t="str">
        <f>C76</f>
        <v>a poloplastických hmot na montážní pěnu, zapravení omítky pod parapetem, těsnění spáry mezi parapetem a rámem okna, dodávka silikonu.</v>
      </c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1" t="s">
        <v>217</v>
      </c>
      <c r="D77" s="221"/>
      <c r="E77" s="222">
        <v>3.8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160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2"/>
      <c r="D78" s="243"/>
      <c r="E78" s="243"/>
      <c r="F78" s="243"/>
      <c r="G78" s="243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162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5">
        <v>17</v>
      </c>
      <c r="B79" s="236" t="s">
        <v>218</v>
      </c>
      <c r="C79" s="249" t="s">
        <v>219</v>
      </c>
      <c r="D79" s="237" t="s">
        <v>151</v>
      </c>
      <c r="E79" s="238">
        <v>1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1.2999999999999999E-2</v>
      </c>
      <c r="O79" s="238">
        <f>ROUND(E79*N79,2)</f>
        <v>0.01</v>
      </c>
      <c r="P79" s="238">
        <v>0</v>
      </c>
      <c r="Q79" s="238">
        <f>ROUND(E79*P79,2)</f>
        <v>0</v>
      </c>
      <c r="R79" s="240" t="s">
        <v>220</v>
      </c>
      <c r="S79" s="240" t="s">
        <v>153</v>
      </c>
      <c r="T79" s="241" t="s">
        <v>153</v>
      </c>
      <c r="U79" s="220">
        <v>0</v>
      </c>
      <c r="V79" s="220">
        <f>ROUND(E79*U79,2)</f>
        <v>0</v>
      </c>
      <c r="W79" s="220"/>
      <c r="X79" s="220" t="s">
        <v>221</v>
      </c>
      <c r="Y79" s="220" t="s">
        <v>155</v>
      </c>
      <c r="Z79" s="210"/>
      <c r="AA79" s="210"/>
      <c r="AB79" s="210"/>
      <c r="AC79" s="210"/>
      <c r="AD79" s="210"/>
      <c r="AE79" s="210"/>
      <c r="AF79" s="210"/>
      <c r="AG79" s="210" t="s">
        <v>222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3"/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162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8" t="s">
        <v>147</v>
      </c>
      <c r="B81" s="229" t="s">
        <v>79</v>
      </c>
      <c r="C81" s="248" t="s">
        <v>80</v>
      </c>
      <c r="D81" s="230"/>
      <c r="E81" s="231"/>
      <c r="F81" s="232"/>
      <c r="G81" s="232">
        <f>SUMIF(AG82:AG113,"&lt;&gt;NOR",G82:G113)</f>
        <v>0</v>
      </c>
      <c r="H81" s="232"/>
      <c r="I81" s="232">
        <f>SUM(I82:I113)</f>
        <v>0</v>
      </c>
      <c r="J81" s="232"/>
      <c r="K81" s="232">
        <f>SUM(K82:K113)</f>
        <v>0</v>
      </c>
      <c r="L81" s="232"/>
      <c r="M81" s="232">
        <f>SUM(M82:M113)</f>
        <v>0</v>
      </c>
      <c r="N81" s="231"/>
      <c r="O81" s="231">
        <f>SUM(O82:O113)</f>
        <v>13.93</v>
      </c>
      <c r="P81" s="231"/>
      <c r="Q81" s="231">
        <f>SUM(Q82:Q113)</f>
        <v>0</v>
      </c>
      <c r="R81" s="232"/>
      <c r="S81" s="232"/>
      <c r="T81" s="233"/>
      <c r="U81" s="227"/>
      <c r="V81" s="227">
        <f>SUM(V82:V113)</f>
        <v>218.65</v>
      </c>
      <c r="W81" s="227"/>
      <c r="X81" s="227"/>
      <c r="Y81" s="227"/>
      <c r="AG81" t="s">
        <v>148</v>
      </c>
    </row>
    <row r="82" spans="1:60" ht="22.5" outlineLevel="1" x14ac:dyDescent="0.2">
      <c r="A82" s="235">
        <v>18</v>
      </c>
      <c r="B82" s="236" t="s">
        <v>223</v>
      </c>
      <c r="C82" s="249" t="s">
        <v>224</v>
      </c>
      <c r="D82" s="237" t="s">
        <v>165</v>
      </c>
      <c r="E82" s="238">
        <v>622.44000000000005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1.8380000000000001E-2</v>
      </c>
      <c r="O82" s="238">
        <f>ROUND(E82*N82,2)</f>
        <v>11.44</v>
      </c>
      <c r="P82" s="238">
        <v>0</v>
      </c>
      <c r="Q82" s="238">
        <f>ROUND(E82*P82,2)</f>
        <v>0</v>
      </c>
      <c r="R82" s="240" t="s">
        <v>225</v>
      </c>
      <c r="S82" s="240" t="s">
        <v>153</v>
      </c>
      <c r="T82" s="241" t="s">
        <v>153</v>
      </c>
      <c r="U82" s="220">
        <v>0.14000000000000001</v>
      </c>
      <c r="V82" s="220">
        <f>ROUND(E82*U82,2)</f>
        <v>87.14</v>
      </c>
      <c r="W82" s="220"/>
      <c r="X82" s="220" t="s">
        <v>154</v>
      </c>
      <c r="Y82" s="220" t="s">
        <v>155</v>
      </c>
      <c r="Z82" s="210"/>
      <c r="AA82" s="210"/>
      <c r="AB82" s="210"/>
      <c r="AC82" s="210"/>
      <c r="AD82" s="210"/>
      <c r="AE82" s="210"/>
      <c r="AF82" s="210"/>
      <c r="AG82" s="210" t="s">
        <v>204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0" t="s">
        <v>226</v>
      </c>
      <c r="D83" s="242"/>
      <c r="E83" s="242"/>
      <c r="F83" s="242"/>
      <c r="G83" s="242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158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1" t="s">
        <v>227</v>
      </c>
      <c r="D84" s="221"/>
      <c r="E84" s="222">
        <v>622.44000000000005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160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2"/>
      <c r="D85" s="243"/>
      <c r="E85" s="243"/>
      <c r="F85" s="243"/>
      <c r="G85" s="243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162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5">
        <v>19</v>
      </c>
      <c r="B86" s="236" t="s">
        <v>228</v>
      </c>
      <c r="C86" s="249" t="s">
        <v>229</v>
      </c>
      <c r="D86" s="237" t="s">
        <v>165</v>
      </c>
      <c r="E86" s="238">
        <v>1867.32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9.7000000000000005E-4</v>
      </c>
      <c r="O86" s="238">
        <f>ROUND(E86*N86,2)</f>
        <v>1.81</v>
      </c>
      <c r="P86" s="238">
        <v>0</v>
      </c>
      <c r="Q86" s="238">
        <f>ROUND(E86*P86,2)</f>
        <v>0</v>
      </c>
      <c r="R86" s="240" t="s">
        <v>225</v>
      </c>
      <c r="S86" s="240" t="s">
        <v>153</v>
      </c>
      <c r="T86" s="241" t="s">
        <v>153</v>
      </c>
      <c r="U86" s="220">
        <v>6.0000000000000001E-3</v>
      </c>
      <c r="V86" s="220">
        <f>ROUND(E86*U86,2)</f>
        <v>11.2</v>
      </c>
      <c r="W86" s="220"/>
      <c r="X86" s="220" t="s">
        <v>154</v>
      </c>
      <c r="Y86" s="220" t="s">
        <v>155</v>
      </c>
      <c r="Z86" s="210"/>
      <c r="AA86" s="210"/>
      <c r="AB86" s="210"/>
      <c r="AC86" s="210"/>
      <c r="AD86" s="210"/>
      <c r="AE86" s="210"/>
      <c r="AF86" s="210"/>
      <c r="AG86" s="210" t="s">
        <v>204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0" t="s">
        <v>226</v>
      </c>
      <c r="D87" s="242"/>
      <c r="E87" s="242"/>
      <c r="F87" s="242"/>
      <c r="G87" s="242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158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1" t="s">
        <v>230</v>
      </c>
      <c r="D88" s="221"/>
      <c r="E88" s="222">
        <v>1867.32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160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2"/>
      <c r="D89" s="243"/>
      <c r="E89" s="243"/>
      <c r="F89" s="243"/>
      <c r="G89" s="243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162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5">
        <v>20</v>
      </c>
      <c r="B90" s="236" t="s">
        <v>231</v>
      </c>
      <c r="C90" s="249" t="s">
        <v>232</v>
      </c>
      <c r="D90" s="237" t="s">
        <v>165</v>
      </c>
      <c r="E90" s="238">
        <v>622.44000000000005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 t="s">
        <v>225</v>
      </c>
      <c r="S90" s="240" t="s">
        <v>153</v>
      </c>
      <c r="T90" s="241" t="s">
        <v>153</v>
      </c>
      <c r="U90" s="220">
        <v>0.126</v>
      </c>
      <c r="V90" s="220">
        <f>ROUND(E90*U90,2)</f>
        <v>78.430000000000007</v>
      </c>
      <c r="W90" s="220"/>
      <c r="X90" s="220" t="s">
        <v>154</v>
      </c>
      <c r="Y90" s="220" t="s">
        <v>155</v>
      </c>
      <c r="Z90" s="210"/>
      <c r="AA90" s="210"/>
      <c r="AB90" s="210"/>
      <c r="AC90" s="210"/>
      <c r="AD90" s="210"/>
      <c r="AE90" s="210"/>
      <c r="AF90" s="210"/>
      <c r="AG90" s="210" t="s">
        <v>204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3"/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162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5">
        <v>21</v>
      </c>
      <c r="B92" s="236" t="s">
        <v>233</v>
      </c>
      <c r="C92" s="249" t="s">
        <v>234</v>
      </c>
      <c r="D92" s="237" t="s">
        <v>165</v>
      </c>
      <c r="E92" s="238">
        <v>27.645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38">
        <v>1.2099999999999999E-3</v>
      </c>
      <c r="O92" s="238">
        <f>ROUND(E92*N92,2)</f>
        <v>0.03</v>
      </c>
      <c r="P92" s="238">
        <v>0</v>
      </c>
      <c r="Q92" s="238">
        <f>ROUND(E92*P92,2)</f>
        <v>0</v>
      </c>
      <c r="R92" s="240" t="s">
        <v>225</v>
      </c>
      <c r="S92" s="240" t="s">
        <v>153</v>
      </c>
      <c r="T92" s="241" t="s">
        <v>153</v>
      </c>
      <c r="U92" s="220">
        <v>0.17699999999999999</v>
      </c>
      <c r="V92" s="220">
        <f>ROUND(E92*U92,2)</f>
        <v>4.8899999999999997</v>
      </c>
      <c r="W92" s="220"/>
      <c r="X92" s="220" t="s">
        <v>154</v>
      </c>
      <c r="Y92" s="220" t="s">
        <v>155</v>
      </c>
      <c r="Z92" s="210"/>
      <c r="AA92" s="210"/>
      <c r="AB92" s="210"/>
      <c r="AC92" s="210"/>
      <c r="AD92" s="210"/>
      <c r="AE92" s="210"/>
      <c r="AF92" s="210"/>
      <c r="AG92" s="210" t="s">
        <v>156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1" t="s">
        <v>235</v>
      </c>
      <c r="D93" s="221"/>
      <c r="E93" s="222">
        <v>27.645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160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2"/>
      <c r="D94" s="243"/>
      <c r="E94" s="243"/>
      <c r="F94" s="243"/>
      <c r="G94" s="243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162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5">
        <v>22</v>
      </c>
      <c r="B95" s="236" t="s">
        <v>236</v>
      </c>
      <c r="C95" s="249" t="s">
        <v>237</v>
      </c>
      <c r="D95" s="237" t="s">
        <v>165</v>
      </c>
      <c r="E95" s="238">
        <v>60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6.3499999999999997E-3</v>
      </c>
      <c r="O95" s="238">
        <f>ROUND(E95*N95,2)</f>
        <v>0.38</v>
      </c>
      <c r="P95" s="238">
        <v>0</v>
      </c>
      <c r="Q95" s="238">
        <f>ROUND(E95*P95,2)</f>
        <v>0</v>
      </c>
      <c r="R95" s="240" t="s">
        <v>225</v>
      </c>
      <c r="S95" s="240" t="s">
        <v>153</v>
      </c>
      <c r="T95" s="241" t="s">
        <v>153</v>
      </c>
      <c r="U95" s="220">
        <v>0.26</v>
      </c>
      <c r="V95" s="220">
        <f>ROUND(E95*U95,2)</f>
        <v>15.6</v>
      </c>
      <c r="W95" s="220"/>
      <c r="X95" s="220" t="s">
        <v>154</v>
      </c>
      <c r="Y95" s="220" t="s">
        <v>155</v>
      </c>
      <c r="Z95" s="210"/>
      <c r="AA95" s="210"/>
      <c r="AB95" s="210"/>
      <c r="AC95" s="210"/>
      <c r="AD95" s="210"/>
      <c r="AE95" s="210"/>
      <c r="AF95" s="210"/>
      <c r="AG95" s="210" t="s">
        <v>156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1" t="s">
        <v>238</v>
      </c>
      <c r="D96" s="221"/>
      <c r="E96" s="222">
        <v>60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160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2"/>
      <c r="D97" s="243"/>
      <c r="E97" s="243"/>
      <c r="F97" s="243"/>
      <c r="G97" s="243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162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5">
        <v>23</v>
      </c>
      <c r="B98" s="236" t="s">
        <v>239</v>
      </c>
      <c r="C98" s="249" t="s">
        <v>240</v>
      </c>
      <c r="D98" s="237" t="s">
        <v>165</v>
      </c>
      <c r="E98" s="238">
        <v>622.44000000000005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0</v>
      </c>
      <c r="O98" s="238">
        <f>ROUND(E98*N98,2)</f>
        <v>0</v>
      </c>
      <c r="P98" s="238">
        <v>0</v>
      </c>
      <c r="Q98" s="238">
        <f>ROUND(E98*P98,2)</f>
        <v>0</v>
      </c>
      <c r="R98" s="240" t="s">
        <v>225</v>
      </c>
      <c r="S98" s="240" t="s">
        <v>153</v>
      </c>
      <c r="T98" s="241" t="s">
        <v>153</v>
      </c>
      <c r="U98" s="220">
        <v>3.0300000000000001E-2</v>
      </c>
      <c r="V98" s="220">
        <f>ROUND(E98*U98,2)</f>
        <v>18.86</v>
      </c>
      <c r="W98" s="220"/>
      <c r="X98" s="220" t="s">
        <v>154</v>
      </c>
      <c r="Y98" s="220" t="s">
        <v>155</v>
      </c>
      <c r="Z98" s="210"/>
      <c r="AA98" s="210"/>
      <c r="AB98" s="210"/>
      <c r="AC98" s="210"/>
      <c r="AD98" s="210"/>
      <c r="AE98" s="210"/>
      <c r="AF98" s="210"/>
      <c r="AG98" s="210" t="s">
        <v>156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3"/>
      <c r="D99" s="244"/>
      <c r="E99" s="244"/>
      <c r="F99" s="244"/>
      <c r="G99" s="24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162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5">
        <v>24</v>
      </c>
      <c r="B100" s="236" t="s">
        <v>241</v>
      </c>
      <c r="C100" s="249" t="s">
        <v>242</v>
      </c>
      <c r="D100" s="237" t="s">
        <v>165</v>
      </c>
      <c r="E100" s="238">
        <v>1867.32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5.0000000000000002E-5</v>
      </c>
      <c r="O100" s="238">
        <f>ROUND(E100*N100,2)</f>
        <v>0.09</v>
      </c>
      <c r="P100" s="238">
        <v>0</v>
      </c>
      <c r="Q100" s="238">
        <f>ROUND(E100*P100,2)</f>
        <v>0</v>
      </c>
      <c r="R100" s="240" t="s">
        <v>225</v>
      </c>
      <c r="S100" s="240" t="s">
        <v>153</v>
      </c>
      <c r="T100" s="241" t="s">
        <v>153</v>
      </c>
      <c r="U100" s="220">
        <v>0</v>
      </c>
      <c r="V100" s="220">
        <f>ROUND(E100*U100,2)</f>
        <v>0</v>
      </c>
      <c r="W100" s="220"/>
      <c r="X100" s="220" t="s">
        <v>154</v>
      </c>
      <c r="Y100" s="220" t="s">
        <v>155</v>
      </c>
      <c r="Z100" s="210"/>
      <c r="AA100" s="210"/>
      <c r="AB100" s="210"/>
      <c r="AC100" s="210"/>
      <c r="AD100" s="210"/>
      <c r="AE100" s="210"/>
      <c r="AF100" s="210"/>
      <c r="AG100" s="210" t="s">
        <v>156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3"/>
      <c r="D101" s="244"/>
      <c r="E101" s="244"/>
      <c r="F101" s="244"/>
      <c r="G101" s="24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162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5">
        <v>25</v>
      </c>
      <c r="B102" s="236" t="s">
        <v>243</v>
      </c>
      <c r="C102" s="249" t="s">
        <v>244</v>
      </c>
      <c r="D102" s="237" t="s">
        <v>215</v>
      </c>
      <c r="E102" s="238">
        <v>6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2.3720000000000001E-2</v>
      </c>
      <c r="O102" s="238">
        <f>ROUND(E102*N102,2)</f>
        <v>0.14000000000000001</v>
      </c>
      <c r="P102" s="238">
        <v>0</v>
      </c>
      <c r="Q102" s="238">
        <f>ROUND(E102*P102,2)</f>
        <v>0</v>
      </c>
      <c r="R102" s="240" t="s">
        <v>225</v>
      </c>
      <c r="S102" s="240" t="s">
        <v>153</v>
      </c>
      <c r="T102" s="241" t="s">
        <v>153</v>
      </c>
      <c r="U102" s="220">
        <v>0.23899999999999999</v>
      </c>
      <c r="V102" s="220">
        <f>ROUND(E102*U102,2)</f>
        <v>1.43</v>
      </c>
      <c r="W102" s="220"/>
      <c r="X102" s="220" t="s">
        <v>154</v>
      </c>
      <c r="Y102" s="220" t="s">
        <v>155</v>
      </c>
      <c r="Z102" s="210"/>
      <c r="AA102" s="210"/>
      <c r="AB102" s="210"/>
      <c r="AC102" s="210"/>
      <c r="AD102" s="210"/>
      <c r="AE102" s="210"/>
      <c r="AF102" s="210"/>
      <c r="AG102" s="210" t="s">
        <v>156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3"/>
      <c r="D103" s="244"/>
      <c r="E103" s="244"/>
      <c r="F103" s="244"/>
      <c r="G103" s="244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162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5">
        <v>26</v>
      </c>
      <c r="B104" s="236" t="s">
        <v>245</v>
      </c>
      <c r="C104" s="249" t="s">
        <v>246</v>
      </c>
      <c r="D104" s="237" t="s">
        <v>215</v>
      </c>
      <c r="E104" s="238">
        <v>18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38">
        <v>2.2499999999999998E-3</v>
      </c>
      <c r="O104" s="238">
        <f>ROUND(E104*N104,2)</f>
        <v>0.04</v>
      </c>
      <c r="P104" s="238">
        <v>0</v>
      </c>
      <c r="Q104" s="238">
        <f>ROUND(E104*P104,2)</f>
        <v>0</v>
      </c>
      <c r="R104" s="240" t="s">
        <v>225</v>
      </c>
      <c r="S104" s="240" t="s">
        <v>153</v>
      </c>
      <c r="T104" s="241" t="s">
        <v>153</v>
      </c>
      <c r="U104" s="220">
        <v>0.01</v>
      </c>
      <c r="V104" s="220">
        <f>ROUND(E104*U104,2)</f>
        <v>0.18</v>
      </c>
      <c r="W104" s="220"/>
      <c r="X104" s="220" t="s">
        <v>154</v>
      </c>
      <c r="Y104" s="220" t="s">
        <v>155</v>
      </c>
      <c r="Z104" s="210"/>
      <c r="AA104" s="210"/>
      <c r="AB104" s="210"/>
      <c r="AC104" s="210"/>
      <c r="AD104" s="210"/>
      <c r="AE104" s="210"/>
      <c r="AF104" s="210"/>
      <c r="AG104" s="210" t="s">
        <v>156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3"/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162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5">
        <v>27</v>
      </c>
      <c r="B106" s="236" t="s">
        <v>247</v>
      </c>
      <c r="C106" s="249" t="s">
        <v>248</v>
      </c>
      <c r="D106" s="237" t="s">
        <v>215</v>
      </c>
      <c r="E106" s="238">
        <v>6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 t="s">
        <v>225</v>
      </c>
      <c r="S106" s="240" t="s">
        <v>153</v>
      </c>
      <c r="T106" s="241" t="s">
        <v>153</v>
      </c>
      <c r="U106" s="220">
        <v>0.154</v>
      </c>
      <c r="V106" s="220">
        <f>ROUND(E106*U106,2)</f>
        <v>0.92</v>
      </c>
      <c r="W106" s="220"/>
      <c r="X106" s="220" t="s">
        <v>154</v>
      </c>
      <c r="Y106" s="220" t="s">
        <v>155</v>
      </c>
      <c r="Z106" s="210"/>
      <c r="AA106" s="210"/>
      <c r="AB106" s="210"/>
      <c r="AC106" s="210"/>
      <c r="AD106" s="210"/>
      <c r="AE106" s="210"/>
      <c r="AF106" s="210"/>
      <c r="AG106" s="210" t="s">
        <v>156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0" t="s">
        <v>249</v>
      </c>
      <c r="D107" s="242"/>
      <c r="E107" s="242"/>
      <c r="F107" s="242"/>
      <c r="G107" s="242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158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2"/>
      <c r="D108" s="243"/>
      <c r="E108" s="243"/>
      <c r="F108" s="243"/>
      <c r="G108" s="243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162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5">
        <v>28</v>
      </c>
      <c r="B109" s="236" t="s">
        <v>250</v>
      </c>
      <c r="C109" s="249" t="s">
        <v>251</v>
      </c>
      <c r="D109" s="237" t="s">
        <v>252</v>
      </c>
      <c r="E109" s="238">
        <v>622.44000000000005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</v>
      </c>
      <c r="O109" s="238">
        <f>ROUND(E109*N109,2)</f>
        <v>0</v>
      </c>
      <c r="P109" s="238">
        <v>0</v>
      </c>
      <c r="Q109" s="238">
        <f>ROUND(E109*P109,2)</f>
        <v>0</v>
      </c>
      <c r="R109" s="240"/>
      <c r="S109" s="240" t="s">
        <v>253</v>
      </c>
      <c r="T109" s="241" t="s">
        <v>254</v>
      </c>
      <c r="U109" s="220">
        <v>0</v>
      </c>
      <c r="V109" s="220">
        <f>ROUND(E109*U109,2)</f>
        <v>0</v>
      </c>
      <c r="W109" s="220"/>
      <c r="X109" s="220" t="s">
        <v>154</v>
      </c>
      <c r="Y109" s="220" t="s">
        <v>155</v>
      </c>
      <c r="Z109" s="210"/>
      <c r="AA109" s="210"/>
      <c r="AB109" s="210"/>
      <c r="AC109" s="210"/>
      <c r="AD109" s="210"/>
      <c r="AE109" s="210"/>
      <c r="AF109" s="210"/>
      <c r="AG109" s="210" t="s">
        <v>156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3"/>
      <c r="D110" s="244"/>
      <c r="E110" s="244"/>
      <c r="F110" s="244"/>
      <c r="G110" s="244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162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5">
        <v>29</v>
      </c>
      <c r="B111" s="236" t="s">
        <v>255</v>
      </c>
      <c r="C111" s="249" t="s">
        <v>256</v>
      </c>
      <c r="D111" s="237" t="s">
        <v>257</v>
      </c>
      <c r="E111" s="238">
        <v>25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38">
        <v>0</v>
      </c>
      <c r="O111" s="238">
        <f>ROUND(E111*N111,2)</f>
        <v>0</v>
      </c>
      <c r="P111" s="238">
        <v>0</v>
      </c>
      <c r="Q111" s="238">
        <f>ROUND(E111*P111,2)</f>
        <v>0</v>
      </c>
      <c r="R111" s="240" t="s">
        <v>258</v>
      </c>
      <c r="S111" s="240" t="s">
        <v>153</v>
      </c>
      <c r="T111" s="241" t="s">
        <v>153</v>
      </c>
      <c r="U111" s="220">
        <v>0</v>
      </c>
      <c r="V111" s="220">
        <f>ROUND(E111*U111,2)</f>
        <v>0</v>
      </c>
      <c r="W111" s="220"/>
      <c r="X111" s="220" t="s">
        <v>259</v>
      </c>
      <c r="Y111" s="220" t="s">
        <v>155</v>
      </c>
      <c r="Z111" s="210"/>
      <c r="AA111" s="210"/>
      <c r="AB111" s="210"/>
      <c r="AC111" s="210"/>
      <c r="AD111" s="210"/>
      <c r="AE111" s="210"/>
      <c r="AF111" s="210"/>
      <c r="AG111" s="210" t="s">
        <v>260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4" t="s">
        <v>261</v>
      </c>
      <c r="D112" s="245"/>
      <c r="E112" s="245"/>
      <c r="F112" s="245"/>
      <c r="G112" s="245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183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2"/>
      <c r="D113" s="243"/>
      <c r="E113" s="243"/>
      <c r="F113" s="243"/>
      <c r="G113" s="243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162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28" t="s">
        <v>147</v>
      </c>
      <c r="B114" s="229" t="s">
        <v>81</v>
      </c>
      <c r="C114" s="248" t="s">
        <v>82</v>
      </c>
      <c r="D114" s="230"/>
      <c r="E114" s="231"/>
      <c r="F114" s="232"/>
      <c r="G114" s="232">
        <f>SUMIF(AG115:AG123,"&lt;&gt;NOR",G115:G123)</f>
        <v>0</v>
      </c>
      <c r="H114" s="232"/>
      <c r="I114" s="232">
        <f>SUM(I115:I123)</f>
        <v>0</v>
      </c>
      <c r="J114" s="232"/>
      <c r="K114" s="232">
        <f>SUM(K115:K123)</f>
        <v>0</v>
      </c>
      <c r="L114" s="232"/>
      <c r="M114" s="232">
        <f>SUM(M115:M123)</f>
        <v>0</v>
      </c>
      <c r="N114" s="231"/>
      <c r="O114" s="231">
        <f>SUM(O115:O123)</f>
        <v>0.2</v>
      </c>
      <c r="P114" s="231"/>
      <c r="Q114" s="231">
        <f>SUM(Q115:Q123)</f>
        <v>0</v>
      </c>
      <c r="R114" s="232"/>
      <c r="S114" s="232"/>
      <c r="T114" s="233"/>
      <c r="U114" s="227"/>
      <c r="V114" s="227">
        <f>SUM(V115:V123)</f>
        <v>121.26</v>
      </c>
      <c r="W114" s="227"/>
      <c r="X114" s="227"/>
      <c r="Y114" s="227"/>
      <c r="AG114" t="s">
        <v>148</v>
      </c>
    </row>
    <row r="115" spans="1:60" ht="56.25" outlineLevel="1" x14ac:dyDescent="0.2">
      <c r="A115" s="235">
        <v>30</v>
      </c>
      <c r="B115" s="236" t="s">
        <v>262</v>
      </c>
      <c r="C115" s="249" t="s">
        <v>263</v>
      </c>
      <c r="D115" s="237" t="s">
        <v>165</v>
      </c>
      <c r="E115" s="238">
        <v>379.8168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4.0000000000000003E-5</v>
      </c>
      <c r="O115" s="238">
        <f>ROUND(E115*N115,2)</f>
        <v>0.02</v>
      </c>
      <c r="P115" s="238">
        <v>0</v>
      </c>
      <c r="Q115" s="238">
        <f>ROUND(E115*P115,2)</f>
        <v>0</v>
      </c>
      <c r="R115" s="240" t="s">
        <v>166</v>
      </c>
      <c r="S115" s="240" t="s">
        <v>153</v>
      </c>
      <c r="T115" s="241" t="s">
        <v>153</v>
      </c>
      <c r="U115" s="220">
        <v>0.308</v>
      </c>
      <c r="V115" s="220">
        <f>ROUND(E115*U115,2)</f>
        <v>116.98</v>
      </c>
      <c r="W115" s="220"/>
      <c r="X115" s="220" t="s">
        <v>154</v>
      </c>
      <c r="Y115" s="220" t="s">
        <v>155</v>
      </c>
      <c r="Z115" s="210"/>
      <c r="AA115" s="210"/>
      <c r="AB115" s="210"/>
      <c r="AC115" s="210"/>
      <c r="AD115" s="210"/>
      <c r="AE115" s="210"/>
      <c r="AF115" s="210"/>
      <c r="AG115" s="210" t="s">
        <v>156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1" t="s">
        <v>264</v>
      </c>
      <c r="D116" s="221"/>
      <c r="E116" s="222">
        <v>379.8168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160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2"/>
      <c r="D117" s="243"/>
      <c r="E117" s="243"/>
      <c r="F117" s="243"/>
      <c r="G117" s="243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162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5">
        <v>31</v>
      </c>
      <c r="B118" s="236" t="s">
        <v>265</v>
      </c>
      <c r="C118" s="249" t="s">
        <v>266</v>
      </c>
      <c r="D118" s="237" t="s">
        <v>151</v>
      </c>
      <c r="E118" s="238">
        <v>9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38">
        <v>1.9279999999999999E-2</v>
      </c>
      <c r="O118" s="238">
        <f>ROUND(E118*N118,2)</f>
        <v>0.17</v>
      </c>
      <c r="P118" s="238">
        <v>0</v>
      </c>
      <c r="Q118" s="238">
        <f>ROUND(E118*P118,2)</f>
        <v>0</v>
      </c>
      <c r="R118" s="240" t="s">
        <v>166</v>
      </c>
      <c r="S118" s="240" t="s">
        <v>153</v>
      </c>
      <c r="T118" s="241" t="s">
        <v>153</v>
      </c>
      <c r="U118" s="220">
        <v>0.4</v>
      </c>
      <c r="V118" s="220">
        <f>ROUND(E118*U118,2)</f>
        <v>3.6</v>
      </c>
      <c r="W118" s="220"/>
      <c r="X118" s="220" t="s">
        <v>154</v>
      </c>
      <c r="Y118" s="220" t="s">
        <v>155</v>
      </c>
      <c r="Z118" s="210"/>
      <c r="AA118" s="210"/>
      <c r="AB118" s="210"/>
      <c r="AC118" s="210"/>
      <c r="AD118" s="210"/>
      <c r="AE118" s="210"/>
      <c r="AF118" s="210"/>
      <c r="AG118" s="210" t="s">
        <v>156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3"/>
      <c r="D119" s="244"/>
      <c r="E119" s="244"/>
      <c r="F119" s="244"/>
      <c r="G119" s="24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162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5">
        <v>32</v>
      </c>
      <c r="B120" s="236" t="s">
        <v>267</v>
      </c>
      <c r="C120" s="249" t="s">
        <v>268</v>
      </c>
      <c r="D120" s="237" t="s">
        <v>151</v>
      </c>
      <c r="E120" s="238">
        <v>4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38">
        <v>1.0000000000000001E-5</v>
      </c>
      <c r="O120" s="238">
        <f>ROUND(E120*N120,2)</f>
        <v>0</v>
      </c>
      <c r="P120" s="238">
        <v>0</v>
      </c>
      <c r="Q120" s="238">
        <f>ROUND(E120*P120,2)</f>
        <v>0</v>
      </c>
      <c r="R120" s="240" t="s">
        <v>166</v>
      </c>
      <c r="S120" s="240" t="s">
        <v>153</v>
      </c>
      <c r="T120" s="241" t="s">
        <v>153</v>
      </c>
      <c r="U120" s="220">
        <v>0.17</v>
      </c>
      <c r="V120" s="220">
        <f>ROUND(E120*U120,2)</f>
        <v>0.68</v>
      </c>
      <c r="W120" s="220"/>
      <c r="X120" s="220" t="s">
        <v>154</v>
      </c>
      <c r="Y120" s="220" t="s">
        <v>155</v>
      </c>
      <c r="Z120" s="210"/>
      <c r="AA120" s="210"/>
      <c r="AB120" s="210"/>
      <c r="AC120" s="210"/>
      <c r="AD120" s="210"/>
      <c r="AE120" s="210"/>
      <c r="AF120" s="210"/>
      <c r="AG120" s="210" t="s">
        <v>156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3"/>
      <c r="D121" s="244"/>
      <c r="E121" s="244"/>
      <c r="F121" s="244"/>
      <c r="G121" s="244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162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5">
        <v>33</v>
      </c>
      <c r="B122" s="236" t="s">
        <v>269</v>
      </c>
      <c r="C122" s="249" t="s">
        <v>270</v>
      </c>
      <c r="D122" s="237" t="s">
        <v>151</v>
      </c>
      <c r="E122" s="238">
        <v>4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38">
        <v>3.2000000000000002E-3</v>
      </c>
      <c r="O122" s="238">
        <f>ROUND(E122*N122,2)</f>
        <v>0.01</v>
      </c>
      <c r="P122" s="238">
        <v>0</v>
      </c>
      <c r="Q122" s="238">
        <f>ROUND(E122*P122,2)</f>
        <v>0</v>
      </c>
      <c r="R122" s="240"/>
      <c r="S122" s="240" t="s">
        <v>253</v>
      </c>
      <c r="T122" s="241" t="s">
        <v>254</v>
      </c>
      <c r="U122" s="220">
        <v>0</v>
      </c>
      <c r="V122" s="220">
        <f>ROUND(E122*U122,2)</f>
        <v>0</v>
      </c>
      <c r="W122" s="220"/>
      <c r="X122" s="220" t="s">
        <v>221</v>
      </c>
      <c r="Y122" s="220" t="s">
        <v>155</v>
      </c>
      <c r="Z122" s="210"/>
      <c r="AA122" s="210"/>
      <c r="AB122" s="210"/>
      <c r="AC122" s="210"/>
      <c r="AD122" s="210"/>
      <c r="AE122" s="210"/>
      <c r="AF122" s="210"/>
      <c r="AG122" s="210" t="s">
        <v>222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3"/>
      <c r="D123" s="244"/>
      <c r="E123" s="244"/>
      <c r="F123" s="244"/>
      <c r="G123" s="24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162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8" t="s">
        <v>147</v>
      </c>
      <c r="B124" s="229" t="s">
        <v>83</v>
      </c>
      <c r="C124" s="248" t="s">
        <v>84</v>
      </c>
      <c r="D124" s="230"/>
      <c r="E124" s="231"/>
      <c r="F124" s="232"/>
      <c r="G124" s="232">
        <f>SUMIF(AG125:AG144,"&lt;&gt;NOR",G125:G144)</f>
        <v>0</v>
      </c>
      <c r="H124" s="232"/>
      <c r="I124" s="232">
        <f>SUM(I125:I144)</f>
        <v>0</v>
      </c>
      <c r="J124" s="232"/>
      <c r="K124" s="232">
        <f>SUM(K125:K144)</f>
        <v>0</v>
      </c>
      <c r="L124" s="232"/>
      <c r="M124" s="232">
        <f>SUM(M125:M144)</f>
        <v>0</v>
      </c>
      <c r="N124" s="231"/>
      <c r="O124" s="231">
        <f>SUM(O125:O144)</f>
        <v>0</v>
      </c>
      <c r="P124" s="231"/>
      <c r="Q124" s="231">
        <f>SUM(Q125:Q144)</f>
        <v>12.499999999999998</v>
      </c>
      <c r="R124" s="232"/>
      <c r="S124" s="232"/>
      <c r="T124" s="233"/>
      <c r="U124" s="227"/>
      <c r="V124" s="227">
        <f>SUM(V125:V144)</f>
        <v>88.39</v>
      </c>
      <c r="W124" s="227"/>
      <c r="X124" s="227"/>
      <c r="Y124" s="227"/>
      <c r="AG124" t="s">
        <v>148</v>
      </c>
    </row>
    <row r="125" spans="1:60" outlineLevel="1" x14ac:dyDescent="0.2">
      <c r="A125" s="235">
        <v>34</v>
      </c>
      <c r="B125" s="236" t="s">
        <v>271</v>
      </c>
      <c r="C125" s="249" t="s">
        <v>272</v>
      </c>
      <c r="D125" s="237" t="s">
        <v>151</v>
      </c>
      <c r="E125" s="238">
        <v>2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0</v>
      </c>
      <c r="O125" s="238">
        <f>ROUND(E125*N125,2)</f>
        <v>0</v>
      </c>
      <c r="P125" s="238">
        <v>0</v>
      </c>
      <c r="Q125" s="238">
        <f>ROUND(E125*P125,2)</f>
        <v>0</v>
      </c>
      <c r="R125" s="240" t="s">
        <v>273</v>
      </c>
      <c r="S125" s="240" t="s">
        <v>153</v>
      </c>
      <c r="T125" s="241" t="s">
        <v>153</v>
      </c>
      <c r="U125" s="220">
        <v>0.08</v>
      </c>
      <c r="V125" s="220">
        <f>ROUND(E125*U125,2)</f>
        <v>0.16</v>
      </c>
      <c r="W125" s="220"/>
      <c r="X125" s="220" t="s">
        <v>154</v>
      </c>
      <c r="Y125" s="220" t="s">
        <v>155</v>
      </c>
      <c r="Z125" s="210"/>
      <c r="AA125" s="210"/>
      <c r="AB125" s="210"/>
      <c r="AC125" s="210"/>
      <c r="AD125" s="210"/>
      <c r="AE125" s="210"/>
      <c r="AF125" s="210"/>
      <c r="AG125" s="210" t="s">
        <v>156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0" t="s">
        <v>274</v>
      </c>
      <c r="D126" s="242"/>
      <c r="E126" s="242"/>
      <c r="F126" s="242"/>
      <c r="G126" s="242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158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2"/>
      <c r="D127" s="243"/>
      <c r="E127" s="243"/>
      <c r="F127" s="243"/>
      <c r="G127" s="243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162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33.75" outlineLevel="1" x14ac:dyDescent="0.2">
      <c r="A128" s="235">
        <v>35</v>
      </c>
      <c r="B128" s="236" t="s">
        <v>275</v>
      </c>
      <c r="C128" s="249" t="s">
        <v>276</v>
      </c>
      <c r="D128" s="237" t="s">
        <v>165</v>
      </c>
      <c r="E128" s="238">
        <v>3.36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38">
        <v>1.17E-3</v>
      </c>
      <c r="O128" s="238">
        <f>ROUND(E128*N128,2)</f>
        <v>0</v>
      </c>
      <c r="P128" s="238">
        <v>7.5999999999999998E-2</v>
      </c>
      <c r="Q128" s="238">
        <f>ROUND(E128*P128,2)</f>
        <v>0.26</v>
      </c>
      <c r="R128" s="240" t="s">
        <v>273</v>
      </c>
      <c r="S128" s="240" t="s">
        <v>153</v>
      </c>
      <c r="T128" s="241" t="s">
        <v>153</v>
      </c>
      <c r="U128" s="220">
        <v>0.93899999999999995</v>
      </c>
      <c r="V128" s="220">
        <f>ROUND(E128*U128,2)</f>
        <v>3.16</v>
      </c>
      <c r="W128" s="220"/>
      <c r="X128" s="220" t="s">
        <v>154</v>
      </c>
      <c r="Y128" s="220" t="s">
        <v>155</v>
      </c>
      <c r="Z128" s="210"/>
      <c r="AA128" s="210"/>
      <c r="AB128" s="210"/>
      <c r="AC128" s="210"/>
      <c r="AD128" s="210"/>
      <c r="AE128" s="210"/>
      <c r="AF128" s="210"/>
      <c r="AG128" s="210" t="s">
        <v>156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1" t="s">
        <v>277</v>
      </c>
      <c r="D129" s="221"/>
      <c r="E129" s="222">
        <v>3.36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160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2"/>
      <c r="D130" s="243"/>
      <c r="E130" s="243"/>
      <c r="F130" s="243"/>
      <c r="G130" s="243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162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35">
        <v>36</v>
      </c>
      <c r="B131" s="236" t="s">
        <v>278</v>
      </c>
      <c r="C131" s="249" t="s">
        <v>279</v>
      </c>
      <c r="D131" s="237" t="s">
        <v>151</v>
      </c>
      <c r="E131" s="238">
        <v>9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38">
        <v>0</v>
      </c>
      <c r="O131" s="238">
        <f>ROUND(E131*N131,2)</f>
        <v>0</v>
      </c>
      <c r="P131" s="238">
        <v>1.9E-2</v>
      </c>
      <c r="Q131" s="238">
        <f>ROUND(E131*P131,2)</f>
        <v>0.17</v>
      </c>
      <c r="R131" s="240" t="s">
        <v>273</v>
      </c>
      <c r="S131" s="240" t="s">
        <v>153</v>
      </c>
      <c r="T131" s="241" t="s">
        <v>153</v>
      </c>
      <c r="U131" s="220">
        <v>0.13500000000000001</v>
      </c>
      <c r="V131" s="220">
        <f>ROUND(E131*U131,2)</f>
        <v>1.22</v>
      </c>
      <c r="W131" s="220"/>
      <c r="X131" s="220" t="s">
        <v>154</v>
      </c>
      <c r="Y131" s="220" t="s">
        <v>155</v>
      </c>
      <c r="Z131" s="210"/>
      <c r="AA131" s="210"/>
      <c r="AB131" s="210"/>
      <c r="AC131" s="210"/>
      <c r="AD131" s="210"/>
      <c r="AE131" s="210"/>
      <c r="AF131" s="210"/>
      <c r="AG131" s="210" t="s">
        <v>156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3"/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162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35">
        <v>37</v>
      </c>
      <c r="B133" s="236" t="s">
        <v>280</v>
      </c>
      <c r="C133" s="249" t="s">
        <v>281</v>
      </c>
      <c r="D133" s="237" t="s">
        <v>165</v>
      </c>
      <c r="E133" s="238">
        <v>96.025000000000006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38">
        <v>0</v>
      </c>
      <c r="O133" s="238">
        <f>ROUND(E133*N133,2)</f>
        <v>0</v>
      </c>
      <c r="P133" s="238">
        <v>0.02</v>
      </c>
      <c r="Q133" s="238">
        <f>ROUND(E133*P133,2)</f>
        <v>1.92</v>
      </c>
      <c r="R133" s="240" t="s">
        <v>273</v>
      </c>
      <c r="S133" s="240" t="s">
        <v>153</v>
      </c>
      <c r="T133" s="241" t="s">
        <v>153</v>
      </c>
      <c r="U133" s="220">
        <v>0.13</v>
      </c>
      <c r="V133" s="220">
        <f>ROUND(E133*U133,2)</f>
        <v>12.48</v>
      </c>
      <c r="W133" s="220"/>
      <c r="X133" s="220" t="s">
        <v>154</v>
      </c>
      <c r="Y133" s="220" t="s">
        <v>155</v>
      </c>
      <c r="Z133" s="210"/>
      <c r="AA133" s="210"/>
      <c r="AB133" s="210"/>
      <c r="AC133" s="210"/>
      <c r="AD133" s="210"/>
      <c r="AE133" s="210"/>
      <c r="AF133" s="210"/>
      <c r="AG133" s="210" t="s">
        <v>156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1" t="s">
        <v>184</v>
      </c>
      <c r="D134" s="221"/>
      <c r="E134" s="222">
        <v>45.825000000000003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160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1" t="s">
        <v>185</v>
      </c>
      <c r="D135" s="221"/>
      <c r="E135" s="222">
        <v>50.2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160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2"/>
      <c r="D136" s="243"/>
      <c r="E136" s="243"/>
      <c r="F136" s="243"/>
      <c r="G136" s="243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162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35">
        <v>38</v>
      </c>
      <c r="B137" s="236" t="s">
        <v>282</v>
      </c>
      <c r="C137" s="249" t="s">
        <v>283</v>
      </c>
      <c r="D137" s="237" t="s">
        <v>165</v>
      </c>
      <c r="E137" s="238">
        <v>297.37270000000001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</v>
      </c>
      <c r="O137" s="238">
        <f>ROUND(E137*N137,2)</f>
        <v>0</v>
      </c>
      <c r="P137" s="238">
        <v>2.9000000000000001E-2</v>
      </c>
      <c r="Q137" s="238">
        <f>ROUND(E137*P137,2)</f>
        <v>8.6199999999999992</v>
      </c>
      <c r="R137" s="240" t="s">
        <v>273</v>
      </c>
      <c r="S137" s="240" t="s">
        <v>153</v>
      </c>
      <c r="T137" s="241" t="s">
        <v>153</v>
      </c>
      <c r="U137" s="220">
        <v>0.1</v>
      </c>
      <c r="V137" s="220">
        <f>ROUND(E137*U137,2)</f>
        <v>29.74</v>
      </c>
      <c r="W137" s="220"/>
      <c r="X137" s="220" t="s">
        <v>154</v>
      </c>
      <c r="Y137" s="220" t="s">
        <v>155</v>
      </c>
      <c r="Z137" s="210"/>
      <c r="AA137" s="210"/>
      <c r="AB137" s="210"/>
      <c r="AC137" s="210"/>
      <c r="AD137" s="210"/>
      <c r="AE137" s="210"/>
      <c r="AF137" s="210"/>
      <c r="AG137" s="210" t="s">
        <v>204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1" t="s">
        <v>198</v>
      </c>
      <c r="D138" s="221"/>
      <c r="E138" s="222">
        <v>223.68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160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1" t="s">
        <v>199</v>
      </c>
      <c r="D139" s="221"/>
      <c r="E139" s="222">
        <v>20.619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160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1" t="s">
        <v>200</v>
      </c>
      <c r="D140" s="221"/>
      <c r="E140" s="222">
        <v>22.698699999999999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160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1" t="s">
        <v>201</v>
      </c>
      <c r="D141" s="221"/>
      <c r="E141" s="222">
        <v>30.375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160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2"/>
      <c r="D142" s="243"/>
      <c r="E142" s="243"/>
      <c r="F142" s="243"/>
      <c r="G142" s="243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162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5">
        <v>39</v>
      </c>
      <c r="B143" s="236" t="s">
        <v>284</v>
      </c>
      <c r="C143" s="249" t="s">
        <v>285</v>
      </c>
      <c r="D143" s="237" t="s">
        <v>165</v>
      </c>
      <c r="E143" s="238">
        <v>297.37270000000001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</v>
      </c>
      <c r="O143" s="238">
        <f>ROUND(E143*N143,2)</f>
        <v>0</v>
      </c>
      <c r="P143" s="238">
        <v>5.1599999999999997E-3</v>
      </c>
      <c r="Q143" s="238">
        <f>ROUND(E143*P143,2)</f>
        <v>1.53</v>
      </c>
      <c r="R143" s="240" t="s">
        <v>273</v>
      </c>
      <c r="S143" s="240" t="s">
        <v>153</v>
      </c>
      <c r="T143" s="241" t="s">
        <v>153</v>
      </c>
      <c r="U143" s="220">
        <v>0.14000000000000001</v>
      </c>
      <c r="V143" s="220">
        <f>ROUND(E143*U143,2)</f>
        <v>41.63</v>
      </c>
      <c r="W143" s="220"/>
      <c r="X143" s="220" t="s">
        <v>154</v>
      </c>
      <c r="Y143" s="220" t="s">
        <v>155</v>
      </c>
      <c r="Z143" s="210"/>
      <c r="AA143" s="210"/>
      <c r="AB143" s="210"/>
      <c r="AC143" s="210"/>
      <c r="AD143" s="210"/>
      <c r="AE143" s="210"/>
      <c r="AF143" s="210"/>
      <c r="AG143" s="210" t="s">
        <v>156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3"/>
      <c r="D144" s="244"/>
      <c r="E144" s="244"/>
      <c r="F144" s="244"/>
      <c r="G144" s="244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162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x14ac:dyDescent="0.2">
      <c r="A145" s="228" t="s">
        <v>147</v>
      </c>
      <c r="B145" s="229" t="s">
        <v>85</v>
      </c>
      <c r="C145" s="248" t="s">
        <v>86</v>
      </c>
      <c r="D145" s="230"/>
      <c r="E145" s="231"/>
      <c r="F145" s="232"/>
      <c r="G145" s="232">
        <f>SUMIF(AG146:AG148,"&lt;&gt;NOR",G146:G148)</f>
        <v>0</v>
      </c>
      <c r="H145" s="232"/>
      <c r="I145" s="232">
        <f>SUM(I146:I148)</f>
        <v>0</v>
      </c>
      <c r="J145" s="232"/>
      <c r="K145" s="232">
        <f>SUM(K146:K148)</f>
        <v>0</v>
      </c>
      <c r="L145" s="232"/>
      <c r="M145" s="232">
        <f>SUM(M146:M148)</f>
        <v>0</v>
      </c>
      <c r="N145" s="231"/>
      <c r="O145" s="231">
        <f>SUM(O146:O148)</f>
        <v>0</v>
      </c>
      <c r="P145" s="231"/>
      <c r="Q145" s="231">
        <f>SUM(Q146:Q148)</f>
        <v>0</v>
      </c>
      <c r="R145" s="232"/>
      <c r="S145" s="232"/>
      <c r="T145" s="233"/>
      <c r="U145" s="227"/>
      <c r="V145" s="227">
        <f>SUM(V146:V148)</f>
        <v>51.6</v>
      </c>
      <c r="W145" s="227"/>
      <c r="X145" s="227"/>
      <c r="Y145" s="227"/>
      <c r="AG145" t="s">
        <v>148</v>
      </c>
    </row>
    <row r="146" spans="1:60" ht="22.5" outlineLevel="1" x14ac:dyDescent="0.2">
      <c r="A146" s="235">
        <v>40</v>
      </c>
      <c r="B146" s="236" t="s">
        <v>286</v>
      </c>
      <c r="C146" s="249" t="s">
        <v>287</v>
      </c>
      <c r="D146" s="237" t="s">
        <v>288</v>
      </c>
      <c r="E146" s="238">
        <v>27.301580000000001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21</v>
      </c>
      <c r="M146" s="240">
        <f>G146*(1+L146/100)</f>
        <v>0</v>
      </c>
      <c r="N146" s="238">
        <v>0</v>
      </c>
      <c r="O146" s="238">
        <f>ROUND(E146*N146,2)</f>
        <v>0</v>
      </c>
      <c r="P146" s="238">
        <v>0</v>
      </c>
      <c r="Q146" s="238">
        <f>ROUND(E146*P146,2)</f>
        <v>0</v>
      </c>
      <c r="R146" s="240" t="s">
        <v>152</v>
      </c>
      <c r="S146" s="240" t="s">
        <v>153</v>
      </c>
      <c r="T146" s="241" t="s">
        <v>153</v>
      </c>
      <c r="U146" s="220">
        <v>1.89</v>
      </c>
      <c r="V146" s="220">
        <f>ROUND(E146*U146,2)</f>
        <v>51.6</v>
      </c>
      <c r="W146" s="220"/>
      <c r="X146" s="220" t="s">
        <v>289</v>
      </c>
      <c r="Y146" s="220" t="s">
        <v>155</v>
      </c>
      <c r="Z146" s="210"/>
      <c r="AA146" s="210"/>
      <c r="AB146" s="210"/>
      <c r="AC146" s="210"/>
      <c r="AD146" s="210"/>
      <c r="AE146" s="210"/>
      <c r="AF146" s="210"/>
      <c r="AG146" s="210" t="s">
        <v>290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0" t="s">
        <v>291</v>
      </c>
      <c r="D147" s="242"/>
      <c r="E147" s="242"/>
      <c r="F147" s="242"/>
      <c r="G147" s="242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158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2"/>
      <c r="D148" s="243"/>
      <c r="E148" s="243"/>
      <c r="F148" s="243"/>
      <c r="G148" s="243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162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">
      <c r="A149" s="228" t="s">
        <v>147</v>
      </c>
      <c r="B149" s="229" t="s">
        <v>93</v>
      </c>
      <c r="C149" s="248" t="s">
        <v>94</v>
      </c>
      <c r="D149" s="230"/>
      <c r="E149" s="231"/>
      <c r="F149" s="232"/>
      <c r="G149" s="232">
        <f>SUMIF(AG150:AG151,"&lt;&gt;NOR",G150:G151)</f>
        <v>0</v>
      </c>
      <c r="H149" s="232"/>
      <c r="I149" s="232">
        <f>SUM(I150:I151)</f>
        <v>0</v>
      </c>
      <c r="J149" s="232"/>
      <c r="K149" s="232">
        <f>SUM(K150:K151)</f>
        <v>0</v>
      </c>
      <c r="L149" s="232"/>
      <c r="M149" s="232">
        <f>SUM(M150:M151)</f>
        <v>0</v>
      </c>
      <c r="N149" s="231"/>
      <c r="O149" s="231">
        <f>SUM(O150:O151)</f>
        <v>0</v>
      </c>
      <c r="P149" s="231"/>
      <c r="Q149" s="231">
        <f>SUM(Q150:Q151)</f>
        <v>0</v>
      </c>
      <c r="R149" s="232"/>
      <c r="S149" s="232"/>
      <c r="T149" s="233"/>
      <c r="U149" s="227"/>
      <c r="V149" s="227">
        <f>SUM(V150:V151)</f>
        <v>0</v>
      </c>
      <c r="W149" s="227"/>
      <c r="X149" s="227"/>
      <c r="Y149" s="227"/>
      <c r="AG149" t="s">
        <v>148</v>
      </c>
    </row>
    <row r="150" spans="1:60" outlineLevel="1" x14ac:dyDescent="0.2">
      <c r="A150" s="235">
        <v>41</v>
      </c>
      <c r="B150" s="236" t="s">
        <v>292</v>
      </c>
      <c r="C150" s="249" t="s">
        <v>293</v>
      </c>
      <c r="D150" s="237" t="s">
        <v>294</v>
      </c>
      <c r="E150" s="238">
        <v>1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38">
        <v>0</v>
      </c>
      <c r="O150" s="238">
        <f>ROUND(E150*N150,2)</f>
        <v>0</v>
      </c>
      <c r="P150" s="238">
        <v>0</v>
      </c>
      <c r="Q150" s="238">
        <f>ROUND(E150*P150,2)</f>
        <v>0</v>
      </c>
      <c r="R150" s="240"/>
      <c r="S150" s="240" t="s">
        <v>253</v>
      </c>
      <c r="T150" s="241" t="s">
        <v>254</v>
      </c>
      <c r="U150" s="220">
        <v>0</v>
      </c>
      <c r="V150" s="220">
        <f>ROUND(E150*U150,2)</f>
        <v>0</v>
      </c>
      <c r="W150" s="220"/>
      <c r="X150" s="220" t="s">
        <v>154</v>
      </c>
      <c r="Y150" s="220" t="s">
        <v>155</v>
      </c>
      <c r="Z150" s="210"/>
      <c r="AA150" s="210"/>
      <c r="AB150" s="210"/>
      <c r="AC150" s="210"/>
      <c r="AD150" s="210"/>
      <c r="AE150" s="210"/>
      <c r="AF150" s="210"/>
      <c r="AG150" s="210" t="s">
        <v>156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3"/>
      <c r="D151" s="244"/>
      <c r="E151" s="244"/>
      <c r="F151" s="244"/>
      <c r="G151" s="244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162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28" t="s">
        <v>147</v>
      </c>
      <c r="B152" s="229" t="s">
        <v>95</v>
      </c>
      <c r="C152" s="248" t="s">
        <v>96</v>
      </c>
      <c r="D152" s="230"/>
      <c r="E152" s="231"/>
      <c r="F152" s="232"/>
      <c r="G152" s="232">
        <f>SUMIF(AG153:AG161,"&lt;&gt;NOR",G153:G161)</f>
        <v>0</v>
      </c>
      <c r="H152" s="232"/>
      <c r="I152" s="232">
        <f>SUM(I153:I161)</f>
        <v>0</v>
      </c>
      <c r="J152" s="232"/>
      <c r="K152" s="232">
        <f>SUM(K153:K161)</f>
        <v>0</v>
      </c>
      <c r="L152" s="232"/>
      <c r="M152" s="232">
        <f>SUM(M153:M161)</f>
        <v>0</v>
      </c>
      <c r="N152" s="231"/>
      <c r="O152" s="231">
        <f>SUM(O153:O161)</f>
        <v>0.09</v>
      </c>
      <c r="P152" s="231"/>
      <c r="Q152" s="231">
        <f>SUM(Q153:Q161)</f>
        <v>0</v>
      </c>
      <c r="R152" s="232"/>
      <c r="S152" s="232"/>
      <c r="T152" s="233"/>
      <c r="U152" s="227"/>
      <c r="V152" s="227">
        <f>SUM(V153:V161)</f>
        <v>2.81</v>
      </c>
      <c r="W152" s="227"/>
      <c r="X152" s="227"/>
      <c r="Y152" s="227"/>
      <c r="AG152" t="s">
        <v>148</v>
      </c>
    </row>
    <row r="153" spans="1:60" ht="22.5" outlineLevel="1" x14ac:dyDescent="0.2">
      <c r="A153" s="235">
        <v>42</v>
      </c>
      <c r="B153" s="236" t="s">
        <v>295</v>
      </c>
      <c r="C153" s="249" t="s">
        <v>296</v>
      </c>
      <c r="D153" s="237" t="s">
        <v>165</v>
      </c>
      <c r="E153" s="238">
        <v>126.6056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40" t="s">
        <v>297</v>
      </c>
      <c r="S153" s="240" t="s">
        <v>153</v>
      </c>
      <c r="T153" s="241" t="s">
        <v>153</v>
      </c>
      <c r="U153" s="220">
        <v>2.1000000000000001E-2</v>
      </c>
      <c r="V153" s="220">
        <f>ROUND(E153*U153,2)</f>
        <v>2.66</v>
      </c>
      <c r="W153" s="220"/>
      <c r="X153" s="220" t="s">
        <v>154</v>
      </c>
      <c r="Y153" s="220" t="s">
        <v>155</v>
      </c>
      <c r="Z153" s="210"/>
      <c r="AA153" s="210"/>
      <c r="AB153" s="210"/>
      <c r="AC153" s="210"/>
      <c r="AD153" s="210"/>
      <c r="AE153" s="210"/>
      <c r="AF153" s="210"/>
      <c r="AG153" s="210" t="s">
        <v>298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1" t="s">
        <v>299</v>
      </c>
      <c r="D154" s="221"/>
      <c r="E154" s="222">
        <v>126.6056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160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2"/>
      <c r="D155" s="243"/>
      <c r="E155" s="243"/>
      <c r="F155" s="243"/>
      <c r="G155" s="243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162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33.75" outlineLevel="1" x14ac:dyDescent="0.2">
      <c r="A156" s="235">
        <v>43</v>
      </c>
      <c r="B156" s="236" t="s">
        <v>300</v>
      </c>
      <c r="C156" s="249" t="s">
        <v>301</v>
      </c>
      <c r="D156" s="237" t="s">
        <v>165</v>
      </c>
      <c r="E156" s="238">
        <v>151.92671999999999</v>
      </c>
      <c r="F156" s="239"/>
      <c r="G156" s="240">
        <f>ROUND(E156*F156,2)</f>
        <v>0</v>
      </c>
      <c r="H156" s="239"/>
      <c r="I156" s="240">
        <f>ROUND(E156*H156,2)</f>
        <v>0</v>
      </c>
      <c r="J156" s="239"/>
      <c r="K156" s="240">
        <f>ROUND(E156*J156,2)</f>
        <v>0</v>
      </c>
      <c r="L156" s="240">
        <v>21</v>
      </c>
      <c r="M156" s="240">
        <f>G156*(1+L156/100)</f>
        <v>0</v>
      </c>
      <c r="N156" s="238">
        <v>5.9999999999999995E-4</v>
      </c>
      <c r="O156" s="238">
        <f>ROUND(E156*N156,2)</f>
        <v>0.09</v>
      </c>
      <c r="P156" s="238">
        <v>0</v>
      </c>
      <c r="Q156" s="238">
        <f>ROUND(E156*P156,2)</f>
        <v>0</v>
      </c>
      <c r="R156" s="240" t="s">
        <v>220</v>
      </c>
      <c r="S156" s="240" t="s">
        <v>153</v>
      </c>
      <c r="T156" s="241" t="s">
        <v>153</v>
      </c>
      <c r="U156" s="220">
        <v>0</v>
      </c>
      <c r="V156" s="220">
        <f>ROUND(E156*U156,2)</f>
        <v>0</v>
      </c>
      <c r="W156" s="220"/>
      <c r="X156" s="220" t="s">
        <v>221</v>
      </c>
      <c r="Y156" s="220" t="s">
        <v>155</v>
      </c>
      <c r="Z156" s="210"/>
      <c r="AA156" s="210"/>
      <c r="AB156" s="210"/>
      <c r="AC156" s="210"/>
      <c r="AD156" s="210"/>
      <c r="AE156" s="210"/>
      <c r="AF156" s="210"/>
      <c r="AG156" s="210" t="s">
        <v>222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1" t="s">
        <v>302</v>
      </c>
      <c r="D157" s="221"/>
      <c r="E157" s="222">
        <v>151.92671999999999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160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2"/>
      <c r="D158" s="243"/>
      <c r="E158" s="243"/>
      <c r="F158" s="243"/>
      <c r="G158" s="243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162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5">
        <v>44</v>
      </c>
      <c r="B159" s="236" t="s">
        <v>303</v>
      </c>
      <c r="C159" s="249" t="s">
        <v>304</v>
      </c>
      <c r="D159" s="237" t="s">
        <v>288</v>
      </c>
      <c r="E159" s="238">
        <v>9.1160000000000005E-2</v>
      </c>
      <c r="F159" s="239"/>
      <c r="G159" s="240">
        <f>ROUND(E159*F159,2)</f>
        <v>0</v>
      </c>
      <c r="H159" s="239"/>
      <c r="I159" s="240">
        <f>ROUND(E159*H159,2)</f>
        <v>0</v>
      </c>
      <c r="J159" s="239"/>
      <c r="K159" s="240">
        <f>ROUND(E159*J159,2)</f>
        <v>0</v>
      </c>
      <c r="L159" s="240">
        <v>21</v>
      </c>
      <c r="M159" s="240">
        <f>G159*(1+L159/100)</f>
        <v>0</v>
      </c>
      <c r="N159" s="238">
        <v>0</v>
      </c>
      <c r="O159" s="238">
        <f>ROUND(E159*N159,2)</f>
        <v>0</v>
      </c>
      <c r="P159" s="238">
        <v>0</v>
      </c>
      <c r="Q159" s="238">
        <f>ROUND(E159*P159,2)</f>
        <v>0</v>
      </c>
      <c r="R159" s="240" t="s">
        <v>297</v>
      </c>
      <c r="S159" s="240" t="s">
        <v>153</v>
      </c>
      <c r="T159" s="241" t="s">
        <v>153</v>
      </c>
      <c r="U159" s="220">
        <v>1.5980000000000001</v>
      </c>
      <c r="V159" s="220">
        <f>ROUND(E159*U159,2)</f>
        <v>0.15</v>
      </c>
      <c r="W159" s="220"/>
      <c r="X159" s="220" t="s">
        <v>289</v>
      </c>
      <c r="Y159" s="220" t="s">
        <v>155</v>
      </c>
      <c r="Z159" s="210"/>
      <c r="AA159" s="210"/>
      <c r="AB159" s="210"/>
      <c r="AC159" s="210"/>
      <c r="AD159" s="210"/>
      <c r="AE159" s="210"/>
      <c r="AF159" s="210"/>
      <c r="AG159" s="210" t="s">
        <v>290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0" t="s">
        <v>305</v>
      </c>
      <c r="D160" s="242"/>
      <c r="E160" s="242"/>
      <c r="F160" s="242"/>
      <c r="G160" s="242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158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2"/>
      <c r="D161" s="243"/>
      <c r="E161" s="243"/>
      <c r="F161" s="243"/>
      <c r="G161" s="243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162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28" t="s">
        <v>147</v>
      </c>
      <c r="B162" s="229" t="s">
        <v>97</v>
      </c>
      <c r="C162" s="248" t="s">
        <v>98</v>
      </c>
      <c r="D162" s="230"/>
      <c r="E162" s="231"/>
      <c r="F162" s="232"/>
      <c r="G162" s="232">
        <f>SUMIF(AG163:AG190,"&lt;&gt;NOR",G163:G190)</f>
        <v>0</v>
      </c>
      <c r="H162" s="232"/>
      <c r="I162" s="232">
        <f>SUM(I163:I190)</f>
        <v>0</v>
      </c>
      <c r="J162" s="232"/>
      <c r="K162" s="232">
        <f>SUM(K163:K190)</f>
        <v>0</v>
      </c>
      <c r="L162" s="232"/>
      <c r="M162" s="232">
        <f>SUM(M163:M190)</f>
        <v>0</v>
      </c>
      <c r="N162" s="231"/>
      <c r="O162" s="231">
        <f>SUM(O163:O190)</f>
        <v>1.3099999999999998</v>
      </c>
      <c r="P162" s="231"/>
      <c r="Q162" s="231">
        <f>SUM(Q163:Q190)</f>
        <v>0</v>
      </c>
      <c r="R162" s="232"/>
      <c r="S162" s="232"/>
      <c r="T162" s="233"/>
      <c r="U162" s="227"/>
      <c r="V162" s="227">
        <f>SUM(V163:V190)</f>
        <v>144.62000000000003</v>
      </c>
      <c r="W162" s="227"/>
      <c r="X162" s="227"/>
      <c r="Y162" s="227"/>
      <c r="AG162" t="s">
        <v>148</v>
      </c>
    </row>
    <row r="163" spans="1:60" outlineLevel="1" x14ac:dyDescent="0.2">
      <c r="A163" s="235">
        <v>45</v>
      </c>
      <c r="B163" s="236" t="s">
        <v>306</v>
      </c>
      <c r="C163" s="249" t="s">
        <v>307</v>
      </c>
      <c r="D163" s="237" t="s">
        <v>165</v>
      </c>
      <c r="E163" s="238">
        <v>235.44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21</v>
      </c>
      <c r="M163" s="240">
        <f>G163*(1+L163/100)</f>
        <v>0</v>
      </c>
      <c r="N163" s="238">
        <v>2.3000000000000001E-4</v>
      </c>
      <c r="O163" s="238">
        <f>ROUND(E163*N163,2)</f>
        <v>0.05</v>
      </c>
      <c r="P163" s="238">
        <v>0</v>
      </c>
      <c r="Q163" s="238">
        <f>ROUND(E163*P163,2)</f>
        <v>0</v>
      </c>
      <c r="R163" s="240" t="s">
        <v>308</v>
      </c>
      <c r="S163" s="240" t="s">
        <v>153</v>
      </c>
      <c r="T163" s="241" t="s">
        <v>153</v>
      </c>
      <c r="U163" s="220">
        <v>0.36199999999999999</v>
      </c>
      <c r="V163" s="220">
        <f>ROUND(E163*U163,2)</f>
        <v>85.23</v>
      </c>
      <c r="W163" s="220"/>
      <c r="X163" s="220" t="s">
        <v>154</v>
      </c>
      <c r="Y163" s="220" t="s">
        <v>155</v>
      </c>
      <c r="Z163" s="210"/>
      <c r="AA163" s="210"/>
      <c r="AB163" s="210"/>
      <c r="AC163" s="210"/>
      <c r="AD163" s="210"/>
      <c r="AE163" s="210"/>
      <c r="AF163" s="210"/>
      <c r="AG163" s="210" t="s">
        <v>156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2" x14ac:dyDescent="0.2">
      <c r="A164" s="217"/>
      <c r="B164" s="218"/>
      <c r="C164" s="251" t="s">
        <v>172</v>
      </c>
      <c r="D164" s="221"/>
      <c r="E164" s="222">
        <v>206.91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160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1" t="s">
        <v>173</v>
      </c>
      <c r="D165" s="221"/>
      <c r="E165" s="222">
        <v>28.53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160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2"/>
      <c r="D166" s="243"/>
      <c r="E166" s="243"/>
      <c r="F166" s="243"/>
      <c r="G166" s="243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162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35">
        <v>46</v>
      </c>
      <c r="B167" s="236" t="s">
        <v>309</v>
      </c>
      <c r="C167" s="249" t="s">
        <v>310</v>
      </c>
      <c r="D167" s="237" t="s">
        <v>165</v>
      </c>
      <c r="E167" s="238">
        <v>235.44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38">
        <v>1.6000000000000001E-4</v>
      </c>
      <c r="O167" s="238">
        <f>ROUND(E167*N167,2)</f>
        <v>0.04</v>
      </c>
      <c r="P167" s="238">
        <v>0</v>
      </c>
      <c r="Q167" s="238">
        <f>ROUND(E167*P167,2)</f>
        <v>0</v>
      </c>
      <c r="R167" s="240" t="s">
        <v>308</v>
      </c>
      <c r="S167" s="240" t="s">
        <v>153</v>
      </c>
      <c r="T167" s="241" t="s">
        <v>153</v>
      </c>
      <c r="U167" s="220">
        <v>0.18</v>
      </c>
      <c r="V167" s="220">
        <f>ROUND(E167*U167,2)</f>
        <v>42.38</v>
      </c>
      <c r="W167" s="220"/>
      <c r="X167" s="220" t="s">
        <v>154</v>
      </c>
      <c r="Y167" s="220" t="s">
        <v>155</v>
      </c>
      <c r="Z167" s="210"/>
      <c r="AA167" s="210"/>
      <c r="AB167" s="210"/>
      <c r="AC167" s="210"/>
      <c r="AD167" s="210"/>
      <c r="AE167" s="210"/>
      <c r="AF167" s="210"/>
      <c r="AG167" s="210" t="s">
        <v>156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4" t="s">
        <v>311</v>
      </c>
      <c r="D168" s="245"/>
      <c r="E168" s="245"/>
      <c r="F168" s="245"/>
      <c r="G168" s="245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183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2"/>
      <c r="D169" s="243"/>
      <c r="E169" s="243"/>
      <c r="F169" s="243"/>
      <c r="G169" s="243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162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35">
        <v>47</v>
      </c>
      <c r="B170" s="236" t="s">
        <v>312</v>
      </c>
      <c r="C170" s="249" t="s">
        <v>313</v>
      </c>
      <c r="D170" s="237" t="s">
        <v>165</v>
      </c>
      <c r="E170" s="238">
        <v>46.987499999999997</v>
      </c>
      <c r="F170" s="239"/>
      <c r="G170" s="240">
        <f>ROUND(E170*F170,2)</f>
        <v>0</v>
      </c>
      <c r="H170" s="239"/>
      <c r="I170" s="240">
        <f>ROUND(E170*H170,2)</f>
        <v>0</v>
      </c>
      <c r="J170" s="239"/>
      <c r="K170" s="240">
        <f>ROUND(E170*J170,2)</f>
        <v>0</v>
      </c>
      <c r="L170" s="240">
        <v>21</v>
      </c>
      <c r="M170" s="240">
        <f>G170*(1+L170/100)</f>
        <v>0</v>
      </c>
      <c r="N170" s="238">
        <v>1.6000000000000001E-4</v>
      </c>
      <c r="O170" s="238">
        <f>ROUND(E170*N170,2)</f>
        <v>0.01</v>
      </c>
      <c r="P170" s="238">
        <v>0</v>
      </c>
      <c r="Q170" s="238">
        <f>ROUND(E170*P170,2)</f>
        <v>0</v>
      </c>
      <c r="R170" s="240" t="s">
        <v>308</v>
      </c>
      <c r="S170" s="240" t="s">
        <v>153</v>
      </c>
      <c r="T170" s="241" t="s">
        <v>153</v>
      </c>
      <c r="U170" s="220">
        <v>0.14000000000000001</v>
      </c>
      <c r="V170" s="220">
        <f>ROUND(E170*U170,2)</f>
        <v>6.58</v>
      </c>
      <c r="W170" s="220"/>
      <c r="X170" s="220" t="s">
        <v>154</v>
      </c>
      <c r="Y170" s="220" t="s">
        <v>155</v>
      </c>
      <c r="Z170" s="210"/>
      <c r="AA170" s="210"/>
      <c r="AB170" s="210"/>
      <c r="AC170" s="210"/>
      <c r="AD170" s="210"/>
      <c r="AE170" s="210"/>
      <c r="AF170" s="210"/>
      <c r="AG170" s="210" t="s">
        <v>156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3"/>
      <c r="D171" s="244"/>
      <c r="E171" s="244"/>
      <c r="F171" s="244"/>
      <c r="G171" s="244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162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5">
        <v>48</v>
      </c>
      <c r="B172" s="236" t="s">
        <v>314</v>
      </c>
      <c r="C172" s="249" t="s">
        <v>315</v>
      </c>
      <c r="D172" s="237" t="s">
        <v>165</v>
      </c>
      <c r="E172" s="238">
        <v>46.987499999999997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21</v>
      </c>
      <c r="M172" s="240">
        <f>G172*(1+L172/100)</f>
        <v>0</v>
      </c>
      <c r="N172" s="238">
        <v>5.2999999999999998E-4</v>
      </c>
      <c r="O172" s="238">
        <f>ROUND(E172*N172,2)</f>
        <v>0.02</v>
      </c>
      <c r="P172" s="238">
        <v>0</v>
      </c>
      <c r="Q172" s="238">
        <f>ROUND(E172*P172,2)</f>
        <v>0</v>
      </c>
      <c r="R172" s="240" t="s">
        <v>308</v>
      </c>
      <c r="S172" s="240" t="s">
        <v>153</v>
      </c>
      <c r="T172" s="241" t="s">
        <v>153</v>
      </c>
      <c r="U172" s="220">
        <v>0.17100000000000001</v>
      </c>
      <c r="V172" s="220">
        <f>ROUND(E172*U172,2)</f>
        <v>8.0299999999999994</v>
      </c>
      <c r="W172" s="220"/>
      <c r="X172" s="220" t="s">
        <v>154</v>
      </c>
      <c r="Y172" s="220" t="s">
        <v>155</v>
      </c>
      <c r="Z172" s="210"/>
      <c r="AA172" s="210"/>
      <c r="AB172" s="210"/>
      <c r="AC172" s="210"/>
      <c r="AD172" s="210"/>
      <c r="AE172" s="210"/>
      <c r="AF172" s="210"/>
      <c r="AG172" s="210" t="s">
        <v>156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4" t="s">
        <v>316</v>
      </c>
      <c r="D173" s="245"/>
      <c r="E173" s="245"/>
      <c r="F173" s="245"/>
      <c r="G173" s="245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183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1" t="s">
        <v>168</v>
      </c>
      <c r="D174" s="221"/>
      <c r="E174" s="222">
        <v>41.112499999999997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160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1" t="s">
        <v>169</v>
      </c>
      <c r="D175" s="221"/>
      <c r="E175" s="222">
        <v>5.875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160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2"/>
      <c r="D176" s="243"/>
      <c r="E176" s="243"/>
      <c r="F176" s="243"/>
      <c r="G176" s="243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162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5">
        <v>49</v>
      </c>
      <c r="B177" s="236" t="s">
        <v>317</v>
      </c>
      <c r="C177" s="249" t="s">
        <v>318</v>
      </c>
      <c r="D177" s="237" t="s">
        <v>252</v>
      </c>
      <c r="E177" s="238">
        <v>235.44</v>
      </c>
      <c r="F177" s="239"/>
      <c r="G177" s="240">
        <f>ROUND(E177*F177,2)</f>
        <v>0</v>
      </c>
      <c r="H177" s="239"/>
      <c r="I177" s="240">
        <f>ROUND(E177*H177,2)</f>
        <v>0</v>
      </c>
      <c r="J177" s="239"/>
      <c r="K177" s="240">
        <f>ROUND(E177*J177,2)</f>
        <v>0</v>
      </c>
      <c r="L177" s="240">
        <v>21</v>
      </c>
      <c r="M177" s="240">
        <f>G177*(1+L177/100)</f>
        <v>0</v>
      </c>
      <c r="N177" s="238">
        <v>0</v>
      </c>
      <c r="O177" s="238">
        <f>ROUND(E177*N177,2)</f>
        <v>0</v>
      </c>
      <c r="P177" s="238">
        <v>0</v>
      </c>
      <c r="Q177" s="238">
        <f>ROUND(E177*P177,2)</f>
        <v>0</v>
      </c>
      <c r="R177" s="240"/>
      <c r="S177" s="240" t="s">
        <v>253</v>
      </c>
      <c r="T177" s="241" t="s">
        <v>254</v>
      </c>
      <c r="U177" s="220">
        <v>0</v>
      </c>
      <c r="V177" s="220">
        <f>ROUND(E177*U177,2)</f>
        <v>0</v>
      </c>
      <c r="W177" s="220"/>
      <c r="X177" s="220" t="s">
        <v>154</v>
      </c>
      <c r="Y177" s="220" t="s">
        <v>155</v>
      </c>
      <c r="Z177" s="210"/>
      <c r="AA177" s="210"/>
      <c r="AB177" s="210"/>
      <c r="AC177" s="210"/>
      <c r="AD177" s="210"/>
      <c r="AE177" s="210"/>
      <c r="AF177" s="210"/>
      <c r="AG177" s="210" t="s">
        <v>156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3"/>
      <c r="D178" s="244"/>
      <c r="E178" s="244"/>
      <c r="F178" s="244"/>
      <c r="G178" s="244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162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35">
        <v>50</v>
      </c>
      <c r="B179" s="236" t="s">
        <v>319</v>
      </c>
      <c r="C179" s="249" t="s">
        <v>320</v>
      </c>
      <c r="D179" s="237" t="s">
        <v>165</v>
      </c>
      <c r="E179" s="238">
        <v>494.42399999999998</v>
      </c>
      <c r="F179" s="239"/>
      <c r="G179" s="240">
        <f>ROUND(E179*F179,2)</f>
        <v>0</v>
      </c>
      <c r="H179" s="239"/>
      <c r="I179" s="240">
        <f>ROUND(E179*H179,2)</f>
        <v>0</v>
      </c>
      <c r="J179" s="239"/>
      <c r="K179" s="240">
        <f>ROUND(E179*J179,2)</f>
        <v>0</v>
      </c>
      <c r="L179" s="240">
        <v>21</v>
      </c>
      <c r="M179" s="240">
        <f>G179*(1+L179/100)</f>
        <v>0</v>
      </c>
      <c r="N179" s="238">
        <v>2E-3</v>
      </c>
      <c r="O179" s="238">
        <f>ROUND(E179*N179,2)</f>
        <v>0.99</v>
      </c>
      <c r="P179" s="238">
        <v>0</v>
      </c>
      <c r="Q179" s="238">
        <f>ROUND(E179*P179,2)</f>
        <v>0</v>
      </c>
      <c r="R179" s="240" t="s">
        <v>220</v>
      </c>
      <c r="S179" s="240" t="s">
        <v>153</v>
      </c>
      <c r="T179" s="241" t="s">
        <v>153</v>
      </c>
      <c r="U179" s="220">
        <v>0</v>
      </c>
      <c r="V179" s="220">
        <f>ROUND(E179*U179,2)</f>
        <v>0</v>
      </c>
      <c r="W179" s="220"/>
      <c r="X179" s="220" t="s">
        <v>221</v>
      </c>
      <c r="Y179" s="220" t="s">
        <v>155</v>
      </c>
      <c r="Z179" s="210"/>
      <c r="AA179" s="210"/>
      <c r="AB179" s="210"/>
      <c r="AC179" s="210"/>
      <c r="AD179" s="210"/>
      <c r="AE179" s="210"/>
      <c r="AF179" s="210"/>
      <c r="AG179" s="210" t="s">
        <v>222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1" t="s">
        <v>321</v>
      </c>
      <c r="D180" s="221"/>
      <c r="E180" s="222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160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1" t="s">
        <v>322</v>
      </c>
      <c r="D181" s="221"/>
      <c r="E181" s="222">
        <v>434.51100000000002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160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1" t="s">
        <v>323</v>
      </c>
      <c r="D182" s="221"/>
      <c r="E182" s="222">
        <v>59.912999999999997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160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2"/>
      <c r="D183" s="243"/>
      <c r="E183" s="243"/>
      <c r="F183" s="243"/>
      <c r="G183" s="243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162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35">
        <v>51</v>
      </c>
      <c r="B184" s="236" t="s">
        <v>324</v>
      </c>
      <c r="C184" s="249" t="s">
        <v>325</v>
      </c>
      <c r="D184" s="237" t="s">
        <v>165</v>
      </c>
      <c r="E184" s="238">
        <v>49.336880000000001</v>
      </c>
      <c r="F184" s="239"/>
      <c r="G184" s="240">
        <f>ROUND(E184*F184,2)</f>
        <v>0</v>
      </c>
      <c r="H184" s="239"/>
      <c r="I184" s="240">
        <f>ROUND(E184*H184,2)</f>
        <v>0</v>
      </c>
      <c r="J184" s="239"/>
      <c r="K184" s="240">
        <f>ROUND(E184*J184,2)</f>
        <v>0</v>
      </c>
      <c r="L184" s="240">
        <v>21</v>
      </c>
      <c r="M184" s="240">
        <f>G184*(1+L184/100)</f>
        <v>0</v>
      </c>
      <c r="N184" s="238">
        <v>4.0000000000000001E-3</v>
      </c>
      <c r="O184" s="238">
        <f>ROUND(E184*N184,2)</f>
        <v>0.2</v>
      </c>
      <c r="P184" s="238">
        <v>0</v>
      </c>
      <c r="Q184" s="238">
        <f>ROUND(E184*P184,2)</f>
        <v>0</v>
      </c>
      <c r="R184" s="240" t="s">
        <v>220</v>
      </c>
      <c r="S184" s="240" t="s">
        <v>153</v>
      </c>
      <c r="T184" s="241" t="s">
        <v>153</v>
      </c>
      <c r="U184" s="220">
        <v>0</v>
      </c>
      <c r="V184" s="220">
        <f>ROUND(E184*U184,2)</f>
        <v>0</v>
      </c>
      <c r="W184" s="220"/>
      <c r="X184" s="220" t="s">
        <v>221</v>
      </c>
      <c r="Y184" s="220" t="s">
        <v>155</v>
      </c>
      <c r="Z184" s="210"/>
      <c r="AA184" s="210"/>
      <c r="AB184" s="210"/>
      <c r="AC184" s="210"/>
      <c r="AD184" s="210"/>
      <c r="AE184" s="210"/>
      <c r="AF184" s="210"/>
      <c r="AG184" s="210" t="s">
        <v>222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51" t="s">
        <v>326</v>
      </c>
      <c r="D185" s="221"/>
      <c r="E185" s="222">
        <v>43.168129999999998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160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1" t="s">
        <v>327</v>
      </c>
      <c r="D186" s="221"/>
      <c r="E186" s="222">
        <v>6.1687500000000002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160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2"/>
      <c r="D187" s="243"/>
      <c r="E187" s="243"/>
      <c r="F187" s="243"/>
      <c r="G187" s="243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162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5">
        <v>52</v>
      </c>
      <c r="B188" s="236" t="s">
        <v>328</v>
      </c>
      <c r="C188" s="249" t="s">
        <v>329</v>
      </c>
      <c r="D188" s="237" t="s">
        <v>288</v>
      </c>
      <c r="E188" s="238">
        <v>1.31044</v>
      </c>
      <c r="F188" s="239"/>
      <c r="G188" s="240">
        <f>ROUND(E188*F188,2)</f>
        <v>0</v>
      </c>
      <c r="H188" s="239"/>
      <c r="I188" s="240">
        <f>ROUND(E188*H188,2)</f>
        <v>0</v>
      </c>
      <c r="J188" s="239"/>
      <c r="K188" s="240">
        <f>ROUND(E188*J188,2)</f>
        <v>0</v>
      </c>
      <c r="L188" s="240">
        <v>21</v>
      </c>
      <c r="M188" s="240">
        <f>G188*(1+L188/100)</f>
        <v>0</v>
      </c>
      <c r="N188" s="238">
        <v>0</v>
      </c>
      <c r="O188" s="238">
        <f>ROUND(E188*N188,2)</f>
        <v>0</v>
      </c>
      <c r="P188" s="238">
        <v>0</v>
      </c>
      <c r="Q188" s="238">
        <f>ROUND(E188*P188,2)</f>
        <v>0</v>
      </c>
      <c r="R188" s="240" t="s">
        <v>308</v>
      </c>
      <c r="S188" s="240" t="s">
        <v>153</v>
      </c>
      <c r="T188" s="241" t="s">
        <v>153</v>
      </c>
      <c r="U188" s="220">
        <v>1.831</v>
      </c>
      <c r="V188" s="220">
        <f>ROUND(E188*U188,2)</f>
        <v>2.4</v>
      </c>
      <c r="W188" s="220"/>
      <c r="X188" s="220" t="s">
        <v>289</v>
      </c>
      <c r="Y188" s="220" t="s">
        <v>155</v>
      </c>
      <c r="Z188" s="210"/>
      <c r="AA188" s="210"/>
      <c r="AB188" s="210"/>
      <c r="AC188" s="210"/>
      <c r="AD188" s="210"/>
      <c r="AE188" s="210"/>
      <c r="AF188" s="210"/>
      <c r="AG188" s="210" t="s">
        <v>290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0" t="s">
        <v>330</v>
      </c>
      <c r="D189" s="242"/>
      <c r="E189" s="242"/>
      <c r="F189" s="242"/>
      <c r="G189" s="242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158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2"/>
      <c r="D190" s="243"/>
      <c r="E190" s="243"/>
      <c r="F190" s="243"/>
      <c r="G190" s="243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162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x14ac:dyDescent="0.2">
      <c r="A191" s="228" t="s">
        <v>147</v>
      </c>
      <c r="B191" s="229" t="s">
        <v>99</v>
      </c>
      <c r="C191" s="248" t="s">
        <v>100</v>
      </c>
      <c r="D191" s="230"/>
      <c r="E191" s="231"/>
      <c r="F191" s="232"/>
      <c r="G191" s="232">
        <f>SUMIF(AG192:AG232,"&lt;&gt;NOR",G192:G232)</f>
        <v>0</v>
      </c>
      <c r="H191" s="232"/>
      <c r="I191" s="232">
        <f>SUM(I192:I232)</f>
        <v>0</v>
      </c>
      <c r="J191" s="232"/>
      <c r="K191" s="232">
        <f>SUM(K192:K232)</f>
        <v>0</v>
      </c>
      <c r="L191" s="232"/>
      <c r="M191" s="232">
        <f>SUM(M192:M232)</f>
        <v>0</v>
      </c>
      <c r="N191" s="231"/>
      <c r="O191" s="231">
        <f>SUM(O192:O232)</f>
        <v>4.6099999999999994</v>
      </c>
      <c r="P191" s="231"/>
      <c r="Q191" s="231">
        <f>SUM(Q192:Q232)</f>
        <v>2.67</v>
      </c>
      <c r="R191" s="232"/>
      <c r="S191" s="232"/>
      <c r="T191" s="233"/>
      <c r="U191" s="227"/>
      <c r="V191" s="227">
        <f>SUM(V192:V232)</f>
        <v>234.16</v>
      </c>
      <c r="W191" s="227"/>
      <c r="X191" s="227"/>
      <c r="Y191" s="227"/>
      <c r="AG191" t="s">
        <v>148</v>
      </c>
    </row>
    <row r="192" spans="1:60" outlineLevel="1" x14ac:dyDescent="0.2">
      <c r="A192" s="235">
        <v>53</v>
      </c>
      <c r="B192" s="236" t="s">
        <v>331</v>
      </c>
      <c r="C192" s="249" t="s">
        <v>332</v>
      </c>
      <c r="D192" s="237" t="s">
        <v>165</v>
      </c>
      <c r="E192" s="238">
        <v>43.106580000000001</v>
      </c>
      <c r="F192" s="239"/>
      <c r="G192" s="240">
        <f>ROUND(E192*F192,2)</f>
        <v>0</v>
      </c>
      <c r="H192" s="239"/>
      <c r="I192" s="240">
        <f>ROUND(E192*H192,2)</f>
        <v>0</v>
      </c>
      <c r="J192" s="239"/>
      <c r="K192" s="240">
        <f>ROUND(E192*J192,2)</f>
        <v>0</v>
      </c>
      <c r="L192" s="240">
        <v>21</v>
      </c>
      <c r="M192" s="240">
        <f>G192*(1+L192/100)</f>
        <v>0</v>
      </c>
      <c r="N192" s="238">
        <v>0</v>
      </c>
      <c r="O192" s="238">
        <f>ROUND(E192*N192,2)</f>
        <v>0</v>
      </c>
      <c r="P192" s="238">
        <v>0</v>
      </c>
      <c r="Q192" s="238">
        <f>ROUND(E192*P192,2)</f>
        <v>0</v>
      </c>
      <c r="R192" s="240" t="s">
        <v>333</v>
      </c>
      <c r="S192" s="240" t="s">
        <v>153</v>
      </c>
      <c r="T192" s="241" t="s">
        <v>153</v>
      </c>
      <c r="U192" s="220">
        <v>8.2989999999999994E-2</v>
      </c>
      <c r="V192" s="220">
        <f>ROUND(E192*U192,2)</f>
        <v>3.58</v>
      </c>
      <c r="W192" s="220"/>
      <c r="X192" s="220" t="s">
        <v>154</v>
      </c>
      <c r="Y192" s="220" t="s">
        <v>155</v>
      </c>
      <c r="Z192" s="210"/>
      <c r="AA192" s="210"/>
      <c r="AB192" s="210"/>
      <c r="AC192" s="210"/>
      <c r="AD192" s="210"/>
      <c r="AE192" s="210"/>
      <c r="AF192" s="210"/>
      <c r="AG192" s="210" t="s">
        <v>156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1" t="s">
        <v>334</v>
      </c>
      <c r="D193" s="221"/>
      <c r="E193" s="222">
        <v>43.106580000000001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160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2"/>
      <c r="D194" s="243"/>
      <c r="E194" s="243"/>
      <c r="F194" s="243"/>
      <c r="G194" s="243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162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35">
        <v>54</v>
      </c>
      <c r="B195" s="236" t="s">
        <v>335</v>
      </c>
      <c r="C195" s="249" t="s">
        <v>336</v>
      </c>
      <c r="D195" s="237" t="s">
        <v>151</v>
      </c>
      <c r="E195" s="238">
        <v>2</v>
      </c>
      <c r="F195" s="239"/>
      <c r="G195" s="240">
        <f>ROUND(E195*F195,2)</f>
        <v>0</v>
      </c>
      <c r="H195" s="239"/>
      <c r="I195" s="240">
        <f>ROUND(E195*H195,2)</f>
        <v>0</v>
      </c>
      <c r="J195" s="239"/>
      <c r="K195" s="240">
        <f>ROUND(E195*J195,2)</f>
        <v>0</v>
      </c>
      <c r="L195" s="240">
        <v>21</v>
      </c>
      <c r="M195" s="240">
        <f>G195*(1+L195/100)</f>
        <v>0</v>
      </c>
      <c r="N195" s="238">
        <v>8.4709999999999994E-2</v>
      </c>
      <c r="O195" s="238">
        <f>ROUND(E195*N195,2)</f>
        <v>0.17</v>
      </c>
      <c r="P195" s="238">
        <v>0</v>
      </c>
      <c r="Q195" s="238">
        <f>ROUND(E195*P195,2)</f>
        <v>0</v>
      </c>
      <c r="R195" s="240" t="s">
        <v>333</v>
      </c>
      <c r="S195" s="240" t="s">
        <v>153</v>
      </c>
      <c r="T195" s="241" t="s">
        <v>153</v>
      </c>
      <c r="U195" s="220">
        <v>26</v>
      </c>
      <c r="V195" s="220">
        <f>ROUND(E195*U195,2)</f>
        <v>52</v>
      </c>
      <c r="W195" s="220"/>
      <c r="X195" s="220" t="s">
        <v>154</v>
      </c>
      <c r="Y195" s="220" t="s">
        <v>155</v>
      </c>
      <c r="Z195" s="210"/>
      <c r="AA195" s="210"/>
      <c r="AB195" s="210"/>
      <c r="AC195" s="210"/>
      <c r="AD195" s="210"/>
      <c r="AE195" s="210"/>
      <c r="AF195" s="210"/>
      <c r="AG195" s="210" t="s">
        <v>156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4" t="s">
        <v>337</v>
      </c>
      <c r="D196" s="245"/>
      <c r="E196" s="245"/>
      <c r="F196" s="245"/>
      <c r="G196" s="245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183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2"/>
      <c r="D197" s="243"/>
      <c r="E197" s="243"/>
      <c r="F197" s="243"/>
      <c r="G197" s="243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162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35">
        <v>55</v>
      </c>
      <c r="B198" s="236" t="s">
        <v>338</v>
      </c>
      <c r="C198" s="249" t="s">
        <v>339</v>
      </c>
      <c r="D198" s="237" t="s">
        <v>165</v>
      </c>
      <c r="E198" s="238">
        <v>591.38891999999998</v>
      </c>
      <c r="F198" s="239"/>
      <c r="G198" s="240">
        <f>ROUND(E198*F198,2)</f>
        <v>0</v>
      </c>
      <c r="H198" s="239"/>
      <c r="I198" s="240">
        <f>ROUND(E198*H198,2)</f>
        <v>0</v>
      </c>
      <c r="J198" s="239"/>
      <c r="K198" s="240">
        <f>ROUND(E198*J198,2)</f>
        <v>0</v>
      </c>
      <c r="L198" s="240">
        <v>21</v>
      </c>
      <c r="M198" s="240">
        <f>G198*(1+L198/100)</f>
        <v>0</v>
      </c>
      <c r="N198" s="238">
        <v>0</v>
      </c>
      <c r="O198" s="238">
        <f>ROUND(E198*N198,2)</f>
        <v>0</v>
      </c>
      <c r="P198" s="238">
        <v>0</v>
      </c>
      <c r="Q198" s="238">
        <f>ROUND(E198*P198,2)</f>
        <v>0</v>
      </c>
      <c r="R198" s="240" t="s">
        <v>333</v>
      </c>
      <c r="S198" s="240" t="s">
        <v>153</v>
      </c>
      <c r="T198" s="241" t="s">
        <v>153</v>
      </c>
      <c r="U198" s="220">
        <v>5.7000000000000002E-2</v>
      </c>
      <c r="V198" s="220">
        <f>ROUND(E198*U198,2)</f>
        <v>33.71</v>
      </c>
      <c r="W198" s="220"/>
      <c r="X198" s="220" t="s">
        <v>154</v>
      </c>
      <c r="Y198" s="220" t="s">
        <v>155</v>
      </c>
      <c r="Z198" s="210"/>
      <c r="AA198" s="210"/>
      <c r="AB198" s="210"/>
      <c r="AC198" s="210"/>
      <c r="AD198" s="210"/>
      <c r="AE198" s="210"/>
      <c r="AF198" s="210"/>
      <c r="AG198" s="210" t="s">
        <v>298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2" x14ac:dyDescent="0.2">
      <c r="A199" s="217"/>
      <c r="B199" s="218"/>
      <c r="C199" s="251" t="s">
        <v>340</v>
      </c>
      <c r="D199" s="221"/>
      <c r="E199" s="222">
        <v>496.584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160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1" t="s">
        <v>341</v>
      </c>
      <c r="D200" s="221"/>
      <c r="E200" s="222">
        <v>39.942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160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1" t="s">
        <v>342</v>
      </c>
      <c r="D201" s="221"/>
      <c r="E201" s="222">
        <v>54.862920000000003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160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2"/>
      <c r="D202" s="243"/>
      <c r="E202" s="243"/>
      <c r="F202" s="243"/>
      <c r="G202" s="243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162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35">
        <v>56</v>
      </c>
      <c r="B203" s="236" t="s">
        <v>343</v>
      </c>
      <c r="C203" s="249" t="s">
        <v>344</v>
      </c>
      <c r="D203" s="237" t="s">
        <v>215</v>
      </c>
      <c r="E203" s="238">
        <v>24.75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38">
        <v>1.6000000000000001E-4</v>
      </c>
      <c r="O203" s="238">
        <f>ROUND(E203*N203,2)</f>
        <v>0</v>
      </c>
      <c r="P203" s="238">
        <v>0</v>
      </c>
      <c r="Q203" s="238">
        <f>ROUND(E203*P203,2)</f>
        <v>0</v>
      </c>
      <c r="R203" s="240" t="s">
        <v>333</v>
      </c>
      <c r="S203" s="240" t="s">
        <v>153</v>
      </c>
      <c r="T203" s="241" t="s">
        <v>153</v>
      </c>
      <c r="U203" s="220">
        <v>0.36980000000000002</v>
      </c>
      <c r="V203" s="220">
        <f>ROUND(E203*U203,2)</f>
        <v>9.15</v>
      </c>
      <c r="W203" s="220"/>
      <c r="X203" s="220" t="s">
        <v>154</v>
      </c>
      <c r="Y203" s="220" t="s">
        <v>155</v>
      </c>
      <c r="Z203" s="210"/>
      <c r="AA203" s="210"/>
      <c r="AB203" s="210"/>
      <c r="AC203" s="210"/>
      <c r="AD203" s="210"/>
      <c r="AE203" s="210"/>
      <c r="AF203" s="210"/>
      <c r="AG203" s="210" t="s">
        <v>298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3"/>
      <c r="D204" s="244"/>
      <c r="E204" s="244"/>
      <c r="F204" s="244"/>
      <c r="G204" s="244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162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33.75" outlineLevel="1" x14ac:dyDescent="0.2">
      <c r="A205" s="235">
        <v>57</v>
      </c>
      <c r="B205" s="236" t="s">
        <v>345</v>
      </c>
      <c r="C205" s="249" t="s">
        <v>346</v>
      </c>
      <c r="D205" s="237" t="s">
        <v>215</v>
      </c>
      <c r="E205" s="238">
        <v>24.75</v>
      </c>
      <c r="F205" s="239"/>
      <c r="G205" s="240">
        <f>ROUND(E205*F205,2)</f>
        <v>0</v>
      </c>
      <c r="H205" s="239"/>
      <c r="I205" s="240">
        <f>ROUND(E205*H205,2)</f>
        <v>0</v>
      </c>
      <c r="J205" s="239"/>
      <c r="K205" s="240">
        <f>ROUND(E205*J205,2)</f>
        <v>0</v>
      </c>
      <c r="L205" s="240">
        <v>21</v>
      </c>
      <c r="M205" s="240">
        <f>G205*(1+L205/100)</f>
        <v>0</v>
      </c>
      <c r="N205" s="238">
        <v>1.7520000000000001E-2</v>
      </c>
      <c r="O205" s="238">
        <f>ROUND(E205*N205,2)</f>
        <v>0.43</v>
      </c>
      <c r="P205" s="238">
        <v>0</v>
      </c>
      <c r="Q205" s="238">
        <f>ROUND(E205*P205,2)</f>
        <v>0</v>
      </c>
      <c r="R205" s="240" t="s">
        <v>333</v>
      </c>
      <c r="S205" s="240" t="s">
        <v>153</v>
      </c>
      <c r="T205" s="241" t="s">
        <v>153</v>
      </c>
      <c r="U205" s="220">
        <v>0.496</v>
      </c>
      <c r="V205" s="220">
        <f>ROUND(E205*U205,2)</f>
        <v>12.28</v>
      </c>
      <c r="W205" s="220"/>
      <c r="X205" s="220" t="s">
        <v>154</v>
      </c>
      <c r="Y205" s="220" t="s">
        <v>155</v>
      </c>
      <c r="Z205" s="210"/>
      <c r="AA205" s="210"/>
      <c r="AB205" s="210"/>
      <c r="AC205" s="210"/>
      <c r="AD205" s="210"/>
      <c r="AE205" s="210"/>
      <c r="AF205" s="210"/>
      <c r="AG205" s="210" t="s">
        <v>298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3"/>
      <c r="D206" s="244"/>
      <c r="E206" s="244"/>
      <c r="F206" s="244"/>
      <c r="G206" s="244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162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35">
        <v>58</v>
      </c>
      <c r="B207" s="236" t="s">
        <v>347</v>
      </c>
      <c r="C207" s="249" t="s">
        <v>348</v>
      </c>
      <c r="D207" s="237" t="s">
        <v>165</v>
      </c>
      <c r="E207" s="238">
        <v>43.106580000000001</v>
      </c>
      <c r="F207" s="239"/>
      <c r="G207" s="240">
        <f>ROUND(E207*F207,2)</f>
        <v>0</v>
      </c>
      <c r="H207" s="239"/>
      <c r="I207" s="240">
        <f>ROUND(E207*H207,2)</f>
        <v>0</v>
      </c>
      <c r="J207" s="239"/>
      <c r="K207" s="240">
        <f>ROUND(E207*J207,2)</f>
        <v>0</v>
      </c>
      <c r="L207" s="240">
        <v>21</v>
      </c>
      <c r="M207" s="240">
        <f>G207*(1+L207/100)</f>
        <v>0</v>
      </c>
      <c r="N207" s="238">
        <v>1.078E-2</v>
      </c>
      <c r="O207" s="238">
        <f>ROUND(E207*N207,2)</f>
        <v>0.46</v>
      </c>
      <c r="P207" s="238">
        <v>0</v>
      </c>
      <c r="Q207" s="238">
        <f>ROUND(E207*P207,2)</f>
        <v>0</v>
      </c>
      <c r="R207" s="240" t="s">
        <v>333</v>
      </c>
      <c r="S207" s="240" t="s">
        <v>153</v>
      </c>
      <c r="T207" s="241" t="s">
        <v>153</v>
      </c>
      <c r="U207" s="220">
        <v>0.39400000000000002</v>
      </c>
      <c r="V207" s="220">
        <f>ROUND(E207*U207,2)</f>
        <v>16.98</v>
      </c>
      <c r="W207" s="220"/>
      <c r="X207" s="220" t="s">
        <v>154</v>
      </c>
      <c r="Y207" s="220" t="s">
        <v>155</v>
      </c>
      <c r="Z207" s="210"/>
      <c r="AA207" s="210"/>
      <c r="AB207" s="210"/>
      <c r="AC207" s="210"/>
      <c r="AD207" s="210"/>
      <c r="AE207" s="210"/>
      <c r="AF207" s="210"/>
      <c r="AG207" s="210" t="s">
        <v>156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50" t="s">
        <v>349</v>
      </c>
      <c r="D208" s="242"/>
      <c r="E208" s="242"/>
      <c r="F208" s="242"/>
      <c r="G208" s="242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158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1" t="s">
        <v>334</v>
      </c>
      <c r="D209" s="221"/>
      <c r="E209" s="222">
        <v>43.106580000000001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160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2"/>
      <c r="D210" s="243"/>
      <c r="E210" s="243"/>
      <c r="F210" s="243"/>
      <c r="G210" s="243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162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35">
        <v>59</v>
      </c>
      <c r="B211" s="236" t="s">
        <v>350</v>
      </c>
      <c r="C211" s="249" t="s">
        <v>351</v>
      </c>
      <c r="D211" s="237" t="s">
        <v>165</v>
      </c>
      <c r="E211" s="238">
        <v>288.23399999999998</v>
      </c>
      <c r="F211" s="239"/>
      <c r="G211" s="240">
        <f>ROUND(E211*F211,2)</f>
        <v>0</v>
      </c>
      <c r="H211" s="239"/>
      <c r="I211" s="240">
        <f>ROUND(E211*H211,2)</f>
        <v>0</v>
      </c>
      <c r="J211" s="239"/>
      <c r="K211" s="240">
        <f>ROUND(E211*J211,2)</f>
        <v>0</v>
      </c>
      <c r="L211" s="240">
        <v>21</v>
      </c>
      <c r="M211" s="240">
        <f>G211*(1+L211/100)</f>
        <v>0</v>
      </c>
      <c r="N211" s="238">
        <v>4.0299999999999997E-3</v>
      </c>
      <c r="O211" s="238">
        <f>ROUND(E211*N211,2)</f>
        <v>1.1599999999999999</v>
      </c>
      <c r="P211" s="238">
        <v>0</v>
      </c>
      <c r="Q211" s="238">
        <f>ROUND(E211*P211,2)</f>
        <v>0</v>
      </c>
      <c r="R211" s="240" t="s">
        <v>333</v>
      </c>
      <c r="S211" s="240" t="s">
        <v>153</v>
      </c>
      <c r="T211" s="241" t="s">
        <v>153</v>
      </c>
      <c r="U211" s="220">
        <v>0.16</v>
      </c>
      <c r="V211" s="220">
        <f>ROUND(E211*U211,2)</f>
        <v>46.12</v>
      </c>
      <c r="W211" s="220"/>
      <c r="X211" s="220" t="s">
        <v>154</v>
      </c>
      <c r="Y211" s="220" t="s">
        <v>155</v>
      </c>
      <c r="Z211" s="210"/>
      <c r="AA211" s="210"/>
      <c r="AB211" s="210"/>
      <c r="AC211" s="210"/>
      <c r="AD211" s="210"/>
      <c r="AE211" s="210"/>
      <c r="AF211" s="210"/>
      <c r="AG211" s="210" t="s">
        <v>298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2" x14ac:dyDescent="0.2">
      <c r="A212" s="217"/>
      <c r="B212" s="218"/>
      <c r="C212" s="251" t="s">
        <v>352</v>
      </c>
      <c r="D212" s="221"/>
      <c r="E212" s="222">
        <v>248.292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160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1" t="s">
        <v>341</v>
      </c>
      <c r="D213" s="221"/>
      <c r="E213" s="222">
        <v>39.942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160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2"/>
      <c r="D214" s="243"/>
      <c r="E214" s="243"/>
      <c r="F214" s="243"/>
      <c r="G214" s="243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162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5">
        <v>60</v>
      </c>
      <c r="B215" s="236" t="s">
        <v>353</v>
      </c>
      <c r="C215" s="249" t="s">
        <v>354</v>
      </c>
      <c r="D215" s="237" t="s">
        <v>165</v>
      </c>
      <c r="E215" s="238">
        <v>288.23399999999998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38">
        <v>1.47E-3</v>
      </c>
      <c r="O215" s="238">
        <f>ROUND(E215*N215,2)</f>
        <v>0.42</v>
      </c>
      <c r="P215" s="238">
        <v>0</v>
      </c>
      <c r="Q215" s="238">
        <f>ROUND(E215*P215,2)</f>
        <v>0</v>
      </c>
      <c r="R215" s="240" t="s">
        <v>333</v>
      </c>
      <c r="S215" s="240" t="s">
        <v>153</v>
      </c>
      <c r="T215" s="241" t="s">
        <v>153</v>
      </c>
      <c r="U215" s="220">
        <v>0.08</v>
      </c>
      <c r="V215" s="220">
        <f>ROUND(E215*U215,2)</f>
        <v>23.06</v>
      </c>
      <c r="W215" s="220"/>
      <c r="X215" s="220" t="s">
        <v>154</v>
      </c>
      <c r="Y215" s="220" t="s">
        <v>155</v>
      </c>
      <c r="Z215" s="210"/>
      <c r="AA215" s="210"/>
      <c r="AB215" s="210"/>
      <c r="AC215" s="210"/>
      <c r="AD215" s="210"/>
      <c r="AE215" s="210"/>
      <c r="AF215" s="210"/>
      <c r="AG215" s="210" t="s">
        <v>156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3"/>
      <c r="D216" s="244"/>
      <c r="E216" s="244"/>
      <c r="F216" s="244"/>
      <c r="G216" s="244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162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35">
        <v>61</v>
      </c>
      <c r="B217" s="236" t="s">
        <v>355</v>
      </c>
      <c r="C217" s="249" t="s">
        <v>356</v>
      </c>
      <c r="D217" s="237" t="s">
        <v>165</v>
      </c>
      <c r="E217" s="238">
        <v>67.717799999999997</v>
      </c>
      <c r="F217" s="239"/>
      <c r="G217" s="240">
        <f>ROUND(E217*F217,2)</f>
        <v>0</v>
      </c>
      <c r="H217" s="239"/>
      <c r="I217" s="240">
        <f>ROUND(E217*H217,2)</f>
        <v>0</v>
      </c>
      <c r="J217" s="239"/>
      <c r="K217" s="240">
        <f>ROUND(E217*J217,2)</f>
        <v>0</v>
      </c>
      <c r="L217" s="240">
        <v>21</v>
      </c>
      <c r="M217" s="240">
        <f>G217*(1+L217/100)</f>
        <v>0</v>
      </c>
      <c r="N217" s="238">
        <v>0</v>
      </c>
      <c r="O217" s="238">
        <f>ROUND(E217*N217,2)</f>
        <v>0</v>
      </c>
      <c r="P217" s="238">
        <v>1.4999999999999999E-2</v>
      </c>
      <c r="Q217" s="238">
        <f>ROUND(E217*P217,2)</f>
        <v>1.02</v>
      </c>
      <c r="R217" s="240" t="s">
        <v>333</v>
      </c>
      <c r="S217" s="240" t="s">
        <v>153</v>
      </c>
      <c r="T217" s="241" t="s">
        <v>153</v>
      </c>
      <c r="U217" s="220">
        <v>0.09</v>
      </c>
      <c r="V217" s="220">
        <f>ROUND(E217*U217,2)</f>
        <v>6.09</v>
      </c>
      <c r="W217" s="220"/>
      <c r="X217" s="220" t="s">
        <v>154</v>
      </c>
      <c r="Y217" s="220" t="s">
        <v>155</v>
      </c>
      <c r="Z217" s="210"/>
      <c r="AA217" s="210"/>
      <c r="AB217" s="210"/>
      <c r="AC217" s="210"/>
      <c r="AD217" s="210"/>
      <c r="AE217" s="210"/>
      <c r="AF217" s="210"/>
      <c r="AG217" s="210" t="s">
        <v>298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51" t="s">
        <v>173</v>
      </c>
      <c r="D218" s="221"/>
      <c r="E218" s="222">
        <v>28.53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160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1" t="s">
        <v>357</v>
      </c>
      <c r="D219" s="221"/>
      <c r="E219" s="222">
        <v>39.187800000000003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160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2"/>
      <c r="D220" s="243"/>
      <c r="E220" s="243"/>
      <c r="F220" s="243"/>
      <c r="G220" s="243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162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35">
        <v>62</v>
      </c>
      <c r="B221" s="236" t="s">
        <v>358</v>
      </c>
      <c r="C221" s="249" t="s">
        <v>359</v>
      </c>
      <c r="D221" s="237" t="s">
        <v>165</v>
      </c>
      <c r="E221" s="238">
        <v>235.44</v>
      </c>
      <c r="F221" s="239"/>
      <c r="G221" s="240">
        <f>ROUND(E221*F221,2)</f>
        <v>0</v>
      </c>
      <c r="H221" s="239"/>
      <c r="I221" s="240">
        <f>ROUND(E221*H221,2)</f>
        <v>0</v>
      </c>
      <c r="J221" s="239"/>
      <c r="K221" s="240">
        <f>ROUND(E221*J221,2)</f>
        <v>0</v>
      </c>
      <c r="L221" s="240">
        <v>21</v>
      </c>
      <c r="M221" s="240">
        <f>G221*(1+L221/100)</f>
        <v>0</v>
      </c>
      <c r="N221" s="238">
        <v>0</v>
      </c>
      <c r="O221" s="238">
        <f>ROUND(E221*N221,2)</f>
        <v>0</v>
      </c>
      <c r="P221" s="238">
        <v>7.0000000000000001E-3</v>
      </c>
      <c r="Q221" s="238">
        <f>ROUND(E221*P221,2)</f>
        <v>1.65</v>
      </c>
      <c r="R221" s="240" t="s">
        <v>333</v>
      </c>
      <c r="S221" s="240" t="s">
        <v>153</v>
      </c>
      <c r="T221" s="241" t="s">
        <v>153</v>
      </c>
      <c r="U221" s="220">
        <v>0.06</v>
      </c>
      <c r="V221" s="220">
        <f>ROUND(E221*U221,2)</f>
        <v>14.13</v>
      </c>
      <c r="W221" s="220"/>
      <c r="X221" s="220" t="s">
        <v>154</v>
      </c>
      <c r="Y221" s="220" t="s">
        <v>155</v>
      </c>
      <c r="Z221" s="210"/>
      <c r="AA221" s="210"/>
      <c r="AB221" s="210"/>
      <c r="AC221" s="210"/>
      <c r="AD221" s="210"/>
      <c r="AE221" s="210"/>
      <c r="AF221" s="210"/>
      <c r="AG221" s="210" t="s">
        <v>298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3"/>
      <c r="D222" s="244"/>
      <c r="E222" s="244"/>
      <c r="F222" s="244"/>
      <c r="G222" s="244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162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35">
        <v>63</v>
      </c>
      <c r="B223" s="236" t="s">
        <v>360</v>
      </c>
      <c r="C223" s="249" t="s">
        <v>361</v>
      </c>
      <c r="D223" s="237" t="s">
        <v>215</v>
      </c>
      <c r="E223" s="238">
        <v>15</v>
      </c>
      <c r="F223" s="239"/>
      <c r="G223" s="240">
        <f>ROUND(E223*F223,2)</f>
        <v>0</v>
      </c>
      <c r="H223" s="239"/>
      <c r="I223" s="240">
        <f>ROUND(E223*H223,2)</f>
        <v>0</v>
      </c>
      <c r="J223" s="239"/>
      <c r="K223" s="240">
        <f>ROUND(E223*J223,2)</f>
        <v>0</v>
      </c>
      <c r="L223" s="240">
        <v>21</v>
      </c>
      <c r="M223" s="240">
        <f>G223*(1+L223/100)</f>
        <v>0</v>
      </c>
      <c r="N223" s="238">
        <v>2.5500000000000002E-3</v>
      </c>
      <c r="O223" s="238">
        <f>ROUND(E223*N223,2)</f>
        <v>0.04</v>
      </c>
      <c r="P223" s="238">
        <v>0</v>
      </c>
      <c r="Q223" s="238">
        <f>ROUND(E223*P223,2)</f>
        <v>0</v>
      </c>
      <c r="R223" s="240" t="s">
        <v>333</v>
      </c>
      <c r="S223" s="240" t="s">
        <v>153</v>
      </c>
      <c r="T223" s="241" t="s">
        <v>153</v>
      </c>
      <c r="U223" s="220">
        <v>0.59799999999999998</v>
      </c>
      <c r="V223" s="220">
        <f>ROUND(E223*U223,2)</f>
        <v>8.9700000000000006</v>
      </c>
      <c r="W223" s="220"/>
      <c r="X223" s="220" t="s">
        <v>154</v>
      </c>
      <c r="Y223" s="220" t="s">
        <v>155</v>
      </c>
      <c r="Z223" s="210"/>
      <c r="AA223" s="210"/>
      <c r="AB223" s="210"/>
      <c r="AC223" s="210"/>
      <c r="AD223" s="210"/>
      <c r="AE223" s="210"/>
      <c r="AF223" s="210"/>
      <c r="AG223" s="210" t="s">
        <v>156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0" t="s">
        <v>362</v>
      </c>
      <c r="D224" s="242"/>
      <c r="E224" s="242"/>
      <c r="F224" s="242"/>
      <c r="G224" s="242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158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2"/>
      <c r="D225" s="243"/>
      <c r="E225" s="243"/>
      <c r="F225" s="243"/>
      <c r="G225" s="243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162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5">
        <v>64</v>
      </c>
      <c r="B226" s="236" t="s">
        <v>363</v>
      </c>
      <c r="C226" s="249" t="s">
        <v>364</v>
      </c>
      <c r="D226" s="237" t="s">
        <v>252</v>
      </c>
      <c r="E226" s="238">
        <v>591.38891999999998</v>
      </c>
      <c r="F226" s="239"/>
      <c r="G226" s="240">
        <f>ROUND(E226*F226,2)</f>
        <v>0</v>
      </c>
      <c r="H226" s="239"/>
      <c r="I226" s="240">
        <f>ROUND(E226*H226,2)</f>
        <v>0</v>
      </c>
      <c r="J226" s="239"/>
      <c r="K226" s="240">
        <f>ROUND(E226*J226,2)</f>
        <v>0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/>
      <c r="S226" s="240" t="s">
        <v>253</v>
      </c>
      <c r="T226" s="241" t="s">
        <v>254</v>
      </c>
      <c r="U226" s="220">
        <v>0</v>
      </c>
      <c r="V226" s="220">
        <f>ROUND(E226*U226,2)</f>
        <v>0</v>
      </c>
      <c r="W226" s="220"/>
      <c r="X226" s="220" t="s">
        <v>154</v>
      </c>
      <c r="Y226" s="220" t="s">
        <v>155</v>
      </c>
      <c r="Z226" s="210"/>
      <c r="AA226" s="210"/>
      <c r="AB226" s="210"/>
      <c r="AC226" s="210"/>
      <c r="AD226" s="210"/>
      <c r="AE226" s="210"/>
      <c r="AF226" s="210"/>
      <c r="AG226" s="210" t="s">
        <v>156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3"/>
      <c r="D227" s="244"/>
      <c r="E227" s="244"/>
      <c r="F227" s="244"/>
      <c r="G227" s="244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162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35">
        <v>65</v>
      </c>
      <c r="B228" s="236" t="s">
        <v>365</v>
      </c>
      <c r="C228" s="249" t="s">
        <v>366</v>
      </c>
      <c r="D228" s="237" t="s">
        <v>367</v>
      </c>
      <c r="E228" s="238">
        <v>3.5</v>
      </c>
      <c r="F228" s="239"/>
      <c r="G228" s="240">
        <f>ROUND(E228*F228,2)</f>
        <v>0</v>
      </c>
      <c r="H228" s="239"/>
      <c r="I228" s="240">
        <f>ROUND(E228*H228,2)</f>
        <v>0</v>
      </c>
      <c r="J228" s="239"/>
      <c r="K228" s="240">
        <f>ROUND(E228*J228,2)</f>
        <v>0</v>
      </c>
      <c r="L228" s="240">
        <v>21</v>
      </c>
      <c r="M228" s="240">
        <f>G228*(1+L228/100)</f>
        <v>0</v>
      </c>
      <c r="N228" s="238">
        <v>0.55000000000000004</v>
      </c>
      <c r="O228" s="238">
        <f>ROUND(E228*N228,2)</f>
        <v>1.93</v>
      </c>
      <c r="P228" s="238">
        <v>0</v>
      </c>
      <c r="Q228" s="238">
        <f>ROUND(E228*P228,2)</f>
        <v>0</v>
      </c>
      <c r="R228" s="240" t="s">
        <v>220</v>
      </c>
      <c r="S228" s="240" t="s">
        <v>153</v>
      </c>
      <c r="T228" s="241" t="s">
        <v>153</v>
      </c>
      <c r="U228" s="220">
        <v>0</v>
      </c>
      <c r="V228" s="220">
        <f>ROUND(E228*U228,2)</f>
        <v>0</v>
      </c>
      <c r="W228" s="220"/>
      <c r="X228" s="220" t="s">
        <v>221</v>
      </c>
      <c r="Y228" s="220" t="s">
        <v>155</v>
      </c>
      <c r="Z228" s="210"/>
      <c r="AA228" s="210"/>
      <c r="AB228" s="210"/>
      <c r="AC228" s="210"/>
      <c r="AD228" s="210"/>
      <c r="AE228" s="210"/>
      <c r="AF228" s="210"/>
      <c r="AG228" s="210" t="s">
        <v>222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53"/>
      <c r="D229" s="244"/>
      <c r="E229" s="244"/>
      <c r="F229" s="244"/>
      <c r="G229" s="244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162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5">
        <v>66</v>
      </c>
      <c r="B230" s="236" t="s">
        <v>368</v>
      </c>
      <c r="C230" s="249" t="s">
        <v>369</v>
      </c>
      <c r="D230" s="237" t="s">
        <v>288</v>
      </c>
      <c r="E230" s="238">
        <v>4.6202300000000003</v>
      </c>
      <c r="F230" s="239"/>
      <c r="G230" s="240">
        <f>ROUND(E230*F230,2)</f>
        <v>0</v>
      </c>
      <c r="H230" s="239"/>
      <c r="I230" s="240">
        <f>ROUND(E230*H230,2)</f>
        <v>0</v>
      </c>
      <c r="J230" s="239"/>
      <c r="K230" s="240">
        <f>ROUND(E230*J230,2)</f>
        <v>0</v>
      </c>
      <c r="L230" s="240">
        <v>21</v>
      </c>
      <c r="M230" s="240">
        <f>G230*(1+L230/100)</f>
        <v>0</v>
      </c>
      <c r="N230" s="238">
        <v>0</v>
      </c>
      <c r="O230" s="238">
        <f>ROUND(E230*N230,2)</f>
        <v>0</v>
      </c>
      <c r="P230" s="238">
        <v>0</v>
      </c>
      <c r="Q230" s="238">
        <f>ROUND(E230*P230,2)</f>
        <v>0</v>
      </c>
      <c r="R230" s="240" t="s">
        <v>333</v>
      </c>
      <c r="S230" s="240" t="s">
        <v>153</v>
      </c>
      <c r="T230" s="241" t="s">
        <v>153</v>
      </c>
      <c r="U230" s="220">
        <v>1.75</v>
      </c>
      <c r="V230" s="220">
        <f>ROUND(E230*U230,2)</f>
        <v>8.09</v>
      </c>
      <c r="W230" s="220"/>
      <c r="X230" s="220" t="s">
        <v>289</v>
      </c>
      <c r="Y230" s="220" t="s">
        <v>155</v>
      </c>
      <c r="Z230" s="210"/>
      <c r="AA230" s="210"/>
      <c r="AB230" s="210"/>
      <c r="AC230" s="210"/>
      <c r="AD230" s="210"/>
      <c r="AE230" s="210"/>
      <c r="AF230" s="210"/>
      <c r="AG230" s="210" t="s">
        <v>290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0" t="s">
        <v>330</v>
      </c>
      <c r="D231" s="242"/>
      <c r="E231" s="242"/>
      <c r="F231" s="242"/>
      <c r="G231" s="242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158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2"/>
      <c r="D232" s="243"/>
      <c r="E232" s="243"/>
      <c r="F232" s="243"/>
      <c r="G232" s="243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162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">
      <c r="A233" s="228" t="s">
        <v>147</v>
      </c>
      <c r="B233" s="229" t="s">
        <v>101</v>
      </c>
      <c r="C233" s="248" t="s">
        <v>102</v>
      </c>
      <c r="D233" s="230"/>
      <c r="E233" s="231"/>
      <c r="F233" s="232"/>
      <c r="G233" s="232">
        <f>SUMIF(AG234:AG264,"&lt;&gt;NOR",G234:G264)</f>
        <v>0</v>
      </c>
      <c r="H233" s="232"/>
      <c r="I233" s="232">
        <f>SUM(I234:I264)</f>
        <v>0</v>
      </c>
      <c r="J233" s="232"/>
      <c r="K233" s="232">
        <f>SUM(K234:K264)</f>
        <v>0</v>
      </c>
      <c r="L233" s="232"/>
      <c r="M233" s="232">
        <f>SUM(M234:M264)</f>
        <v>0</v>
      </c>
      <c r="N233" s="231"/>
      <c r="O233" s="231">
        <f>SUM(O234:O264)</f>
        <v>3.06</v>
      </c>
      <c r="P233" s="231"/>
      <c r="Q233" s="231">
        <f>SUM(Q234:Q264)</f>
        <v>0</v>
      </c>
      <c r="R233" s="232"/>
      <c r="S233" s="232"/>
      <c r="T233" s="233"/>
      <c r="U233" s="227"/>
      <c r="V233" s="227">
        <f>SUM(V234:V264)</f>
        <v>90.530000000000015</v>
      </c>
      <c r="W233" s="227"/>
      <c r="X233" s="227"/>
      <c r="Y233" s="227"/>
      <c r="AG233" t="s">
        <v>148</v>
      </c>
    </row>
    <row r="234" spans="1:60" outlineLevel="1" x14ac:dyDescent="0.2">
      <c r="A234" s="235">
        <v>67</v>
      </c>
      <c r="B234" s="236" t="s">
        <v>370</v>
      </c>
      <c r="C234" s="249" t="s">
        <v>371</v>
      </c>
      <c r="D234" s="237" t="s">
        <v>165</v>
      </c>
      <c r="E234" s="238">
        <v>282.52800000000002</v>
      </c>
      <c r="F234" s="239"/>
      <c r="G234" s="240">
        <f>ROUND(E234*F234,2)</f>
        <v>0</v>
      </c>
      <c r="H234" s="239"/>
      <c r="I234" s="240">
        <f>ROUND(E234*H234,2)</f>
        <v>0</v>
      </c>
      <c r="J234" s="239"/>
      <c r="K234" s="240">
        <f>ROUND(E234*J234,2)</f>
        <v>0</v>
      </c>
      <c r="L234" s="240">
        <v>21</v>
      </c>
      <c r="M234" s="240">
        <f>G234*(1+L234/100)</f>
        <v>0</v>
      </c>
      <c r="N234" s="238">
        <v>5.0000000000000002E-5</v>
      </c>
      <c r="O234" s="238">
        <f>ROUND(E234*N234,2)</f>
        <v>0.01</v>
      </c>
      <c r="P234" s="238">
        <v>0</v>
      </c>
      <c r="Q234" s="238">
        <f>ROUND(E234*P234,2)</f>
        <v>0</v>
      </c>
      <c r="R234" s="240" t="s">
        <v>372</v>
      </c>
      <c r="S234" s="240" t="s">
        <v>153</v>
      </c>
      <c r="T234" s="241" t="s">
        <v>153</v>
      </c>
      <c r="U234" s="220">
        <v>0.20791999999999999</v>
      </c>
      <c r="V234" s="220">
        <f>ROUND(E234*U234,2)</f>
        <v>58.74</v>
      </c>
      <c r="W234" s="220"/>
      <c r="X234" s="220" t="s">
        <v>154</v>
      </c>
      <c r="Y234" s="220" t="s">
        <v>155</v>
      </c>
      <c r="Z234" s="210"/>
      <c r="AA234" s="210"/>
      <c r="AB234" s="210"/>
      <c r="AC234" s="210"/>
      <c r="AD234" s="210"/>
      <c r="AE234" s="210"/>
      <c r="AF234" s="210"/>
      <c r="AG234" s="210" t="s">
        <v>156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0" t="s">
        <v>373</v>
      </c>
      <c r="D235" s="242"/>
      <c r="E235" s="242"/>
      <c r="F235" s="242"/>
      <c r="G235" s="242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158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6" t="s">
        <v>374</v>
      </c>
      <c r="D236" s="223"/>
      <c r="E236" s="224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160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3" x14ac:dyDescent="0.2">
      <c r="A237" s="217"/>
      <c r="B237" s="218"/>
      <c r="C237" s="257" t="s">
        <v>375</v>
      </c>
      <c r="D237" s="223"/>
      <c r="E237" s="224">
        <v>206.91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160</v>
      </c>
      <c r="AH237" s="210">
        <v>2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7" t="s">
        <v>376</v>
      </c>
      <c r="D238" s="223"/>
      <c r="E238" s="224">
        <v>28.53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160</v>
      </c>
      <c r="AH238" s="210">
        <v>2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8" t="s">
        <v>377</v>
      </c>
      <c r="D239" s="225"/>
      <c r="E239" s="226">
        <v>235.44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160</v>
      </c>
      <c r="AH239" s="210">
        <v>3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6" t="s">
        <v>378</v>
      </c>
      <c r="D240" s="223"/>
      <c r="E240" s="224"/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160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1" t="s">
        <v>379</v>
      </c>
      <c r="D241" s="221"/>
      <c r="E241" s="222">
        <v>282.52800000000002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160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2"/>
      <c r="D242" s="243"/>
      <c r="E242" s="243"/>
      <c r="F242" s="243"/>
      <c r="G242" s="243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162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5">
        <v>68</v>
      </c>
      <c r="B243" s="236" t="s">
        <v>380</v>
      </c>
      <c r="C243" s="249" t="s">
        <v>381</v>
      </c>
      <c r="D243" s="237" t="s">
        <v>165</v>
      </c>
      <c r="E243" s="238">
        <v>282.52800000000002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38">
        <v>1.1E-4</v>
      </c>
      <c r="O243" s="238">
        <f>ROUND(E243*N243,2)</f>
        <v>0.03</v>
      </c>
      <c r="P243" s="238">
        <v>0</v>
      </c>
      <c r="Q243" s="238">
        <f>ROUND(E243*P243,2)</f>
        <v>0</v>
      </c>
      <c r="R243" s="240" t="s">
        <v>382</v>
      </c>
      <c r="S243" s="240" t="s">
        <v>153</v>
      </c>
      <c r="T243" s="241" t="s">
        <v>153</v>
      </c>
      <c r="U243" s="220">
        <v>0.1</v>
      </c>
      <c r="V243" s="220">
        <f>ROUND(E243*U243,2)</f>
        <v>28.25</v>
      </c>
      <c r="W243" s="220"/>
      <c r="X243" s="220" t="s">
        <v>154</v>
      </c>
      <c r="Y243" s="220" t="s">
        <v>155</v>
      </c>
      <c r="Z243" s="210"/>
      <c r="AA243" s="210"/>
      <c r="AB243" s="210"/>
      <c r="AC243" s="210"/>
      <c r="AD243" s="210"/>
      <c r="AE243" s="210"/>
      <c r="AF243" s="210"/>
      <c r="AG243" s="210" t="s">
        <v>298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4" t="s">
        <v>383</v>
      </c>
      <c r="D244" s="245"/>
      <c r="E244" s="245"/>
      <c r="F244" s="245"/>
      <c r="G244" s="245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183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6" t="s">
        <v>374</v>
      </c>
      <c r="D245" s="223"/>
      <c r="E245" s="224"/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160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3" x14ac:dyDescent="0.2">
      <c r="A246" s="217"/>
      <c r="B246" s="218"/>
      <c r="C246" s="257" t="s">
        <v>375</v>
      </c>
      <c r="D246" s="223"/>
      <c r="E246" s="224">
        <v>206.91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160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7" t="s">
        <v>376</v>
      </c>
      <c r="D247" s="223"/>
      <c r="E247" s="224">
        <v>28.53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160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8" t="s">
        <v>377</v>
      </c>
      <c r="D248" s="225"/>
      <c r="E248" s="226">
        <v>235.44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160</v>
      </c>
      <c r="AH248" s="210">
        <v>3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6" t="s">
        <v>378</v>
      </c>
      <c r="D249" s="223"/>
      <c r="E249" s="224"/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160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1" t="s">
        <v>379</v>
      </c>
      <c r="D250" s="221"/>
      <c r="E250" s="222">
        <v>282.52800000000002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160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2"/>
      <c r="D251" s="243"/>
      <c r="E251" s="243"/>
      <c r="F251" s="243"/>
      <c r="G251" s="243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162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5">
        <v>69</v>
      </c>
      <c r="B252" s="236" t="s">
        <v>384</v>
      </c>
      <c r="C252" s="249" t="s">
        <v>385</v>
      </c>
      <c r="D252" s="237" t="s">
        <v>252</v>
      </c>
      <c r="E252" s="238">
        <v>282.52800000000002</v>
      </c>
      <c r="F252" s="239"/>
      <c r="G252" s="240">
        <f>ROUND(E252*F252,2)</f>
        <v>0</v>
      </c>
      <c r="H252" s="239"/>
      <c r="I252" s="240">
        <f>ROUND(E252*H252,2)</f>
        <v>0</v>
      </c>
      <c r="J252" s="239"/>
      <c r="K252" s="240">
        <f>ROUND(E252*J252,2)</f>
        <v>0</v>
      </c>
      <c r="L252" s="240">
        <v>21</v>
      </c>
      <c r="M252" s="240">
        <f>G252*(1+L252/100)</f>
        <v>0</v>
      </c>
      <c r="N252" s="238">
        <v>0</v>
      </c>
      <c r="O252" s="238">
        <f>ROUND(E252*N252,2)</f>
        <v>0</v>
      </c>
      <c r="P252" s="238">
        <v>0</v>
      </c>
      <c r="Q252" s="238">
        <f>ROUND(E252*P252,2)</f>
        <v>0</v>
      </c>
      <c r="R252" s="240"/>
      <c r="S252" s="240" t="s">
        <v>253</v>
      </c>
      <c r="T252" s="241" t="s">
        <v>254</v>
      </c>
      <c r="U252" s="220">
        <v>0</v>
      </c>
      <c r="V252" s="220">
        <f>ROUND(E252*U252,2)</f>
        <v>0</v>
      </c>
      <c r="W252" s="220"/>
      <c r="X252" s="220" t="s">
        <v>154</v>
      </c>
      <c r="Y252" s="220" t="s">
        <v>155</v>
      </c>
      <c r="Z252" s="210"/>
      <c r="AA252" s="210"/>
      <c r="AB252" s="210"/>
      <c r="AC252" s="210"/>
      <c r="AD252" s="210"/>
      <c r="AE252" s="210"/>
      <c r="AF252" s="210"/>
      <c r="AG252" s="210" t="s">
        <v>156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3"/>
      <c r="D253" s="244"/>
      <c r="E253" s="244"/>
      <c r="F253" s="244"/>
      <c r="G253" s="244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162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35">
        <v>70</v>
      </c>
      <c r="B254" s="236" t="s">
        <v>386</v>
      </c>
      <c r="C254" s="249" t="s">
        <v>387</v>
      </c>
      <c r="D254" s="237" t="s">
        <v>367</v>
      </c>
      <c r="E254" s="238">
        <v>5.4923400000000004</v>
      </c>
      <c r="F254" s="239"/>
      <c r="G254" s="240">
        <f>ROUND(E254*F254,2)</f>
        <v>0</v>
      </c>
      <c r="H254" s="239"/>
      <c r="I254" s="240">
        <f>ROUND(E254*H254,2)</f>
        <v>0</v>
      </c>
      <c r="J254" s="239"/>
      <c r="K254" s="240">
        <f>ROUND(E254*J254,2)</f>
        <v>0</v>
      </c>
      <c r="L254" s="240">
        <v>21</v>
      </c>
      <c r="M254" s="240">
        <f>G254*(1+L254/100)</f>
        <v>0</v>
      </c>
      <c r="N254" s="238">
        <v>0.55000000000000004</v>
      </c>
      <c r="O254" s="238">
        <f>ROUND(E254*N254,2)</f>
        <v>3.02</v>
      </c>
      <c r="P254" s="238">
        <v>0</v>
      </c>
      <c r="Q254" s="238">
        <f>ROUND(E254*P254,2)</f>
        <v>0</v>
      </c>
      <c r="R254" s="240" t="s">
        <v>220</v>
      </c>
      <c r="S254" s="240" t="s">
        <v>153</v>
      </c>
      <c r="T254" s="241" t="s">
        <v>254</v>
      </c>
      <c r="U254" s="220">
        <v>0</v>
      </c>
      <c r="V254" s="220">
        <f>ROUND(E254*U254,2)</f>
        <v>0</v>
      </c>
      <c r="W254" s="220"/>
      <c r="X254" s="220" t="s">
        <v>221</v>
      </c>
      <c r="Y254" s="220" t="s">
        <v>155</v>
      </c>
      <c r="Z254" s="210"/>
      <c r="AA254" s="210"/>
      <c r="AB254" s="210"/>
      <c r="AC254" s="210"/>
      <c r="AD254" s="210"/>
      <c r="AE254" s="210"/>
      <c r="AF254" s="210"/>
      <c r="AG254" s="210" t="s">
        <v>222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56" t="s">
        <v>374</v>
      </c>
      <c r="D255" s="223"/>
      <c r="E255" s="224"/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160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3" x14ac:dyDescent="0.2">
      <c r="A256" s="217"/>
      <c r="B256" s="218"/>
      <c r="C256" s="257" t="s">
        <v>375</v>
      </c>
      <c r="D256" s="223"/>
      <c r="E256" s="224">
        <v>206.91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160</v>
      </c>
      <c r="AH256" s="210">
        <v>2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7" t="s">
        <v>376</v>
      </c>
      <c r="D257" s="223"/>
      <c r="E257" s="224">
        <v>28.53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160</v>
      </c>
      <c r="AH257" s="210">
        <v>2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8" t="s">
        <v>377</v>
      </c>
      <c r="D258" s="225"/>
      <c r="E258" s="226">
        <v>235.44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160</v>
      </c>
      <c r="AH258" s="210">
        <v>3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56" t="s">
        <v>378</v>
      </c>
      <c r="D259" s="223"/>
      <c r="E259" s="224"/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160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1" t="s">
        <v>388</v>
      </c>
      <c r="D260" s="221"/>
      <c r="E260" s="222">
        <v>5.4923400000000004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160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2"/>
      <c r="D261" s="243"/>
      <c r="E261" s="243"/>
      <c r="F261" s="243"/>
      <c r="G261" s="243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162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5">
        <v>71</v>
      </c>
      <c r="B262" s="236" t="s">
        <v>389</v>
      </c>
      <c r="C262" s="249" t="s">
        <v>390</v>
      </c>
      <c r="D262" s="237" t="s">
        <v>288</v>
      </c>
      <c r="E262" s="238">
        <v>3.0659900000000002</v>
      </c>
      <c r="F262" s="239"/>
      <c r="G262" s="240">
        <f>ROUND(E262*F262,2)</f>
        <v>0</v>
      </c>
      <c r="H262" s="239"/>
      <c r="I262" s="240">
        <f>ROUND(E262*H262,2)</f>
        <v>0</v>
      </c>
      <c r="J262" s="239"/>
      <c r="K262" s="240">
        <f>ROUND(E262*J262,2)</f>
        <v>0</v>
      </c>
      <c r="L262" s="240">
        <v>21</v>
      </c>
      <c r="M262" s="240">
        <f>G262*(1+L262/100)</f>
        <v>0</v>
      </c>
      <c r="N262" s="238">
        <v>0</v>
      </c>
      <c r="O262" s="238">
        <f>ROUND(E262*N262,2)</f>
        <v>0</v>
      </c>
      <c r="P262" s="238">
        <v>0</v>
      </c>
      <c r="Q262" s="238">
        <f>ROUND(E262*P262,2)</f>
        <v>0</v>
      </c>
      <c r="R262" s="240" t="s">
        <v>372</v>
      </c>
      <c r="S262" s="240" t="s">
        <v>153</v>
      </c>
      <c r="T262" s="241" t="s">
        <v>153</v>
      </c>
      <c r="U262" s="220">
        <v>1.1559999999999999</v>
      </c>
      <c r="V262" s="220">
        <f>ROUND(E262*U262,2)</f>
        <v>3.54</v>
      </c>
      <c r="W262" s="220"/>
      <c r="X262" s="220" t="s">
        <v>289</v>
      </c>
      <c r="Y262" s="220" t="s">
        <v>155</v>
      </c>
      <c r="Z262" s="210"/>
      <c r="AA262" s="210"/>
      <c r="AB262" s="210"/>
      <c r="AC262" s="210"/>
      <c r="AD262" s="210"/>
      <c r="AE262" s="210"/>
      <c r="AF262" s="210"/>
      <c r="AG262" s="210" t="s">
        <v>290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50" t="s">
        <v>330</v>
      </c>
      <c r="D263" s="242"/>
      <c r="E263" s="242"/>
      <c r="F263" s="242"/>
      <c r="G263" s="242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158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2"/>
      <c r="D264" s="243"/>
      <c r="E264" s="243"/>
      <c r="F264" s="243"/>
      <c r="G264" s="243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162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x14ac:dyDescent="0.2">
      <c r="A265" s="228" t="s">
        <v>147</v>
      </c>
      <c r="B265" s="229" t="s">
        <v>103</v>
      </c>
      <c r="C265" s="248" t="s">
        <v>104</v>
      </c>
      <c r="D265" s="230"/>
      <c r="E265" s="231"/>
      <c r="F265" s="232"/>
      <c r="G265" s="232">
        <f>SUMIF(AG266:AG294,"&lt;&gt;NOR",G266:G294)</f>
        <v>0</v>
      </c>
      <c r="H265" s="232"/>
      <c r="I265" s="232">
        <f>SUM(I266:I294)</f>
        <v>0</v>
      </c>
      <c r="J265" s="232"/>
      <c r="K265" s="232">
        <f>SUM(K266:K294)</f>
        <v>0</v>
      </c>
      <c r="L265" s="232"/>
      <c r="M265" s="232">
        <f>SUM(M266:M294)</f>
        <v>0</v>
      </c>
      <c r="N265" s="231"/>
      <c r="O265" s="231">
        <f>SUM(O266:O294)</f>
        <v>0.26</v>
      </c>
      <c r="P265" s="231"/>
      <c r="Q265" s="231">
        <f>SUM(Q266:Q294)</f>
        <v>0.22000000000000003</v>
      </c>
      <c r="R265" s="232"/>
      <c r="S265" s="232"/>
      <c r="T265" s="233"/>
      <c r="U265" s="227"/>
      <c r="V265" s="227">
        <f>SUM(V266:V294)</f>
        <v>55.39</v>
      </c>
      <c r="W265" s="227"/>
      <c r="X265" s="227"/>
      <c r="Y265" s="227"/>
      <c r="AG265" t="s">
        <v>148</v>
      </c>
    </row>
    <row r="266" spans="1:60" ht="22.5" outlineLevel="1" x14ac:dyDescent="0.2">
      <c r="A266" s="235">
        <v>72</v>
      </c>
      <c r="B266" s="236" t="s">
        <v>391</v>
      </c>
      <c r="C266" s="249" t="s">
        <v>392</v>
      </c>
      <c r="D266" s="237" t="s">
        <v>215</v>
      </c>
      <c r="E266" s="238">
        <v>20.152999999999999</v>
      </c>
      <c r="F266" s="239"/>
      <c r="G266" s="240">
        <f>ROUND(E266*F266,2)</f>
        <v>0</v>
      </c>
      <c r="H266" s="239"/>
      <c r="I266" s="240">
        <f>ROUND(E266*H266,2)</f>
        <v>0</v>
      </c>
      <c r="J266" s="239"/>
      <c r="K266" s="240">
        <f>ROUND(E266*J266,2)</f>
        <v>0</v>
      </c>
      <c r="L266" s="240">
        <v>21</v>
      </c>
      <c r="M266" s="240">
        <f>G266*(1+L266/100)</f>
        <v>0</v>
      </c>
      <c r="N266" s="238">
        <v>3.0000000000000001E-3</v>
      </c>
      <c r="O266" s="238">
        <f>ROUND(E266*N266,2)</f>
        <v>0.06</v>
      </c>
      <c r="P266" s="238">
        <v>0</v>
      </c>
      <c r="Q266" s="238">
        <f>ROUND(E266*P266,2)</f>
        <v>0</v>
      </c>
      <c r="R266" s="240" t="s">
        <v>393</v>
      </c>
      <c r="S266" s="240" t="s">
        <v>153</v>
      </c>
      <c r="T266" s="241" t="s">
        <v>153</v>
      </c>
      <c r="U266" s="220">
        <v>0.47016000000000002</v>
      </c>
      <c r="V266" s="220">
        <f>ROUND(E266*U266,2)</f>
        <v>9.48</v>
      </c>
      <c r="W266" s="220"/>
      <c r="X266" s="220" t="s">
        <v>154</v>
      </c>
      <c r="Y266" s="220" t="s">
        <v>155</v>
      </c>
      <c r="Z266" s="210"/>
      <c r="AA266" s="210"/>
      <c r="AB266" s="210"/>
      <c r="AC266" s="210"/>
      <c r="AD266" s="210"/>
      <c r="AE266" s="210"/>
      <c r="AF266" s="210"/>
      <c r="AG266" s="210" t="s">
        <v>156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1" t="s">
        <v>394</v>
      </c>
      <c r="D267" s="221"/>
      <c r="E267" s="222">
        <v>20.152999999999999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160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52"/>
      <c r="D268" s="243"/>
      <c r="E268" s="243"/>
      <c r="F268" s="243"/>
      <c r="G268" s="243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162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35">
        <v>73</v>
      </c>
      <c r="B269" s="236" t="s">
        <v>395</v>
      </c>
      <c r="C269" s="249" t="s">
        <v>396</v>
      </c>
      <c r="D269" s="237" t="s">
        <v>215</v>
      </c>
      <c r="E269" s="238">
        <v>11.86</v>
      </c>
      <c r="F269" s="239"/>
      <c r="G269" s="240">
        <f>ROUND(E269*F269,2)</f>
        <v>0</v>
      </c>
      <c r="H269" s="239"/>
      <c r="I269" s="240">
        <f>ROUND(E269*H269,2)</f>
        <v>0</v>
      </c>
      <c r="J269" s="239"/>
      <c r="K269" s="240">
        <f>ROUND(E269*J269,2)</f>
        <v>0</v>
      </c>
      <c r="L269" s="240">
        <v>21</v>
      </c>
      <c r="M269" s="240">
        <f>G269*(1+L269/100)</f>
        <v>0</v>
      </c>
      <c r="N269" s="238">
        <v>4.3699999999999998E-3</v>
      </c>
      <c r="O269" s="238">
        <f>ROUND(E269*N269,2)</f>
        <v>0.05</v>
      </c>
      <c r="P269" s="238">
        <v>0</v>
      </c>
      <c r="Q269" s="238">
        <f>ROUND(E269*P269,2)</f>
        <v>0</v>
      </c>
      <c r="R269" s="240" t="s">
        <v>393</v>
      </c>
      <c r="S269" s="240" t="s">
        <v>153</v>
      </c>
      <c r="T269" s="241" t="s">
        <v>153</v>
      </c>
      <c r="U269" s="220">
        <v>0.59455000000000002</v>
      </c>
      <c r="V269" s="220">
        <f>ROUND(E269*U269,2)</f>
        <v>7.05</v>
      </c>
      <c r="W269" s="220"/>
      <c r="X269" s="220" t="s">
        <v>154</v>
      </c>
      <c r="Y269" s="220" t="s">
        <v>155</v>
      </c>
      <c r="Z269" s="210"/>
      <c r="AA269" s="210"/>
      <c r="AB269" s="210"/>
      <c r="AC269" s="210"/>
      <c r="AD269" s="210"/>
      <c r="AE269" s="210"/>
      <c r="AF269" s="210"/>
      <c r="AG269" s="210" t="s">
        <v>156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54" t="s">
        <v>397</v>
      </c>
      <c r="D270" s="245"/>
      <c r="E270" s="245"/>
      <c r="F270" s="245"/>
      <c r="G270" s="245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183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51" t="s">
        <v>398</v>
      </c>
      <c r="D271" s="221"/>
      <c r="E271" s="222">
        <v>11.86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160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52"/>
      <c r="D272" s="243"/>
      <c r="E272" s="243"/>
      <c r="F272" s="243"/>
      <c r="G272" s="243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162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35">
        <v>74</v>
      </c>
      <c r="B273" s="236" t="s">
        <v>399</v>
      </c>
      <c r="C273" s="249" t="s">
        <v>400</v>
      </c>
      <c r="D273" s="237" t="s">
        <v>151</v>
      </c>
      <c r="E273" s="238">
        <v>5</v>
      </c>
      <c r="F273" s="239"/>
      <c r="G273" s="240">
        <f>ROUND(E273*F273,2)</f>
        <v>0</v>
      </c>
      <c r="H273" s="239"/>
      <c r="I273" s="240">
        <f>ROUND(E273*H273,2)</f>
        <v>0</v>
      </c>
      <c r="J273" s="239"/>
      <c r="K273" s="240">
        <f>ROUND(E273*J273,2)</f>
        <v>0</v>
      </c>
      <c r="L273" s="240">
        <v>21</v>
      </c>
      <c r="M273" s="240">
        <f>G273*(1+L273/100)</f>
        <v>0</v>
      </c>
      <c r="N273" s="238">
        <v>4.0600000000000002E-3</v>
      </c>
      <c r="O273" s="238">
        <f>ROUND(E273*N273,2)</f>
        <v>0.02</v>
      </c>
      <c r="P273" s="238">
        <v>0</v>
      </c>
      <c r="Q273" s="238">
        <f>ROUND(E273*P273,2)</f>
        <v>0</v>
      </c>
      <c r="R273" s="240" t="s">
        <v>393</v>
      </c>
      <c r="S273" s="240" t="s">
        <v>153</v>
      </c>
      <c r="T273" s="241" t="s">
        <v>153</v>
      </c>
      <c r="U273" s="220">
        <v>0.98899000000000004</v>
      </c>
      <c r="V273" s="220">
        <f>ROUND(E273*U273,2)</f>
        <v>4.9400000000000004</v>
      </c>
      <c r="W273" s="220"/>
      <c r="X273" s="220" t="s">
        <v>154</v>
      </c>
      <c r="Y273" s="220" t="s">
        <v>155</v>
      </c>
      <c r="Z273" s="210"/>
      <c r="AA273" s="210"/>
      <c r="AB273" s="210"/>
      <c r="AC273" s="210"/>
      <c r="AD273" s="210"/>
      <c r="AE273" s="210"/>
      <c r="AF273" s="210"/>
      <c r="AG273" s="210" t="s">
        <v>156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53"/>
      <c r="D274" s="244"/>
      <c r="E274" s="244"/>
      <c r="F274" s="244"/>
      <c r="G274" s="244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162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35">
        <v>75</v>
      </c>
      <c r="B275" s="236" t="s">
        <v>401</v>
      </c>
      <c r="C275" s="249" t="s">
        <v>402</v>
      </c>
      <c r="D275" s="237" t="s">
        <v>151</v>
      </c>
      <c r="E275" s="238">
        <v>12</v>
      </c>
      <c r="F275" s="239"/>
      <c r="G275" s="240">
        <f>ROUND(E275*F275,2)</f>
        <v>0</v>
      </c>
      <c r="H275" s="239"/>
      <c r="I275" s="240">
        <f>ROUND(E275*H275,2)</f>
        <v>0</v>
      </c>
      <c r="J275" s="239"/>
      <c r="K275" s="240">
        <f>ROUND(E275*J275,2)</f>
        <v>0</v>
      </c>
      <c r="L275" s="240">
        <v>21</v>
      </c>
      <c r="M275" s="240">
        <f>G275*(1+L275/100)</f>
        <v>0</v>
      </c>
      <c r="N275" s="238">
        <v>5.0000000000000002E-5</v>
      </c>
      <c r="O275" s="238">
        <f>ROUND(E275*N275,2)</f>
        <v>0</v>
      </c>
      <c r="P275" s="238">
        <v>0</v>
      </c>
      <c r="Q275" s="238">
        <f>ROUND(E275*P275,2)</f>
        <v>0</v>
      </c>
      <c r="R275" s="240" t="s">
        <v>393</v>
      </c>
      <c r="S275" s="240" t="s">
        <v>153</v>
      </c>
      <c r="T275" s="241" t="s">
        <v>153</v>
      </c>
      <c r="U275" s="220">
        <v>0.115</v>
      </c>
      <c r="V275" s="220">
        <f>ROUND(E275*U275,2)</f>
        <v>1.38</v>
      </c>
      <c r="W275" s="220"/>
      <c r="X275" s="220" t="s">
        <v>154</v>
      </c>
      <c r="Y275" s="220" t="s">
        <v>155</v>
      </c>
      <c r="Z275" s="210"/>
      <c r="AA275" s="210"/>
      <c r="AB275" s="210"/>
      <c r="AC275" s="210"/>
      <c r="AD275" s="210"/>
      <c r="AE275" s="210"/>
      <c r="AF275" s="210"/>
      <c r="AG275" s="210" t="s">
        <v>156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53"/>
      <c r="D276" s="244"/>
      <c r="E276" s="244"/>
      <c r="F276" s="244"/>
      <c r="G276" s="244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162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1" x14ac:dyDescent="0.2">
      <c r="A277" s="235">
        <v>76</v>
      </c>
      <c r="B277" s="236" t="s">
        <v>403</v>
      </c>
      <c r="C277" s="249" t="s">
        <v>404</v>
      </c>
      <c r="D277" s="237" t="s">
        <v>215</v>
      </c>
      <c r="E277" s="238">
        <v>3</v>
      </c>
      <c r="F277" s="239"/>
      <c r="G277" s="240">
        <f>ROUND(E277*F277,2)</f>
        <v>0</v>
      </c>
      <c r="H277" s="239"/>
      <c r="I277" s="240">
        <f>ROUND(E277*H277,2)</f>
        <v>0</v>
      </c>
      <c r="J277" s="239"/>
      <c r="K277" s="240">
        <f>ROUND(E277*J277,2)</f>
        <v>0</v>
      </c>
      <c r="L277" s="240">
        <v>21</v>
      </c>
      <c r="M277" s="240">
        <f>G277*(1+L277/100)</f>
        <v>0</v>
      </c>
      <c r="N277" s="238">
        <v>1.24E-3</v>
      </c>
      <c r="O277" s="238">
        <f>ROUND(E277*N277,2)</f>
        <v>0</v>
      </c>
      <c r="P277" s="238">
        <v>0</v>
      </c>
      <c r="Q277" s="238">
        <f>ROUND(E277*P277,2)</f>
        <v>0</v>
      </c>
      <c r="R277" s="240" t="s">
        <v>393</v>
      </c>
      <c r="S277" s="240" t="s">
        <v>153</v>
      </c>
      <c r="T277" s="241" t="s">
        <v>153</v>
      </c>
      <c r="U277" s="220">
        <v>0.69230000000000003</v>
      </c>
      <c r="V277" s="220">
        <f>ROUND(E277*U277,2)</f>
        <v>2.08</v>
      </c>
      <c r="W277" s="220"/>
      <c r="X277" s="220" t="s">
        <v>154</v>
      </c>
      <c r="Y277" s="220" t="s">
        <v>155</v>
      </c>
      <c r="Z277" s="210"/>
      <c r="AA277" s="210"/>
      <c r="AB277" s="210"/>
      <c r="AC277" s="210"/>
      <c r="AD277" s="210"/>
      <c r="AE277" s="210"/>
      <c r="AF277" s="210"/>
      <c r="AG277" s="210" t="s">
        <v>156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4" t="s">
        <v>405</v>
      </c>
      <c r="D278" s="245"/>
      <c r="E278" s="245"/>
      <c r="F278" s="245"/>
      <c r="G278" s="245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183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51" t="s">
        <v>406</v>
      </c>
      <c r="D279" s="221"/>
      <c r="E279" s="222">
        <v>3</v>
      </c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160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2"/>
      <c r="D280" s="243"/>
      <c r="E280" s="243"/>
      <c r="F280" s="243"/>
      <c r="G280" s="243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162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33.75" outlineLevel="1" x14ac:dyDescent="0.2">
      <c r="A281" s="235">
        <v>77</v>
      </c>
      <c r="B281" s="236" t="s">
        <v>407</v>
      </c>
      <c r="C281" s="249" t="s">
        <v>408</v>
      </c>
      <c r="D281" s="237" t="s">
        <v>215</v>
      </c>
      <c r="E281" s="238">
        <v>45</v>
      </c>
      <c r="F281" s="239"/>
      <c r="G281" s="240">
        <f>ROUND(E281*F281,2)</f>
        <v>0</v>
      </c>
      <c r="H281" s="239"/>
      <c r="I281" s="240">
        <f>ROUND(E281*H281,2)</f>
        <v>0</v>
      </c>
      <c r="J281" s="239"/>
      <c r="K281" s="240">
        <f>ROUND(E281*J281,2)</f>
        <v>0</v>
      </c>
      <c r="L281" s="240">
        <v>21</v>
      </c>
      <c r="M281" s="240">
        <f>G281*(1+L281/100)</f>
        <v>0</v>
      </c>
      <c r="N281" s="238">
        <v>2.6199999999999999E-3</v>
      </c>
      <c r="O281" s="238">
        <f>ROUND(E281*N281,2)</f>
        <v>0.12</v>
      </c>
      <c r="P281" s="238">
        <v>0</v>
      </c>
      <c r="Q281" s="238">
        <f>ROUND(E281*P281,2)</f>
        <v>0</v>
      </c>
      <c r="R281" s="240" t="s">
        <v>393</v>
      </c>
      <c r="S281" s="240" t="s">
        <v>153</v>
      </c>
      <c r="T281" s="241" t="s">
        <v>153</v>
      </c>
      <c r="U281" s="220">
        <v>0.52600000000000002</v>
      </c>
      <c r="V281" s="220">
        <f>ROUND(E281*U281,2)</f>
        <v>23.67</v>
      </c>
      <c r="W281" s="220"/>
      <c r="X281" s="220" t="s">
        <v>154</v>
      </c>
      <c r="Y281" s="220" t="s">
        <v>155</v>
      </c>
      <c r="Z281" s="210"/>
      <c r="AA281" s="210"/>
      <c r="AB281" s="210"/>
      <c r="AC281" s="210"/>
      <c r="AD281" s="210"/>
      <c r="AE281" s="210"/>
      <c r="AF281" s="210"/>
      <c r="AG281" s="210" t="s">
        <v>156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51" t="s">
        <v>409</v>
      </c>
      <c r="D282" s="221"/>
      <c r="E282" s="222">
        <v>45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160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52"/>
      <c r="D283" s="243"/>
      <c r="E283" s="243"/>
      <c r="F283" s="243"/>
      <c r="G283" s="243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162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35">
        <v>78</v>
      </c>
      <c r="B284" s="236" t="s">
        <v>410</v>
      </c>
      <c r="C284" s="249" t="s">
        <v>411</v>
      </c>
      <c r="D284" s="237" t="s">
        <v>215</v>
      </c>
      <c r="E284" s="238">
        <v>20.152999999999999</v>
      </c>
      <c r="F284" s="239"/>
      <c r="G284" s="240">
        <f>ROUND(E284*F284,2)</f>
        <v>0</v>
      </c>
      <c r="H284" s="239"/>
      <c r="I284" s="240">
        <f>ROUND(E284*H284,2)</f>
        <v>0</v>
      </c>
      <c r="J284" s="239"/>
      <c r="K284" s="240">
        <f>ROUND(E284*J284,2)</f>
        <v>0</v>
      </c>
      <c r="L284" s="240">
        <v>21</v>
      </c>
      <c r="M284" s="240">
        <f>G284*(1+L284/100)</f>
        <v>0</v>
      </c>
      <c r="N284" s="238">
        <v>0</v>
      </c>
      <c r="O284" s="238">
        <f>ROUND(E284*N284,2)</f>
        <v>0</v>
      </c>
      <c r="P284" s="238">
        <v>3.47E-3</v>
      </c>
      <c r="Q284" s="238">
        <f>ROUND(E284*P284,2)</f>
        <v>7.0000000000000007E-2</v>
      </c>
      <c r="R284" s="240" t="s">
        <v>393</v>
      </c>
      <c r="S284" s="240" t="s">
        <v>153</v>
      </c>
      <c r="T284" s="241" t="s">
        <v>153</v>
      </c>
      <c r="U284" s="220">
        <v>7.0000000000000007E-2</v>
      </c>
      <c r="V284" s="220">
        <f>ROUND(E284*U284,2)</f>
        <v>1.41</v>
      </c>
      <c r="W284" s="220"/>
      <c r="X284" s="220" t="s">
        <v>154</v>
      </c>
      <c r="Y284" s="220" t="s">
        <v>155</v>
      </c>
      <c r="Z284" s="210"/>
      <c r="AA284" s="210"/>
      <c r="AB284" s="210"/>
      <c r="AC284" s="210"/>
      <c r="AD284" s="210"/>
      <c r="AE284" s="210"/>
      <c r="AF284" s="210"/>
      <c r="AG284" s="210" t="s">
        <v>156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53"/>
      <c r="D285" s="244"/>
      <c r="E285" s="244"/>
      <c r="F285" s="244"/>
      <c r="G285" s="244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162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35">
        <v>79</v>
      </c>
      <c r="B286" s="236" t="s">
        <v>412</v>
      </c>
      <c r="C286" s="249" t="s">
        <v>413</v>
      </c>
      <c r="D286" s="237" t="s">
        <v>215</v>
      </c>
      <c r="E286" s="238">
        <v>11.86</v>
      </c>
      <c r="F286" s="239"/>
      <c r="G286" s="240">
        <f>ROUND(E286*F286,2)</f>
        <v>0</v>
      </c>
      <c r="H286" s="239"/>
      <c r="I286" s="240">
        <f>ROUND(E286*H286,2)</f>
        <v>0</v>
      </c>
      <c r="J286" s="239"/>
      <c r="K286" s="240">
        <f>ROUND(E286*J286,2)</f>
        <v>0</v>
      </c>
      <c r="L286" s="240">
        <v>21</v>
      </c>
      <c r="M286" s="240">
        <f>G286*(1+L286/100)</f>
        <v>0</v>
      </c>
      <c r="N286" s="238">
        <v>0</v>
      </c>
      <c r="O286" s="238">
        <f>ROUND(E286*N286,2)</f>
        <v>0</v>
      </c>
      <c r="P286" s="238">
        <v>4.2399999999999998E-3</v>
      </c>
      <c r="Q286" s="238">
        <f>ROUND(E286*P286,2)</f>
        <v>0.05</v>
      </c>
      <c r="R286" s="240" t="s">
        <v>393</v>
      </c>
      <c r="S286" s="240" t="s">
        <v>153</v>
      </c>
      <c r="T286" s="241" t="s">
        <v>153</v>
      </c>
      <c r="U286" s="220">
        <v>0.1196</v>
      </c>
      <c r="V286" s="220">
        <f>ROUND(E286*U286,2)</f>
        <v>1.42</v>
      </c>
      <c r="W286" s="220"/>
      <c r="X286" s="220" t="s">
        <v>154</v>
      </c>
      <c r="Y286" s="220" t="s">
        <v>155</v>
      </c>
      <c r="Z286" s="210"/>
      <c r="AA286" s="210"/>
      <c r="AB286" s="210"/>
      <c r="AC286" s="210"/>
      <c r="AD286" s="210"/>
      <c r="AE286" s="210"/>
      <c r="AF286" s="210"/>
      <c r="AG286" s="210" t="s">
        <v>156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3"/>
      <c r="D287" s="244"/>
      <c r="E287" s="244"/>
      <c r="F287" s="244"/>
      <c r="G287" s="244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162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5">
        <v>80</v>
      </c>
      <c r="B288" s="236" t="s">
        <v>414</v>
      </c>
      <c r="C288" s="249" t="s">
        <v>415</v>
      </c>
      <c r="D288" s="237" t="s">
        <v>215</v>
      </c>
      <c r="E288" s="238">
        <v>45</v>
      </c>
      <c r="F288" s="239"/>
      <c r="G288" s="240">
        <f>ROUND(E288*F288,2)</f>
        <v>0</v>
      </c>
      <c r="H288" s="239"/>
      <c r="I288" s="240">
        <f>ROUND(E288*H288,2)</f>
        <v>0</v>
      </c>
      <c r="J288" s="239"/>
      <c r="K288" s="240">
        <f>ROUND(E288*J288,2)</f>
        <v>0</v>
      </c>
      <c r="L288" s="240">
        <v>21</v>
      </c>
      <c r="M288" s="240">
        <f>G288*(1+L288/100)</f>
        <v>0</v>
      </c>
      <c r="N288" s="238">
        <v>0</v>
      </c>
      <c r="O288" s="238">
        <f>ROUND(E288*N288,2)</f>
        <v>0</v>
      </c>
      <c r="P288" s="238">
        <v>2.2599999999999999E-3</v>
      </c>
      <c r="Q288" s="238">
        <f>ROUND(E288*P288,2)</f>
        <v>0.1</v>
      </c>
      <c r="R288" s="240" t="s">
        <v>393</v>
      </c>
      <c r="S288" s="240" t="s">
        <v>153</v>
      </c>
      <c r="T288" s="241" t="s">
        <v>153</v>
      </c>
      <c r="U288" s="220">
        <v>0.06</v>
      </c>
      <c r="V288" s="220">
        <f>ROUND(E288*U288,2)</f>
        <v>2.7</v>
      </c>
      <c r="W288" s="220"/>
      <c r="X288" s="220" t="s">
        <v>154</v>
      </c>
      <c r="Y288" s="220" t="s">
        <v>155</v>
      </c>
      <c r="Z288" s="210"/>
      <c r="AA288" s="210"/>
      <c r="AB288" s="210"/>
      <c r="AC288" s="210"/>
      <c r="AD288" s="210"/>
      <c r="AE288" s="210"/>
      <c r="AF288" s="210"/>
      <c r="AG288" s="210" t="s">
        <v>156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3"/>
      <c r="D289" s="244"/>
      <c r="E289" s="244"/>
      <c r="F289" s="244"/>
      <c r="G289" s="244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162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5">
        <v>81</v>
      </c>
      <c r="B290" s="236" t="s">
        <v>416</v>
      </c>
      <c r="C290" s="249" t="s">
        <v>417</v>
      </c>
      <c r="D290" s="237" t="s">
        <v>151</v>
      </c>
      <c r="E290" s="238">
        <v>12</v>
      </c>
      <c r="F290" s="239"/>
      <c r="G290" s="240">
        <f>ROUND(E290*F290,2)</f>
        <v>0</v>
      </c>
      <c r="H290" s="239"/>
      <c r="I290" s="240">
        <f>ROUND(E290*H290,2)</f>
        <v>0</v>
      </c>
      <c r="J290" s="239"/>
      <c r="K290" s="240">
        <f>ROUND(E290*J290,2)</f>
        <v>0</v>
      </c>
      <c r="L290" s="240">
        <v>21</v>
      </c>
      <c r="M290" s="240">
        <f>G290*(1+L290/100)</f>
        <v>0</v>
      </c>
      <c r="N290" s="238">
        <v>5.0000000000000001E-4</v>
      </c>
      <c r="O290" s="238">
        <f>ROUND(E290*N290,2)</f>
        <v>0.01</v>
      </c>
      <c r="P290" s="238">
        <v>0</v>
      </c>
      <c r="Q290" s="238">
        <f>ROUND(E290*P290,2)</f>
        <v>0</v>
      </c>
      <c r="R290" s="240" t="s">
        <v>220</v>
      </c>
      <c r="S290" s="240" t="s">
        <v>153</v>
      </c>
      <c r="T290" s="241" t="s">
        <v>153</v>
      </c>
      <c r="U290" s="220">
        <v>0</v>
      </c>
      <c r="V290" s="220">
        <f>ROUND(E290*U290,2)</f>
        <v>0</v>
      </c>
      <c r="W290" s="220"/>
      <c r="X290" s="220" t="s">
        <v>221</v>
      </c>
      <c r="Y290" s="220" t="s">
        <v>155</v>
      </c>
      <c r="Z290" s="210"/>
      <c r="AA290" s="210"/>
      <c r="AB290" s="210"/>
      <c r="AC290" s="210"/>
      <c r="AD290" s="210"/>
      <c r="AE290" s="210"/>
      <c r="AF290" s="210"/>
      <c r="AG290" s="210" t="s">
        <v>222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53"/>
      <c r="D291" s="244"/>
      <c r="E291" s="244"/>
      <c r="F291" s="244"/>
      <c r="G291" s="244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162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5">
        <v>82</v>
      </c>
      <c r="B292" s="236" t="s">
        <v>418</v>
      </c>
      <c r="C292" s="249" t="s">
        <v>419</v>
      </c>
      <c r="D292" s="237" t="s">
        <v>288</v>
      </c>
      <c r="E292" s="238">
        <v>0.26080999999999999</v>
      </c>
      <c r="F292" s="239"/>
      <c r="G292" s="240">
        <f>ROUND(E292*F292,2)</f>
        <v>0</v>
      </c>
      <c r="H292" s="239"/>
      <c r="I292" s="240">
        <f>ROUND(E292*H292,2)</f>
        <v>0</v>
      </c>
      <c r="J292" s="239"/>
      <c r="K292" s="240">
        <f>ROUND(E292*J292,2)</f>
        <v>0</v>
      </c>
      <c r="L292" s="240">
        <v>21</v>
      </c>
      <c r="M292" s="240">
        <f>G292*(1+L292/100)</f>
        <v>0</v>
      </c>
      <c r="N292" s="238">
        <v>0</v>
      </c>
      <c r="O292" s="238">
        <f>ROUND(E292*N292,2)</f>
        <v>0</v>
      </c>
      <c r="P292" s="238">
        <v>0</v>
      </c>
      <c r="Q292" s="238">
        <f>ROUND(E292*P292,2)</f>
        <v>0</v>
      </c>
      <c r="R292" s="240" t="s">
        <v>393</v>
      </c>
      <c r="S292" s="240" t="s">
        <v>153</v>
      </c>
      <c r="T292" s="241" t="s">
        <v>153</v>
      </c>
      <c r="U292" s="220">
        <v>4.82</v>
      </c>
      <c r="V292" s="220">
        <f>ROUND(E292*U292,2)</f>
        <v>1.26</v>
      </c>
      <c r="W292" s="220"/>
      <c r="X292" s="220" t="s">
        <v>289</v>
      </c>
      <c r="Y292" s="220" t="s">
        <v>155</v>
      </c>
      <c r="Z292" s="210"/>
      <c r="AA292" s="210"/>
      <c r="AB292" s="210"/>
      <c r="AC292" s="210"/>
      <c r="AD292" s="210"/>
      <c r="AE292" s="210"/>
      <c r="AF292" s="210"/>
      <c r="AG292" s="210" t="s">
        <v>290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0" t="s">
        <v>330</v>
      </c>
      <c r="D293" s="242"/>
      <c r="E293" s="242"/>
      <c r="F293" s="242"/>
      <c r="G293" s="242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158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2"/>
      <c r="D294" s="243"/>
      <c r="E294" s="243"/>
      <c r="F294" s="243"/>
      <c r="G294" s="243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162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x14ac:dyDescent="0.2">
      <c r="A295" s="228" t="s">
        <v>147</v>
      </c>
      <c r="B295" s="229" t="s">
        <v>105</v>
      </c>
      <c r="C295" s="248" t="s">
        <v>106</v>
      </c>
      <c r="D295" s="230"/>
      <c r="E295" s="231"/>
      <c r="F295" s="232"/>
      <c r="G295" s="232">
        <f>SUMIF(AG296:AG369,"&lt;&gt;NOR",G296:G369)</f>
        <v>0</v>
      </c>
      <c r="H295" s="232"/>
      <c r="I295" s="232">
        <f>SUM(I296:I369)</f>
        <v>0</v>
      </c>
      <c r="J295" s="232"/>
      <c r="K295" s="232">
        <f>SUM(K296:K369)</f>
        <v>0</v>
      </c>
      <c r="L295" s="232"/>
      <c r="M295" s="232">
        <f>SUM(M296:M369)</f>
        <v>0</v>
      </c>
      <c r="N295" s="231"/>
      <c r="O295" s="231">
        <f>SUM(O296:O369)</f>
        <v>0.05</v>
      </c>
      <c r="P295" s="231"/>
      <c r="Q295" s="231">
        <f>SUM(Q296:Q369)</f>
        <v>0</v>
      </c>
      <c r="R295" s="232"/>
      <c r="S295" s="232"/>
      <c r="T295" s="233"/>
      <c r="U295" s="227"/>
      <c r="V295" s="227">
        <f>SUM(V296:V369)</f>
        <v>9.5499999999999989</v>
      </c>
      <c r="W295" s="227"/>
      <c r="X295" s="227"/>
      <c r="Y295" s="227"/>
      <c r="AG295" t="s">
        <v>148</v>
      </c>
    </row>
    <row r="296" spans="1:60" ht="22.5" outlineLevel="1" x14ac:dyDescent="0.2">
      <c r="A296" s="235">
        <v>83</v>
      </c>
      <c r="B296" s="236" t="s">
        <v>420</v>
      </c>
      <c r="C296" s="249" t="s">
        <v>421</v>
      </c>
      <c r="D296" s="237" t="s">
        <v>252</v>
      </c>
      <c r="E296" s="238">
        <v>248.292</v>
      </c>
      <c r="F296" s="239"/>
      <c r="G296" s="240">
        <f>ROUND(E296*F296,2)</f>
        <v>0</v>
      </c>
      <c r="H296" s="239"/>
      <c r="I296" s="240">
        <f>ROUND(E296*H296,2)</f>
        <v>0</v>
      </c>
      <c r="J296" s="239"/>
      <c r="K296" s="240">
        <f>ROUND(E296*J296,2)</f>
        <v>0</v>
      </c>
      <c r="L296" s="240">
        <v>21</v>
      </c>
      <c r="M296" s="240">
        <f>G296*(1+L296/100)</f>
        <v>0</v>
      </c>
      <c r="N296" s="238">
        <v>0</v>
      </c>
      <c r="O296" s="238">
        <f>ROUND(E296*N296,2)</f>
        <v>0</v>
      </c>
      <c r="P296" s="238">
        <v>0</v>
      </c>
      <c r="Q296" s="238">
        <f>ROUND(E296*P296,2)</f>
        <v>0</v>
      </c>
      <c r="R296" s="240"/>
      <c r="S296" s="240" t="s">
        <v>253</v>
      </c>
      <c r="T296" s="241" t="s">
        <v>254</v>
      </c>
      <c r="U296" s="220">
        <v>0</v>
      </c>
      <c r="V296" s="220">
        <f>ROUND(E296*U296,2)</f>
        <v>0</v>
      </c>
      <c r="W296" s="220"/>
      <c r="X296" s="220" t="s">
        <v>154</v>
      </c>
      <c r="Y296" s="220" t="s">
        <v>155</v>
      </c>
      <c r="Z296" s="210"/>
      <c r="AA296" s="210"/>
      <c r="AB296" s="210"/>
      <c r="AC296" s="210"/>
      <c r="AD296" s="210"/>
      <c r="AE296" s="210"/>
      <c r="AF296" s="210"/>
      <c r="AG296" s="210" t="s">
        <v>156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2.5" outlineLevel="2" x14ac:dyDescent="0.2">
      <c r="A297" s="217"/>
      <c r="B297" s="218"/>
      <c r="C297" s="251" t="s">
        <v>352</v>
      </c>
      <c r="D297" s="221"/>
      <c r="E297" s="222">
        <v>248.292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160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51" t="s">
        <v>422</v>
      </c>
      <c r="D298" s="221"/>
      <c r="E298" s="222"/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160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51" t="s">
        <v>423</v>
      </c>
      <c r="D299" s="221"/>
      <c r="E299" s="222"/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160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51" t="s">
        <v>424</v>
      </c>
      <c r="D300" s="221"/>
      <c r="E300" s="222"/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160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51" t="s">
        <v>425</v>
      </c>
      <c r="D301" s="221"/>
      <c r="E301" s="222"/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160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51" t="s">
        <v>426</v>
      </c>
      <c r="D302" s="221"/>
      <c r="E302" s="222"/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160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1" t="s">
        <v>427</v>
      </c>
      <c r="D303" s="221"/>
      <c r="E303" s="222"/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160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51" t="s">
        <v>428</v>
      </c>
      <c r="D304" s="221"/>
      <c r="E304" s="222"/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160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51" t="s">
        <v>429</v>
      </c>
      <c r="D305" s="221"/>
      <c r="E305" s="222"/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160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51" t="s">
        <v>430</v>
      </c>
      <c r="D306" s="221"/>
      <c r="E306" s="222"/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160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51" t="s">
        <v>431</v>
      </c>
      <c r="D307" s="221"/>
      <c r="E307" s="222"/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160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51" t="s">
        <v>432</v>
      </c>
      <c r="D308" s="221"/>
      <c r="E308" s="222"/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160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51" t="s">
        <v>433</v>
      </c>
      <c r="D309" s="221"/>
      <c r="E309" s="222"/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160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51" t="s">
        <v>434</v>
      </c>
      <c r="D310" s="221"/>
      <c r="E310" s="222"/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160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51" t="s">
        <v>435</v>
      </c>
      <c r="D311" s="221"/>
      <c r="E311" s="222"/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160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51" t="s">
        <v>436</v>
      </c>
      <c r="D312" s="221"/>
      <c r="E312" s="222"/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160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51" t="s">
        <v>437</v>
      </c>
      <c r="D313" s="221"/>
      <c r="E313" s="222"/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160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51" t="s">
        <v>438</v>
      </c>
      <c r="D314" s="221"/>
      <c r="E314" s="222"/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160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2"/>
      <c r="D315" s="243"/>
      <c r="E315" s="243"/>
      <c r="F315" s="243"/>
      <c r="G315" s="243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162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35">
        <v>84</v>
      </c>
      <c r="B316" s="236" t="s">
        <v>439</v>
      </c>
      <c r="C316" s="249" t="s">
        <v>440</v>
      </c>
      <c r="D316" s="237" t="s">
        <v>252</v>
      </c>
      <c r="E316" s="238">
        <v>67.061999999999998</v>
      </c>
      <c r="F316" s="239"/>
      <c r="G316" s="240">
        <f>ROUND(E316*F316,2)</f>
        <v>0</v>
      </c>
      <c r="H316" s="239"/>
      <c r="I316" s="240">
        <f>ROUND(E316*H316,2)</f>
        <v>0</v>
      </c>
      <c r="J316" s="239"/>
      <c r="K316" s="240">
        <f>ROUND(E316*J316,2)</f>
        <v>0</v>
      </c>
      <c r="L316" s="240">
        <v>21</v>
      </c>
      <c r="M316" s="240">
        <f>G316*(1+L316/100)</f>
        <v>0</v>
      </c>
      <c r="N316" s="238">
        <v>0</v>
      </c>
      <c r="O316" s="238">
        <f>ROUND(E316*N316,2)</f>
        <v>0</v>
      </c>
      <c r="P316" s="238">
        <v>0</v>
      </c>
      <c r="Q316" s="238">
        <f>ROUND(E316*P316,2)</f>
        <v>0</v>
      </c>
      <c r="R316" s="240"/>
      <c r="S316" s="240" t="s">
        <v>253</v>
      </c>
      <c r="T316" s="241" t="s">
        <v>254</v>
      </c>
      <c r="U316" s="220">
        <v>0</v>
      </c>
      <c r="V316" s="220">
        <f>ROUND(E316*U316,2)</f>
        <v>0</v>
      </c>
      <c r="W316" s="220"/>
      <c r="X316" s="220" t="s">
        <v>154</v>
      </c>
      <c r="Y316" s="220" t="s">
        <v>155</v>
      </c>
      <c r="Z316" s="210"/>
      <c r="AA316" s="210"/>
      <c r="AB316" s="210"/>
      <c r="AC316" s="210"/>
      <c r="AD316" s="210"/>
      <c r="AE316" s="210"/>
      <c r="AF316" s="210"/>
      <c r="AG316" s="210" t="s">
        <v>156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17"/>
      <c r="B317" s="218"/>
      <c r="C317" s="251" t="s">
        <v>341</v>
      </c>
      <c r="D317" s="221"/>
      <c r="E317" s="222">
        <v>39.942</v>
      </c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160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51" t="s">
        <v>441</v>
      </c>
      <c r="D318" s="221"/>
      <c r="E318" s="222">
        <v>17.760000000000002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160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51" t="s">
        <v>442</v>
      </c>
      <c r="D319" s="221"/>
      <c r="E319" s="222">
        <v>9.36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160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51" t="s">
        <v>422</v>
      </c>
      <c r="D320" s="221"/>
      <c r="E320" s="222"/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160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51" t="s">
        <v>423</v>
      </c>
      <c r="D321" s="221"/>
      <c r="E321" s="222"/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160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1" t="s">
        <v>424</v>
      </c>
      <c r="D322" s="221"/>
      <c r="E322" s="222"/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160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1" t="s">
        <v>425</v>
      </c>
      <c r="D323" s="221"/>
      <c r="E323" s="222"/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160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51" t="s">
        <v>426</v>
      </c>
      <c r="D324" s="221"/>
      <c r="E324" s="222"/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160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51" t="s">
        <v>427</v>
      </c>
      <c r="D325" s="221"/>
      <c r="E325" s="222"/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160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51" t="s">
        <v>428</v>
      </c>
      <c r="D326" s="221"/>
      <c r="E326" s="222"/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160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51" t="s">
        <v>429</v>
      </c>
      <c r="D327" s="221"/>
      <c r="E327" s="222"/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160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51" t="s">
        <v>430</v>
      </c>
      <c r="D328" s="221"/>
      <c r="E328" s="222"/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160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51" t="s">
        <v>431</v>
      </c>
      <c r="D329" s="221"/>
      <c r="E329" s="222"/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160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51" t="s">
        <v>432</v>
      </c>
      <c r="D330" s="221"/>
      <c r="E330" s="222"/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160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51" t="s">
        <v>433</v>
      </c>
      <c r="D331" s="221"/>
      <c r="E331" s="222"/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160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51" t="s">
        <v>434</v>
      </c>
      <c r="D332" s="221"/>
      <c r="E332" s="222"/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160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51" t="s">
        <v>435</v>
      </c>
      <c r="D333" s="221"/>
      <c r="E333" s="222"/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160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51" t="s">
        <v>436</v>
      </c>
      <c r="D334" s="221"/>
      <c r="E334" s="222"/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160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51" t="s">
        <v>437</v>
      </c>
      <c r="D335" s="221"/>
      <c r="E335" s="222"/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160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51" t="s">
        <v>438</v>
      </c>
      <c r="D336" s="221"/>
      <c r="E336" s="222"/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160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">
      <c r="A337" s="217"/>
      <c r="B337" s="218"/>
      <c r="C337" s="252"/>
      <c r="D337" s="243"/>
      <c r="E337" s="243"/>
      <c r="F337" s="243"/>
      <c r="G337" s="243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162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35">
        <v>85</v>
      </c>
      <c r="B338" s="236" t="s">
        <v>443</v>
      </c>
      <c r="C338" s="249" t="s">
        <v>444</v>
      </c>
      <c r="D338" s="237" t="s">
        <v>445</v>
      </c>
      <c r="E338" s="238">
        <v>52.661999999999999</v>
      </c>
      <c r="F338" s="239"/>
      <c r="G338" s="240">
        <f>ROUND(E338*F338,2)</f>
        <v>0</v>
      </c>
      <c r="H338" s="239"/>
      <c r="I338" s="240">
        <f>ROUND(E338*H338,2)</f>
        <v>0</v>
      </c>
      <c r="J338" s="239"/>
      <c r="K338" s="240">
        <f>ROUND(E338*J338,2)</f>
        <v>0</v>
      </c>
      <c r="L338" s="240">
        <v>21</v>
      </c>
      <c r="M338" s="240">
        <f>G338*(1+L338/100)</f>
        <v>0</v>
      </c>
      <c r="N338" s="238">
        <v>0</v>
      </c>
      <c r="O338" s="238">
        <f>ROUND(E338*N338,2)</f>
        <v>0</v>
      </c>
      <c r="P338" s="238">
        <v>0</v>
      </c>
      <c r="Q338" s="238">
        <f>ROUND(E338*P338,2)</f>
        <v>0</v>
      </c>
      <c r="R338" s="240"/>
      <c r="S338" s="240" t="s">
        <v>253</v>
      </c>
      <c r="T338" s="241" t="s">
        <v>254</v>
      </c>
      <c r="U338" s="220">
        <v>0</v>
      </c>
      <c r="V338" s="220">
        <f>ROUND(E338*U338,2)</f>
        <v>0</v>
      </c>
      <c r="W338" s="220"/>
      <c r="X338" s="220" t="s">
        <v>154</v>
      </c>
      <c r="Y338" s="220" t="s">
        <v>155</v>
      </c>
      <c r="Z338" s="210"/>
      <c r="AA338" s="210"/>
      <c r="AB338" s="210"/>
      <c r="AC338" s="210"/>
      <c r="AD338" s="210"/>
      <c r="AE338" s="210"/>
      <c r="AF338" s="210"/>
      <c r="AG338" s="210" t="s">
        <v>156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17"/>
      <c r="B339" s="218"/>
      <c r="C339" s="251" t="s">
        <v>446</v>
      </c>
      <c r="D339" s="221"/>
      <c r="E339" s="222">
        <v>52.661999999999999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160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2" x14ac:dyDescent="0.2">
      <c r="A340" s="217"/>
      <c r="B340" s="218"/>
      <c r="C340" s="252"/>
      <c r="D340" s="243"/>
      <c r="E340" s="243"/>
      <c r="F340" s="243"/>
      <c r="G340" s="243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162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35">
        <v>86</v>
      </c>
      <c r="B341" s="236" t="s">
        <v>447</v>
      </c>
      <c r="C341" s="249" t="s">
        <v>448</v>
      </c>
      <c r="D341" s="237" t="s">
        <v>445</v>
      </c>
      <c r="E341" s="238">
        <v>11.22</v>
      </c>
      <c r="F341" s="239"/>
      <c r="G341" s="240">
        <f>ROUND(E341*F341,2)</f>
        <v>0</v>
      </c>
      <c r="H341" s="239"/>
      <c r="I341" s="240">
        <f>ROUND(E341*H341,2)</f>
        <v>0</v>
      </c>
      <c r="J341" s="239"/>
      <c r="K341" s="240">
        <f>ROUND(E341*J341,2)</f>
        <v>0</v>
      </c>
      <c r="L341" s="240">
        <v>21</v>
      </c>
      <c r="M341" s="240">
        <f>G341*(1+L341/100)</f>
        <v>0</v>
      </c>
      <c r="N341" s="238">
        <v>0</v>
      </c>
      <c r="O341" s="238">
        <f>ROUND(E341*N341,2)</f>
        <v>0</v>
      </c>
      <c r="P341" s="238">
        <v>0</v>
      </c>
      <c r="Q341" s="238">
        <f>ROUND(E341*P341,2)</f>
        <v>0</v>
      </c>
      <c r="R341" s="240"/>
      <c r="S341" s="240" t="s">
        <v>253</v>
      </c>
      <c r="T341" s="241" t="s">
        <v>254</v>
      </c>
      <c r="U341" s="220">
        <v>0</v>
      </c>
      <c r="V341" s="220">
        <f>ROUND(E341*U341,2)</f>
        <v>0</v>
      </c>
      <c r="W341" s="220"/>
      <c r="X341" s="220" t="s">
        <v>154</v>
      </c>
      <c r="Y341" s="220" t="s">
        <v>155</v>
      </c>
      <c r="Z341" s="210"/>
      <c r="AA341" s="210"/>
      <c r="AB341" s="210"/>
      <c r="AC341" s="210"/>
      <c r="AD341" s="210"/>
      <c r="AE341" s="210"/>
      <c r="AF341" s="210"/>
      <c r="AG341" s="210" t="s">
        <v>156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51" t="s">
        <v>449</v>
      </c>
      <c r="D342" s="221"/>
      <c r="E342" s="222">
        <v>11.22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160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17"/>
      <c r="B343" s="218"/>
      <c r="C343" s="252"/>
      <c r="D343" s="243"/>
      <c r="E343" s="243"/>
      <c r="F343" s="243"/>
      <c r="G343" s="243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162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35">
        <v>87</v>
      </c>
      <c r="B344" s="236" t="s">
        <v>450</v>
      </c>
      <c r="C344" s="249" t="s">
        <v>451</v>
      </c>
      <c r="D344" s="237" t="s">
        <v>445</v>
      </c>
      <c r="E344" s="238">
        <v>24.75</v>
      </c>
      <c r="F344" s="239"/>
      <c r="G344" s="240">
        <f>ROUND(E344*F344,2)</f>
        <v>0</v>
      </c>
      <c r="H344" s="239"/>
      <c r="I344" s="240">
        <f>ROUND(E344*H344,2)</f>
        <v>0</v>
      </c>
      <c r="J344" s="239"/>
      <c r="K344" s="240">
        <f>ROUND(E344*J344,2)</f>
        <v>0</v>
      </c>
      <c r="L344" s="240">
        <v>21</v>
      </c>
      <c r="M344" s="240">
        <f>G344*(1+L344/100)</f>
        <v>0</v>
      </c>
      <c r="N344" s="238">
        <v>0</v>
      </c>
      <c r="O344" s="238">
        <f>ROUND(E344*N344,2)</f>
        <v>0</v>
      </c>
      <c r="P344" s="238">
        <v>0</v>
      </c>
      <c r="Q344" s="238">
        <f>ROUND(E344*P344,2)</f>
        <v>0</v>
      </c>
      <c r="R344" s="240"/>
      <c r="S344" s="240" t="s">
        <v>253</v>
      </c>
      <c r="T344" s="241" t="s">
        <v>254</v>
      </c>
      <c r="U344" s="220">
        <v>0</v>
      </c>
      <c r="V344" s="220">
        <f>ROUND(E344*U344,2)</f>
        <v>0</v>
      </c>
      <c r="W344" s="220"/>
      <c r="X344" s="220" t="s">
        <v>154</v>
      </c>
      <c r="Y344" s="220" t="s">
        <v>155</v>
      </c>
      <c r="Z344" s="210"/>
      <c r="AA344" s="210"/>
      <c r="AB344" s="210"/>
      <c r="AC344" s="210"/>
      <c r="AD344" s="210"/>
      <c r="AE344" s="210"/>
      <c r="AF344" s="210"/>
      <c r="AG344" s="210" t="s">
        <v>156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51" t="s">
        <v>452</v>
      </c>
      <c r="D345" s="221"/>
      <c r="E345" s="222">
        <v>24.75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160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17"/>
      <c r="B346" s="218"/>
      <c r="C346" s="252"/>
      <c r="D346" s="243"/>
      <c r="E346" s="243"/>
      <c r="F346" s="243"/>
      <c r="G346" s="243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162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35">
        <v>88</v>
      </c>
      <c r="B347" s="236" t="s">
        <v>453</v>
      </c>
      <c r="C347" s="249" t="s">
        <v>454</v>
      </c>
      <c r="D347" s="237" t="s">
        <v>294</v>
      </c>
      <c r="E347" s="238">
        <v>1</v>
      </c>
      <c r="F347" s="239"/>
      <c r="G347" s="240">
        <f>ROUND(E347*F347,2)</f>
        <v>0</v>
      </c>
      <c r="H347" s="239"/>
      <c r="I347" s="240">
        <f>ROUND(E347*H347,2)</f>
        <v>0</v>
      </c>
      <c r="J347" s="239"/>
      <c r="K347" s="240">
        <f>ROUND(E347*J347,2)</f>
        <v>0</v>
      </c>
      <c r="L347" s="240">
        <v>21</v>
      </c>
      <c r="M347" s="240">
        <f>G347*(1+L347/100)</f>
        <v>0</v>
      </c>
      <c r="N347" s="238">
        <v>0</v>
      </c>
      <c r="O347" s="238">
        <f>ROUND(E347*N347,2)</f>
        <v>0</v>
      </c>
      <c r="P347" s="238">
        <v>0</v>
      </c>
      <c r="Q347" s="238">
        <f>ROUND(E347*P347,2)</f>
        <v>0</v>
      </c>
      <c r="R347" s="240"/>
      <c r="S347" s="240" t="s">
        <v>253</v>
      </c>
      <c r="T347" s="241" t="s">
        <v>254</v>
      </c>
      <c r="U347" s="220">
        <v>0</v>
      </c>
      <c r="V347" s="220">
        <f>ROUND(E347*U347,2)</f>
        <v>0</v>
      </c>
      <c r="W347" s="220"/>
      <c r="X347" s="220" t="s">
        <v>154</v>
      </c>
      <c r="Y347" s="220" t="s">
        <v>155</v>
      </c>
      <c r="Z347" s="210"/>
      <c r="AA347" s="210"/>
      <c r="AB347" s="210"/>
      <c r="AC347" s="210"/>
      <c r="AD347" s="210"/>
      <c r="AE347" s="210"/>
      <c r="AF347" s="210"/>
      <c r="AG347" s="210" t="s">
        <v>156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53"/>
      <c r="D348" s="244"/>
      <c r="E348" s="244"/>
      <c r="F348" s="244"/>
      <c r="G348" s="244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162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35">
        <v>89</v>
      </c>
      <c r="B349" s="236" t="s">
        <v>455</v>
      </c>
      <c r="C349" s="249" t="s">
        <v>456</v>
      </c>
      <c r="D349" s="237" t="s">
        <v>294</v>
      </c>
      <c r="E349" s="238">
        <v>30</v>
      </c>
      <c r="F349" s="239"/>
      <c r="G349" s="240">
        <f>ROUND(E349*F349,2)</f>
        <v>0</v>
      </c>
      <c r="H349" s="239"/>
      <c r="I349" s="240">
        <f>ROUND(E349*H349,2)</f>
        <v>0</v>
      </c>
      <c r="J349" s="239"/>
      <c r="K349" s="240">
        <f>ROUND(E349*J349,2)</f>
        <v>0</v>
      </c>
      <c r="L349" s="240">
        <v>21</v>
      </c>
      <c r="M349" s="240">
        <f>G349*(1+L349/100)</f>
        <v>0</v>
      </c>
      <c r="N349" s="238">
        <v>0</v>
      </c>
      <c r="O349" s="238">
        <f>ROUND(E349*N349,2)</f>
        <v>0</v>
      </c>
      <c r="P349" s="238">
        <v>0</v>
      </c>
      <c r="Q349" s="238">
        <f>ROUND(E349*P349,2)</f>
        <v>0</v>
      </c>
      <c r="R349" s="240"/>
      <c r="S349" s="240" t="s">
        <v>253</v>
      </c>
      <c r="T349" s="241" t="s">
        <v>254</v>
      </c>
      <c r="U349" s="220">
        <v>0</v>
      </c>
      <c r="V349" s="220">
        <f>ROUND(E349*U349,2)</f>
        <v>0</v>
      </c>
      <c r="W349" s="220"/>
      <c r="X349" s="220" t="s">
        <v>154</v>
      </c>
      <c r="Y349" s="220" t="s">
        <v>155</v>
      </c>
      <c r="Z349" s="210"/>
      <c r="AA349" s="210"/>
      <c r="AB349" s="210"/>
      <c r="AC349" s="210"/>
      <c r="AD349" s="210"/>
      <c r="AE349" s="210"/>
      <c r="AF349" s="210"/>
      <c r="AG349" s="210" t="s">
        <v>156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17"/>
      <c r="B350" s="218"/>
      <c r="C350" s="253"/>
      <c r="D350" s="244"/>
      <c r="E350" s="244"/>
      <c r="F350" s="244"/>
      <c r="G350" s="244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162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35">
        <v>90</v>
      </c>
      <c r="B351" s="236" t="s">
        <v>457</v>
      </c>
      <c r="C351" s="249" t="s">
        <v>458</v>
      </c>
      <c r="D351" s="237" t="s">
        <v>215</v>
      </c>
      <c r="E351" s="238">
        <v>46.713000000000001</v>
      </c>
      <c r="F351" s="239"/>
      <c r="G351" s="240">
        <f>ROUND(E351*F351,2)</f>
        <v>0</v>
      </c>
      <c r="H351" s="239"/>
      <c r="I351" s="240">
        <f>ROUND(E351*H351,2)</f>
        <v>0</v>
      </c>
      <c r="J351" s="239"/>
      <c r="K351" s="240">
        <f>ROUND(E351*J351,2)</f>
        <v>0</v>
      </c>
      <c r="L351" s="240">
        <v>21</v>
      </c>
      <c r="M351" s="240">
        <f>G351*(1+L351/100)</f>
        <v>0</v>
      </c>
      <c r="N351" s="238">
        <v>5.1000000000000004E-4</v>
      </c>
      <c r="O351" s="238">
        <f>ROUND(E351*N351,2)</f>
        <v>0.02</v>
      </c>
      <c r="P351" s="238">
        <v>0</v>
      </c>
      <c r="Q351" s="238">
        <f>ROUND(E351*P351,2)</f>
        <v>0</v>
      </c>
      <c r="R351" s="240"/>
      <c r="S351" s="240" t="s">
        <v>253</v>
      </c>
      <c r="T351" s="241" t="s">
        <v>153</v>
      </c>
      <c r="U351" s="220">
        <v>7.0000000000000007E-2</v>
      </c>
      <c r="V351" s="220">
        <f>ROUND(E351*U351,2)</f>
        <v>3.27</v>
      </c>
      <c r="W351" s="220"/>
      <c r="X351" s="220" t="s">
        <v>154</v>
      </c>
      <c r="Y351" s="220" t="s">
        <v>155</v>
      </c>
      <c r="Z351" s="210"/>
      <c r="AA351" s="210"/>
      <c r="AB351" s="210"/>
      <c r="AC351" s="210"/>
      <c r="AD351" s="210"/>
      <c r="AE351" s="210"/>
      <c r="AF351" s="210"/>
      <c r="AG351" s="210" t="s">
        <v>156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54" t="s">
        <v>459</v>
      </c>
      <c r="D352" s="245"/>
      <c r="E352" s="245"/>
      <c r="F352" s="245"/>
      <c r="G352" s="245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183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51" t="s">
        <v>460</v>
      </c>
      <c r="D353" s="221"/>
      <c r="E353" s="222">
        <v>46.713000000000001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160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52"/>
      <c r="D354" s="243"/>
      <c r="E354" s="243"/>
      <c r="F354" s="243"/>
      <c r="G354" s="243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162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35">
        <v>91</v>
      </c>
      <c r="B355" s="236" t="s">
        <v>461</v>
      </c>
      <c r="C355" s="249" t="s">
        <v>462</v>
      </c>
      <c r="D355" s="237" t="s">
        <v>215</v>
      </c>
      <c r="E355" s="238">
        <v>46.713000000000001</v>
      </c>
      <c r="F355" s="239"/>
      <c r="G355" s="240">
        <f>ROUND(E355*F355,2)</f>
        <v>0</v>
      </c>
      <c r="H355" s="239"/>
      <c r="I355" s="240">
        <f>ROUND(E355*H355,2)</f>
        <v>0</v>
      </c>
      <c r="J355" s="239"/>
      <c r="K355" s="240">
        <f>ROUND(E355*J355,2)</f>
        <v>0</v>
      </c>
      <c r="L355" s="240">
        <v>21</v>
      </c>
      <c r="M355" s="240">
        <f>G355*(1+L355/100)</f>
        <v>0</v>
      </c>
      <c r="N355" s="238">
        <v>2.4000000000000001E-4</v>
      </c>
      <c r="O355" s="238">
        <f>ROUND(E355*N355,2)</f>
        <v>0.01</v>
      </c>
      <c r="P355" s="238">
        <v>0</v>
      </c>
      <c r="Q355" s="238">
        <f>ROUND(E355*P355,2)</f>
        <v>0</v>
      </c>
      <c r="R355" s="240"/>
      <c r="S355" s="240" t="s">
        <v>253</v>
      </c>
      <c r="T355" s="241" t="s">
        <v>254</v>
      </c>
      <c r="U355" s="220">
        <v>0.1</v>
      </c>
      <c r="V355" s="220">
        <f>ROUND(E355*U355,2)</f>
        <v>4.67</v>
      </c>
      <c r="W355" s="220"/>
      <c r="X355" s="220" t="s">
        <v>154</v>
      </c>
      <c r="Y355" s="220" t="s">
        <v>155</v>
      </c>
      <c r="Z355" s="210"/>
      <c r="AA355" s="210"/>
      <c r="AB355" s="210"/>
      <c r="AC355" s="210"/>
      <c r="AD355" s="210"/>
      <c r="AE355" s="210"/>
      <c r="AF355" s="210"/>
      <c r="AG355" s="210" t="s">
        <v>156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54" t="s">
        <v>463</v>
      </c>
      <c r="D356" s="245"/>
      <c r="E356" s="245"/>
      <c r="F356" s="245"/>
      <c r="G356" s="245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183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17"/>
      <c r="B357" s="218"/>
      <c r="C357" s="251" t="s">
        <v>460</v>
      </c>
      <c r="D357" s="221"/>
      <c r="E357" s="222">
        <v>46.713000000000001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160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52"/>
      <c r="D358" s="243"/>
      <c r="E358" s="243"/>
      <c r="F358" s="243"/>
      <c r="G358" s="243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162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35">
        <v>92</v>
      </c>
      <c r="B359" s="236" t="s">
        <v>464</v>
      </c>
      <c r="C359" s="249" t="s">
        <v>465</v>
      </c>
      <c r="D359" s="237" t="s">
        <v>215</v>
      </c>
      <c r="E359" s="238">
        <v>20.152999999999999</v>
      </c>
      <c r="F359" s="239"/>
      <c r="G359" s="240">
        <f>ROUND(E359*F359,2)</f>
        <v>0</v>
      </c>
      <c r="H359" s="239"/>
      <c r="I359" s="240">
        <f>ROUND(E359*H359,2)</f>
        <v>0</v>
      </c>
      <c r="J359" s="239"/>
      <c r="K359" s="240">
        <f>ROUND(E359*J359,2)</f>
        <v>0</v>
      </c>
      <c r="L359" s="240">
        <v>21</v>
      </c>
      <c r="M359" s="240">
        <f>G359*(1+L359/100)</f>
        <v>0</v>
      </c>
      <c r="N359" s="238">
        <v>3.2000000000000003E-4</v>
      </c>
      <c r="O359" s="238">
        <f>ROUND(E359*N359,2)</f>
        <v>0.01</v>
      </c>
      <c r="P359" s="238">
        <v>0</v>
      </c>
      <c r="Q359" s="238">
        <f>ROUND(E359*P359,2)</f>
        <v>0</v>
      </c>
      <c r="R359" s="240"/>
      <c r="S359" s="240" t="s">
        <v>253</v>
      </c>
      <c r="T359" s="241" t="s">
        <v>153</v>
      </c>
      <c r="U359" s="220">
        <v>7.0000000000000007E-2</v>
      </c>
      <c r="V359" s="220">
        <f>ROUND(E359*U359,2)</f>
        <v>1.41</v>
      </c>
      <c r="W359" s="220"/>
      <c r="X359" s="220" t="s">
        <v>154</v>
      </c>
      <c r="Y359" s="220" t="s">
        <v>155</v>
      </c>
      <c r="Z359" s="210"/>
      <c r="AA359" s="210"/>
      <c r="AB359" s="210"/>
      <c r="AC359" s="210"/>
      <c r="AD359" s="210"/>
      <c r="AE359" s="210"/>
      <c r="AF359" s="210"/>
      <c r="AG359" s="210" t="s">
        <v>156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17"/>
      <c r="B360" s="218"/>
      <c r="C360" s="254" t="s">
        <v>466</v>
      </c>
      <c r="D360" s="245"/>
      <c r="E360" s="245"/>
      <c r="F360" s="245"/>
      <c r="G360" s="245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183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52"/>
      <c r="D361" s="243"/>
      <c r="E361" s="243"/>
      <c r="F361" s="243"/>
      <c r="G361" s="243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162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5">
        <v>93</v>
      </c>
      <c r="B362" s="236" t="s">
        <v>467</v>
      </c>
      <c r="C362" s="249" t="s">
        <v>468</v>
      </c>
      <c r="D362" s="237" t="s">
        <v>151</v>
      </c>
      <c r="E362" s="238">
        <v>4</v>
      </c>
      <c r="F362" s="239"/>
      <c r="G362" s="240">
        <f>ROUND(E362*F362,2)</f>
        <v>0</v>
      </c>
      <c r="H362" s="239"/>
      <c r="I362" s="240">
        <f>ROUND(E362*H362,2)</f>
        <v>0</v>
      </c>
      <c r="J362" s="239"/>
      <c r="K362" s="240">
        <f>ROUND(E362*J362,2)</f>
        <v>0</v>
      </c>
      <c r="L362" s="240">
        <v>21</v>
      </c>
      <c r="M362" s="240">
        <f>G362*(1+L362/100)</f>
        <v>0</v>
      </c>
      <c r="N362" s="238">
        <v>2.8999999999999998E-3</v>
      </c>
      <c r="O362" s="238">
        <f>ROUND(E362*N362,2)</f>
        <v>0.01</v>
      </c>
      <c r="P362" s="238">
        <v>0</v>
      </c>
      <c r="Q362" s="238">
        <f>ROUND(E362*P362,2)</f>
        <v>0</v>
      </c>
      <c r="R362" s="240"/>
      <c r="S362" s="240" t="s">
        <v>253</v>
      </c>
      <c r="T362" s="241" t="s">
        <v>254</v>
      </c>
      <c r="U362" s="220">
        <v>0.05</v>
      </c>
      <c r="V362" s="220">
        <f>ROUND(E362*U362,2)</f>
        <v>0.2</v>
      </c>
      <c r="W362" s="220"/>
      <c r="X362" s="220" t="s">
        <v>154</v>
      </c>
      <c r="Y362" s="220" t="s">
        <v>155</v>
      </c>
      <c r="Z362" s="210"/>
      <c r="AA362" s="210"/>
      <c r="AB362" s="210"/>
      <c r="AC362" s="210"/>
      <c r="AD362" s="210"/>
      <c r="AE362" s="210"/>
      <c r="AF362" s="210"/>
      <c r="AG362" s="210" t="s">
        <v>156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54" t="s">
        <v>469</v>
      </c>
      <c r="D363" s="245"/>
      <c r="E363" s="245"/>
      <c r="F363" s="245"/>
      <c r="G363" s="245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183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17"/>
      <c r="B364" s="218"/>
      <c r="C364" s="252"/>
      <c r="D364" s="243"/>
      <c r="E364" s="243"/>
      <c r="F364" s="243"/>
      <c r="G364" s="243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162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35">
        <v>94</v>
      </c>
      <c r="B365" s="236" t="s">
        <v>470</v>
      </c>
      <c r="C365" s="249" t="s">
        <v>471</v>
      </c>
      <c r="D365" s="237" t="s">
        <v>294</v>
      </c>
      <c r="E365" s="238">
        <v>1</v>
      </c>
      <c r="F365" s="239"/>
      <c r="G365" s="240">
        <f>ROUND(E365*F365,2)</f>
        <v>0</v>
      </c>
      <c r="H365" s="239"/>
      <c r="I365" s="240">
        <f>ROUND(E365*H365,2)</f>
        <v>0</v>
      </c>
      <c r="J365" s="239"/>
      <c r="K365" s="240">
        <f>ROUND(E365*J365,2)</f>
        <v>0</v>
      </c>
      <c r="L365" s="240">
        <v>21</v>
      </c>
      <c r="M365" s="240">
        <f>G365*(1+L365/100)</f>
        <v>0</v>
      </c>
      <c r="N365" s="238">
        <v>0</v>
      </c>
      <c r="O365" s="238">
        <f>ROUND(E365*N365,2)</f>
        <v>0</v>
      </c>
      <c r="P365" s="238">
        <v>0</v>
      </c>
      <c r="Q365" s="238">
        <f>ROUND(E365*P365,2)</f>
        <v>0</v>
      </c>
      <c r="R365" s="240"/>
      <c r="S365" s="240" t="s">
        <v>253</v>
      </c>
      <c r="T365" s="241" t="s">
        <v>254</v>
      </c>
      <c r="U365" s="220">
        <v>0</v>
      </c>
      <c r="V365" s="220">
        <f>ROUND(E365*U365,2)</f>
        <v>0</v>
      </c>
      <c r="W365" s="220"/>
      <c r="X365" s="220" t="s">
        <v>154</v>
      </c>
      <c r="Y365" s="220" t="s">
        <v>155</v>
      </c>
      <c r="Z365" s="210"/>
      <c r="AA365" s="210"/>
      <c r="AB365" s="210"/>
      <c r="AC365" s="210"/>
      <c r="AD365" s="210"/>
      <c r="AE365" s="210"/>
      <c r="AF365" s="210"/>
      <c r="AG365" s="210" t="s">
        <v>156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53"/>
      <c r="D366" s="244"/>
      <c r="E366" s="244"/>
      <c r="F366" s="244"/>
      <c r="G366" s="244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162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35">
        <v>95</v>
      </c>
      <c r="B367" s="236" t="s">
        <v>472</v>
      </c>
      <c r="C367" s="249" t="s">
        <v>473</v>
      </c>
      <c r="D367" s="237" t="s">
        <v>252</v>
      </c>
      <c r="E367" s="238">
        <v>258.04000000000002</v>
      </c>
      <c r="F367" s="239"/>
      <c r="G367" s="240">
        <f>ROUND(E367*F367,2)</f>
        <v>0</v>
      </c>
      <c r="H367" s="239"/>
      <c r="I367" s="240">
        <f>ROUND(E367*H367,2)</f>
        <v>0</v>
      </c>
      <c r="J367" s="239"/>
      <c r="K367" s="240">
        <f>ROUND(E367*J367,2)</f>
        <v>0</v>
      </c>
      <c r="L367" s="240">
        <v>21</v>
      </c>
      <c r="M367" s="240">
        <f>G367*(1+L367/100)</f>
        <v>0</v>
      </c>
      <c r="N367" s="238">
        <v>0</v>
      </c>
      <c r="O367" s="238">
        <f>ROUND(E367*N367,2)</f>
        <v>0</v>
      </c>
      <c r="P367" s="238">
        <v>0</v>
      </c>
      <c r="Q367" s="238">
        <f>ROUND(E367*P367,2)</f>
        <v>0</v>
      </c>
      <c r="R367" s="240"/>
      <c r="S367" s="240" t="s">
        <v>253</v>
      </c>
      <c r="T367" s="241" t="s">
        <v>254</v>
      </c>
      <c r="U367" s="220">
        <v>0</v>
      </c>
      <c r="V367" s="220">
        <f>ROUND(E367*U367,2)</f>
        <v>0</v>
      </c>
      <c r="W367" s="220"/>
      <c r="X367" s="220" t="s">
        <v>154</v>
      </c>
      <c r="Y367" s="220" t="s">
        <v>155</v>
      </c>
      <c r="Z367" s="210"/>
      <c r="AA367" s="210"/>
      <c r="AB367" s="210"/>
      <c r="AC367" s="210"/>
      <c r="AD367" s="210"/>
      <c r="AE367" s="210"/>
      <c r="AF367" s="210"/>
      <c r="AG367" s="210" t="s">
        <v>156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51" t="s">
        <v>474</v>
      </c>
      <c r="D368" s="221"/>
      <c r="E368" s="222">
        <v>258.04000000000002</v>
      </c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160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52"/>
      <c r="D369" s="243"/>
      <c r="E369" s="243"/>
      <c r="F369" s="243"/>
      <c r="G369" s="243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162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x14ac:dyDescent="0.2">
      <c r="A370" s="228" t="s">
        <v>147</v>
      </c>
      <c r="B370" s="229" t="s">
        <v>107</v>
      </c>
      <c r="C370" s="248" t="s">
        <v>108</v>
      </c>
      <c r="D370" s="230"/>
      <c r="E370" s="231"/>
      <c r="F370" s="232"/>
      <c r="G370" s="232">
        <f>SUMIF(AG371:AG391,"&lt;&gt;NOR",G371:G391)</f>
        <v>0</v>
      </c>
      <c r="H370" s="232"/>
      <c r="I370" s="232">
        <f>SUM(I371:I391)</f>
        <v>0</v>
      </c>
      <c r="J370" s="232"/>
      <c r="K370" s="232">
        <f>SUM(K371:K391)</f>
        <v>0</v>
      </c>
      <c r="L370" s="232"/>
      <c r="M370" s="232">
        <f>SUM(M371:M391)</f>
        <v>0</v>
      </c>
      <c r="N370" s="231"/>
      <c r="O370" s="231">
        <f>SUM(O371:O391)</f>
        <v>0</v>
      </c>
      <c r="P370" s="231"/>
      <c r="Q370" s="231">
        <f>SUM(Q371:Q391)</f>
        <v>17.21</v>
      </c>
      <c r="R370" s="232"/>
      <c r="S370" s="232"/>
      <c r="T370" s="233"/>
      <c r="U370" s="227"/>
      <c r="V370" s="227">
        <f>SUM(V371:V391)</f>
        <v>67.850000000000009</v>
      </c>
      <c r="W370" s="227"/>
      <c r="X370" s="227"/>
      <c r="Y370" s="227"/>
      <c r="AG370" t="s">
        <v>148</v>
      </c>
    </row>
    <row r="371" spans="1:60" outlineLevel="1" x14ac:dyDescent="0.2">
      <c r="A371" s="235">
        <v>96</v>
      </c>
      <c r="B371" s="236" t="s">
        <v>475</v>
      </c>
      <c r="C371" s="249" t="s">
        <v>476</v>
      </c>
      <c r="D371" s="237" t="s">
        <v>165</v>
      </c>
      <c r="E371" s="238">
        <v>208.04</v>
      </c>
      <c r="F371" s="239"/>
      <c r="G371" s="240">
        <f>ROUND(E371*F371,2)</f>
        <v>0</v>
      </c>
      <c r="H371" s="239"/>
      <c r="I371" s="240">
        <f>ROUND(E371*H371,2)</f>
        <v>0</v>
      </c>
      <c r="J371" s="239"/>
      <c r="K371" s="240">
        <f>ROUND(E371*J371,2)</f>
        <v>0</v>
      </c>
      <c r="L371" s="240">
        <v>21</v>
      </c>
      <c r="M371" s="240">
        <f>G371*(1+L371/100)</f>
        <v>0</v>
      </c>
      <c r="N371" s="238">
        <v>0</v>
      </c>
      <c r="O371" s="238">
        <f>ROUND(E371*N371,2)</f>
        <v>0</v>
      </c>
      <c r="P371" s="238">
        <v>6.7000000000000004E-2</v>
      </c>
      <c r="Q371" s="238">
        <f>ROUND(E371*P371,2)</f>
        <v>13.94</v>
      </c>
      <c r="R371" s="240" t="s">
        <v>382</v>
      </c>
      <c r="S371" s="240" t="s">
        <v>153</v>
      </c>
      <c r="T371" s="241" t="s">
        <v>153</v>
      </c>
      <c r="U371" s="220">
        <v>0.23300000000000001</v>
      </c>
      <c r="V371" s="220">
        <f>ROUND(E371*U371,2)</f>
        <v>48.47</v>
      </c>
      <c r="W371" s="220"/>
      <c r="X371" s="220" t="s">
        <v>154</v>
      </c>
      <c r="Y371" s="220" t="s">
        <v>155</v>
      </c>
      <c r="Z371" s="210"/>
      <c r="AA371" s="210"/>
      <c r="AB371" s="210"/>
      <c r="AC371" s="210"/>
      <c r="AD371" s="210"/>
      <c r="AE371" s="210"/>
      <c r="AF371" s="210"/>
      <c r="AG371" s="210" t="s">
        <v>298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51" t="s">
        <v>474</v>
      </c>
      <c r="D372" s="221"/>
      <c r="E372" s="222">
        <v>258.04000000000002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160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51" t="s">
        <v>477</v>
      </c>
      <c r="D373" s="221"/>
      <c r="E373" s="222">
        <v>-50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160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">
      <c r="A374" s="217"/>
      <c r="B374" s="218"/>
      <c r="C374" s="252"/>
      <c r="D374" s="243"/>
      <c r="E374" s="243"/>
      <c r="F374" s="243"/>
      <c r="G374" s="243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162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35">
        <v>97</v>
      </c>
      <c r="B375" s="236" t="s">
        <v>478</v>
      </c>
      <c r="C375" s="249" t="s">
        <v>479</v>
      </c>
      <c r="D375" s="237" t="s">
        <v>165</v>
      </c>
      <c r="E375" s="238">
        <v>50</v>
      </c>
      <c r="F375" s="239"/>
      <c r="G375" s="240">
        <f>ROUND(E375*F375,2)</f>
        <v>0</v>
      </c>
      <c r="H375" s="239"/>
      <c r="I375" s="240">
        <f>ROUND(E375*H375,2)</f>
        <v>0</v>
      </c>
      <c r="J375" s="239"/>
      <c r="K375" s="240">
        <f>ROUND(E375*J375,2)</f>
        <v>0</v>
      </c>
      <c r="L375" s="240">
        <v>21</v>
      </c>
      <c r="M375" s="240">
        <f>G375*(1+L375/100)</f>
        <v>0</v>
      </c>
      <c r="N375" s="238">
        <v>0</v>
      </c>
      <c r="O375" s="238">
        <f>ROUND(E375*N375,2)</f>
        <v>0</v>
      </c>
      <c r="P375" s="238">
        <v>3.5999999999999997E-2</v>
      </c>
      <c r="Q375" s="238">
        <f>ROUND(E375*P375,2)</f>
        <v>1.8</v>
      </c>
      <c r="R375" s="240" t="s">
        <v>382</v>
      </c>
      <c r="S375" s="240" t="s">
        <v>153</v>
      </c>
      <c r="T375" s="241" t="s">
        <v>153</v>
      </c>
      <c r="U375" s="220">
        <v>0.24199999999999999</v>
      </c>
      <c r="V375" s="220">
        <f>ROUND(E375*U375,2)</f>
        <v>12.1</v>
      </c>
      <c r="W375" s="220"/>
      <c r="X375" s="220" t="s">
        <v>154</v>
      </c>
      <c r="Y375" s="220" t="s">
        <v>155</v>
      </c>
      <c r="Z375" s="210"/>
      <c r="AA375" s="210"/>
      <c r="AB375" s="210"/>
      <c r="AC375" s="210"/>
      <c r="AD375" s="210"/>
      <c r="AE375" s="210"/>
      <c r="AF375" s="210"/>
      <c r="AG375" s="210" t="s">
        <v>156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">
      <c r="A376" s="217"/>
      <c r="B376" s="218"/>
      <c r="C376" s="253"/>
      <c r="D376" s="244"/>
      <c r="E376" s="244"/>
      <c r="F376" s="244"/>
      <c r="G376" s="244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162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35">
        <v>98</v>
      </c>
      <c r="B377" s="236" t="s">
        <v>480</v>
      </c>
      <c r="C377" s="249" t="s">
        <v>481</v>
      </c>
      <c r="D377" s="237" t="s">
        <v>215</v>
      </c>
      <c r="E377" s="238">
        <v>63.881999999999998</v>
      </c>
      <c r="F377" s="239"/>
      <c r="G377" s="240">
        <f>ROUND(E377*F377,2)</f>
        <v>0</v>
      </c>
      <c r="H377" s="239"/>
      <c r="I377" s="240">
        <f>ROUND(E377*H377,2)</f>
        <v>0</v>
      </c>
      <c r="J377" s="239"/>
      <c r="K377" s="240">
        <f>ROUND(E377*J377,2)</f>
        <v>0</v>
      </c>
      <c r="L377" s="240">
        <v>21</v>
      </c>
      <c r="M377" s="240">
        <f>G377*(1+L377/100)</f>
        <v>0</v>
      </c>
      <c r="N377" s="238">
        <v>0</v>
      </c>
      <c r="O377" s="238">
        <f>ROUND(E377*N377,2)</f>
        <v>0</v>
      </c>
      <c r="P377" s="238">
        <v>2.3E-2</v>
      </c>
      <c r="Q377" s="238">
        <f>ROUND(E377*P377,2)</f>
        <v>1.47</v>
      </c>
      <c r="R377" s="240" t="s">
        <v>382</v>
      </c>
      <c r="S377" s="240" t="s">
        <v>153</v>
      </c>
      <c r="T377" s="241" t="s">
        <v>153</v>
      </c>
      <c r="U377" s="220">
        <v>0.08</v>
      </c>
      <c r="V377" s="220">
        <f>ROUND(E377*U377,2)</f>
        <v>5.1100000000000003</v>
      </c>
      <c r="W377" s="220"/>
      <c r="X377" s="220" t="s">
        <v>154</v>
      </c>
      <c r="Y377" s="220" t="s">
        <v>155</v>
      </c>
      <c r="Z377" s="210"/>
      <c r="AA377" s="210"/>
      <c r="AB377" s="210"/>
      <c r="AC377" s="210"/>
      <c r="AD377" s="210"/>
      <c r="AE377" s="210"/>
      <c r="AF377" s="210"/>
      <c r="AG377" s="210" t="s">
        <v>156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">
      <c r="A378" s="217"/>
      <c r="B378" s="218"/>
      <c r="C378" s="251" t="s">
        <v>482</v>
      </c>
      <c r="D378" s="221"/>
      <c r="E378" s="222">
        <v>63.881999999999998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160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52"/>
      <c r="D379" s="243"/>
      <c r="E379" s="243"/>
      <c r="F379" s="243"/>
      <c r="G379" s="243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162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22.5" outlineLevel="1" x14ac:dyDescent="0.2">
      <c r="A380" s="235">
        <v>99</v>
      </c>
      <c r="B380" s="236" t="s">
        <v>483</v>
      </c>
      <c r="C380" s="249" t="s">
        <v>484</v>
      </c>
      <c r="D380" s="237" t="s">
        <v>165</v>
      </c>
      <c r="E380" s="238">
        <v>208.04</v>
      </c>
      <c r="F380" s="239"/>
      <c r="G380" s="240">
        <f>ROUND(E380*F380,2)</f>
        <v>0</v>
      </c>
      <c r="H380" s="239"/>
      <c r="I380" s="240">
        <f>ROUND(E380*H380,2)</f>
        <v>0</v>
      </c>
      <c r="J380" s="239"/>
      <c r="K380" s="240">
        <f>ROUND(E380*J380,2)</f>
        <v>0</v>
      </c>
      <c r="L380" s="240">
        <v>21</v>
      </c>
      <c r="M380" s="240">
        <f>G380*(1+L380/100)</f>
        <v>0</v>
      </c>
      <c r="N380" s="238">
        <v>0</v>
      </c>
      <c r="O380" s="238">
        <f>ROUND(E380*N380,2)</f>
        <v>0</v>
      </c>
      <c r="P380" s="238">
        <v>0</v>
      </c>
      <c r="Q380" s="238">
        <f>ROUND(E380*P380,2)</f>
        <v>0</v>
      </c>
      <c r="R380" s="240" t="s">
        <v>382</v>
      </c>
      <c r="S380" s="240" t="s">
        <v>153</v>
      </c>
      <c r="T380" s="241" t="s">
        <v>153</v>
      </c>
      <c r="U380" s="220">
        <v>7.0000000000000001E-3</v>
      </c>
      <c r="V380" s="220">
        <f>ROUND(E380*U380,2)</f>
        <v>1.46</v>
      </c>
      <c r="W380" s="220"/>
      <c r="X380" s="220" t="s">
        <v>154</v>
      </c>
      <c r="Y380" s="220" t="s">
        <v>155</v>
      </c>
      <c r="Z380" s="210"/>
      <c r="AA380" s="210"/>
      <c r="AB380" s="210"/>
      <c r="AC380" s="210"/>
      <c r="AD380" s="210"/>
      <c r="AE380" s="210"/>
      <c r="AF380" s="210"/>
      <c r="AG380" s="210" t="s">
        <v>156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2" x14ac:dyDescent="0.2">
      <c r="A381" s="217"/>
      <c r="B381" s="218"/>
      <c r="C381" s="253"/>
      <c r="D381" s="244"/>
      <c r="E381" s="244"/>
      <c r="F381" s="244"/>
      <c r="G381" s="244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10"/>
      <c r="AA381" s="210"/>
      <c r="AB381" s="210"/>
      <c r="AC381" s="210"/>
      <c r="AD381" s="210"/>
      <c r="AE381" s="210"/>
      <c r="AF381" s="210"/>
      <c r="AG381" s="210" t="s">
        <v>162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ht="22.5" outlineLevel="1" x14ac:dyDescent="0.2">
      <c r="A382" s="235">
        <v>100</v>
      </c>
      <c r="B382" s="236" t="s">
        <v>485</v>
      </c>
      <c r="C382" s="249" t="s">
        <v>486</v>
      </c>
      <c r="D382" s="237" t="s">
        <v>165</v>
      </c>
      <c r="E382" s="238">
        <v>50</v>
      </c>
      <c r="F382" s="239"/>
      <c r="G382" s="240">
        <f>ROUND(E382*F382,2)</f>
        <v>0</v>
      </c>
      <c r="H382" s="239"/>
      <c r="I382" s="240">
        <f>ROUND(E382*H382,2)</f>
        <v>0</v>
      </c>
      <c r="J382" s="239"/>
      <c r="K382" s="240">
        <f>ROUND(E382*J382,2)</f>
        <v>0</v>
      </c>
      <c r="L382" s="240">
        <v>21</v>
      </c>
      <c r="M382" s="240">
        <f>G382*(1+L382/100)</f>
        <v>0</v>
      </c>
      <c r="N382" s="238">
        <v>0</v>
      </c>
      <c r="O382" s="238">
        <f>ROUND(E382*N382,2)</f>
        <v>0</v>
      </c>
      <c r="P382" s="238">
        <v>0</v>
      </c>
      <c r="Q382" s="238">
        <f>ROUND(E382*P382,2)</f>
        <v>0</v>
      </c>
      <c r="R382" s="240" t="s">
        <v>382</v>
      </c>
      <c r="S382" s="240" t="s">
        <v>153</v>
      </c>
      <c r="T382" s="241" t="s">
        <v>153</v>
      </c>
      <c r="U382" s="220">
        <v>8.9999999999999993E-3</v>
      </c>
      <c r="V382" s="220">
        <f>ROUND(E382*U382,2)</f>
        <v>0.45</v>
      </c>
      <c r="W382" s="220"/>
      <c r="X382" s="220" t="s">
        <v>154</v>
      </c>
      <c r="Y382" s="220" t="s">
        <v>155</v>
      </c>
      <c r="Z382" s="210"/>
      <c r="AA382" s="210"/>
      <c r="AB382" s="210"/>
      <c r="AC382" s="210"/>
      <c r="AD382" s="210"/>
      <c r="AE382" s="210"/>
      <c r="AF382" s="210"/>
      <c r="AG382" s="210" t="s">
        <v>156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53"/>
      <c r="D383" s="244"/>
      <c r="E383" s="244"/>
      <c r="F383" s="244"/>
      <c r="G383" s="244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162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2.5" outlineLevel="1" x14ac:dyDescent="0.2">
      <c r="A384" s="235">
        <v>101</v>
      </c>
      <c r="B384" s="236" t="s">
        <v>487</v>
      </c>
      <c r="C384" s="249" t="s">
        <v>488</v>
      </c>
      <c r="D384" s="237" t="s">
        <v>215</v>
      </c>
      <c r="E384" s="238">
        <v>63.881999999999998</v>
      </c>
      <c r="F384" s="239"/>
      <c r="G384" s="240">
        <f>ROUND(E384*F384,2)</f>
        <v>0</v>
      </c>
      <c r="H384" s="239"/>
      <c r="I384" s="240">
        <f>ROUND(E384*H384,2)</f>
        <v>0</v>
      </c>
      <c r="J384" s="239"/>
      <c r="K384" s="240">
        <f>ROUND(E384*J384,2)</f>
        <v>0</v>
      </c>
      <c r="L384" s="240">
        <v>21</v>
      </c>
      <c r="M384" s="240">
        <f>G384*(1+L384/100)</f>
        <v>0</v>
      </c>
      <c r="N384" s="238">
        <v>0</v>
      </c>
      <c r="O384" s="238">
        <f>ROUND(E384*N384,2)</f>
        <v>0</v>
      </c>
      <c r="P384" s="238">
        <v>0</v>
      </c>
      <c r="Q384" s="238">
        <f>ROUND(E384*P384,2)</f>
        <v>0</v>
      </c>
      <c r="R384" s="240" t="s">
        <v>382</v>
      </c>
      <c r="S384" s="240" t="s">
        <v>153</v>
      </c>
      <c r="T384" s="241" t="s">
        <v>153</v>
      </c>
      <c r="U384" s="220">
        <v>4.0000000000000001E-3</v>
      </c>
      <c r="V384" s="220">
        <f>ROUND(E384*U384,2)</f>
        <v>0.26</v>
      </c>
      <c r="W384" s="220"/>
      <c r="X384" s="220" t="s">
        <v>154</v>
      </c>
      <c r="Y384" s="220" t="s">
        <v>155</v>
      </c>
      <c r="Z384" s="210"/>
      <c r="AA384" s="210"/>
      <c r="AB384" s="210"/>
      <c r="AC384" s="210"/>
      <c r="AD384" s="210"/>
      <c r="AE384" s="210"/>
      <c r="AF384" s="210"/>
      <c r="AG384" s="210" t="s">
        <v>156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53"/>
      <c r="D385" s="244"/>
      <c r="E385" s="244"/>
      <c r="F385" s="244"/>
      <c r="G385" s="244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162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35">
        <v>102</v>
      </c>
      <c r="B386" s="236" t="s">
        <v>489</v>
      </c>
      <c r="C386" s="249" t="s">
        <v>490</v>
      </c>
      <c r="D386" s="237" t="s">
        <v>252</v>
      </c>
      <c r="E386" s="238">
        <v>2.65</v>
      </c>
      <c r="F386" s="239"/>
      <c r="G386" s="240">
        <f>ROUND(E386*F386,2)</f>
        <v>0</v>
      </c>
      <c r="H386" s="239"/>
      <c r="I386" s="240">
        <f>ROUND(E386*H386,2)</f>
        <v>0</v>
      </c>
      <c r="J386" s="239"/>
      <c r="K386" s="240">
        <f>ROUND(E386*J386,2)</f>
        <v>0</v>
      </c>
      <c r="L386" s="240">
        <v>21</v>
      </c>
      <c r="M386" s="240">
        <f>G386*(1+L386/100)</f>
        <v>0</v>
      </c>
      <c r="N386" s="238">
        <v>0</v>
      </c>
      <c r="O386" s="238">
        <f>ROUND(E386*N386,2)</f>
        <v>0</v>
      </c>
      <c r="P386" s="238">
        <v>0</v>
      </c>
      <c r="Q386" s="238">
        <f>ROUND(E386*P386,2)</f>
        <v>0</v>
      </c>
      <c r="R386" s="240"/>
      <c r="S386" s="240" t="s">
        <v>253</v>
      </c>
      <c r="T386" s="241" t="s">
        <v>254</v>
      </c>
      <c r="U386" s="220">
        <v>0</v>
      </c>
      <c r="V386" s="220">
        <f>ROUND(E386*U386,2)</f>
        <v>0</v>
      </c>
      <c r="W386" s="220"/>
      <c r="X386" s="220" t="s">
        <v>154</v>
      </c>
      <c r="Y386" s="220" t="s">
        <v>155</v>
      </c>
      <c r="Z386" s="210"/>
      <c r="AA386" s="210"/>
      <c r="AB386" s="210"/>
      <c r="AC386" s="210"/>
      <c r="AD386" s="210"/>
      <c r="AE386" s="210"/>
      <c r="AF386" s="210"/>
      <c r="AG386" s="210" t="s">
        <v>156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51" t="s">
        <v>491</v>
      </c>
      <c r="D387" s="221"/>
      <c r="E387" s="222">
        <v>2.65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160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">
      <c r="A388" s="217"/>
      <c r="B388" s="218"/>
      <c r="C388" s="252"/>
      <c r="D388" s="243"/>
      <c r="E388" s="243"/>
      <c r="F388" s="243"/>
      <c r="G388" s="243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162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35">
        <v>103</v>
      </c>
      <c r="B389" s="236" t="s">
        <v>492</v>
      </c>
      <c r="C389" s="249" t="s">
        <v>493</v>
      </c>
      <c r="D389" s="237" t="s">
        <v>252</v>
      </c>
      <c r="E389" s="238">
        <v>258.04000000000002</v>
      </c>
      <c r="F389" s="239"/>
      <c r="G389" s="240">
        <f>ROUND(E389*F389,2)</f>
        <v>0</v>
      </c>
      <c r="H389" s="239"/>
      <c r="I389" s="240">
        <f>ROUND(E389*H389,2)</f>
        <v>0</v>
      </c>
      <c r="J389" s="239"/>
      <c r="K389" s="240">
        <f>ROUND(E389*J389,2)</f>
        <v>0</v>
      </c>
      <c r="L389" s="240">
        <v>21</v>
      </c>
      <c r="M389" s="240">
        <f>G389*(1+L389/100)</f>
        <v>0</v>
      </c>
      <c r="N389" s="238">
        <v>0</v>
      </c>
      <c r="O389" s="238">
        <f>ROUND(E389*N389,2)</f>
        <v>0</v>
      </c>
      <c r="P389" s="238">
        <v>0</v>
      </c>
      <c r="Q389" s="238">
        <f>ROUND(E389*P389,2)</f>
        <v>0</v>
      </c>
      <c r="R389" s="240"/>
      <c r="S389" s="240" t="s">
        <v>253</v>
      </c>
      <c r="T389" s="241" t="s">
        <v>254</v>
      </c>
      <c r="U389" s="220">
        <v>0</v>
      </c>
      <c r="V389" s="220">
        <f>ROUND(E389*U389,2)</f>
        <v>0</v>
      </c>
      <c r="W389" s="220"/>
      <c r="X389" s="220" t="s">
        <v>154</v>
      </c>
      <c r="Y389" s="220" t="s">
        <v>155</v>
      </c>
      <c r="Z389" s="210"/>
      <c r="AA389" s="210"/>
      <c r="AB389" s="210"/>
      <c r="AC389" s="210"/>
      <c r="AD389" s="210"/>
      <c r="AE389" s="210"/>
      <c r="AF389" s="210"/>
      <c r="AG389" s="210" t="s">
        <v>156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17"/>
      <c r="B390" s="218"/>
      <c r="C390" s="251" t="s">
        <v>494</v>
      </c>
      <c r="D390" s="221"/>
      <c r="E390" s="222">
        <v>258.04000000000002</v>
      </c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160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52"/>
      <c r="D391" s="243"/>
      <c r="E391" s="243"/>
      <c r="F391" s="243"/>
      <c r="G391" s="243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162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x14ac:dyDescent="0.2">
      <c r="A392" s="228" t="s">
        <v>147</v>
      </c>
      <c r="B392" s="229" t="s">
        <v>109</v>
      </c>
      <c r="C392" s="248" t="s">
        <v>110</v>
      </c>
      <c r="D392" s="230"/>
      <c r="E392" s="231"/>
      <c r="F392" s="232"/>
      <c r="G392" s="232">
        <f>SUMIF(AG393:AG404,"&lt;&gt;NOR",G393:G404)</f>
        <v>0</v>
      </c>
      <c r="H392" s="232"/>
      <c r="I392" s="232">
        <f>SUM(I393:I404)</f>
        <v>0</v>
      </c>
      <c r="J392" s="232"/>
      <c r="K392" s="232">
        <f>SUM(K393:K404)</f>
        <v>0</v>
      </c>
      <c r="L392" s="232"/>
      <c r="M392" s="232">
        <f>SUM(M393:M404)</f>
        <v>0</v>
      </c>
      <c r="N392" s="231"/>
      <c r="O392" s="231">
        <f>SUM(O393:O404)</f>
        <v>0.03</v>
      </c>
      <c r="P392" s="231"/>
      <c r="Q392" s="231">
        <f>SUM(Q393:Q404)</f>
        <v>0</v>
      </c>
      <c r="R392" s="232"/>
      <c r="S392" s="232"/>
      <c r="T392" s="233"/>
      <c r="U392" s="227"/>
      <c r="V392" s="227">
        <f>SUM(V393:V404)</f>
        <v>2.4099999999999997</v>
      </c>
      <c r="W392" s="227"/>
      <c r="X392" s="227"/>
      <c r="Y392" s="227"/>
      <c r="AG392" t="s">
        <v>148</v>
      </c>
    </row>
    <row r="393" spans="1:60" ht="22.5" outlineLevel="1" x14ac:dyDescent="0.2">
      <c r="A393" s="235">
        <v>104</v>
      </c>
      <c r="B393" s="236" t="s">
        <v>495</v>
      </c>
      <c r="C393" s="249" t="s">
        <v>496</v>
      </c>
      <c r="D393" s="237" t="s">
        <v>151</v>
      </c>
      <c r="E393" s="238">
        <v>1</v>
      </c>
      <c r="F393" s="239"/>
      <c r="G393" s="240">
        <f>ROUND(E393*F393,2)</f>
        <v>0</v>
      </c>
      <c r="H393" s="239"/>
      <c r="I393" s="240">
        <f>ROUND(E393*H393,2)</f>
        <v>0</v>
      </c>
      <c r="J393" s="239"/>
      <c r="K393" s="240">
        <f>ROUND(E393*J393,2)</f>
        <v>0</v>
      </c>
      <c r="L393" s="240">
        <v>21</v>
      </c>
      <c r="M393" s="240">
        <f>G393*(1+L393/100)</f>
        <v>0</v>
      </c>
      <c r="N393" s="238">
        <v>0</v>
      </c>
      <c r="O393" s="238">
        <f>ROUND(E393*N393,2)</f>
        <v>0</v>
      </c>
      <c r="P393" s="238">
        <v>0</v>
      </c>
      <c r="Q393" s="238">
        <f>ROUND(E393*P393,2)</f>
        <v>0</v>
      </c>
      <c r="R393" s="240" t="s">
        <v>497</v>
      </c>
      <c r="S393" s="240" t="s">
        <v>153</v>
      </c>
      <c r="T393" s="241" t="s">
        <v>153</v>
      </c>
      <c r="U393" s="220">
        <v>1.56</v>
      </c>
      <c r="V393" s="220">
        <f>ROUND(E393*U393,2)</f>
        <v>1.56</v>
      </c>
      <c r="W393" s="220"/>
      <c r="X393" s="220" t="s">
        <v>154</v>
      </c>
      <c r="Y393" s="220" t="s">
        <v>155</v>
      </c>
      <c r="Z393" s="210"/>
      <c r="AA393" s="210"/>
      <c r="AB393" s="210"/>
      <c r="AC393" s="210"/>
      <c r="AD393" s="210"/>
      <c r="AE393" s="210"/>
      <c r="AF393" s="210"/>
      <c r="AG393" s="210" t="s">
        <v>156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2">
      <c r="A394" s="217"/>
      <c r="B394" s="218"/>
      <c r="C394" s="254" t="s">
        <v>498</v>
      </c>
      <c r="D394" s="245"/>
      <c r="E394" s="245"/>
      <c r="F394" s="245"/>
      <c r="G394" s="245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183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52"/>
      <c r="D395" s="243"/>
      <c r="E395" s="243"/>
      <c r="F395" s="243"/>
      <c r="G395" s="243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162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35">
        <v>105</v>
      </c>
      <c r="B396" s="236" t="s">
        <v>499</v>
      </c>
      <c r="C396" s="249" t="s">
        <v>500</v>
      </c>
      <c r="D396" s="237" t="s">
        <v>151</v>
      </c>
      <c r="E396" s="238">
        <v>1</v>
      </c>
      <c r="F396" s="239"/>
      <c r="G396" s="240">
        <f>ROUND(E396*F396,2)</f>
        <v>0</v>
      </c>
      <c r="H396" s="239"/>
      <c r="I396" s="240">
        <f>ROUND(E396*H396,2)</f>
        <v>0</v>
      </c>
      <c r="J396" s="239"/>
      <c r="K396" s="240">
        <f>ROUND(E396*J396,2)</f>
        <v>0</v>
      </c>
      <c r="L396" s="240">
        <v>21</v>
      </c>
      <c r="M396" s="240">
        <f>G396*(1+L396/100)</f>
        <v>0</v>
      </c>
      <c r="N396" s="238">
        <v>0</v>
      </c>
      <c r="O396" s="238">
        <f>ROUND(E396*N396,2)</f>
        <v>0</v>
      </c>
      <c r="P396" s="238">
        <v>0</v>
      </c>
      <c r="Q396" s="238">
        <f>ROUND(E396*P396,2)</f>
        <v>0</v>
      </c>
      <c r="R396" s="240" t="s">
        <v>497</v>
      </c>
      <c r="S396" s="240" t="s">
        <v>153</v>
      </c>
      <c r="T396" s="241" t="s">
        <v>153</v>
      </c>
      <c r="U396" s="220">
        <v>0.77500000000000002</v>
      </c>
      <c r="V396" s="220">
        <f>ROUND(E396*U396,2)</f>
        <v>0.78</v>
      </c>
      <c r="W396" s="220"/>
      <c r="X396" s="220" t="s">
        <v>154</v>
      </c>
      <c r="Y396" s="220" t="s">
        <v>155</v>
      </c>
      <c r="Z396" s="210"/>
      <c r="AA396" s="210"/>
      <c r="AB396" s="210"/>
      <c r="AC396" s="210"/>
      <c r="AD396" s="210"/>
      <c r="AE396" s="210"/>
      <c r="AF396" s="210"/>
      <c r="AG396" s="210" t="s">
        <v>156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">
      <c r="A397" s="217"/>
      <c r="B397" s="218"/>
      <c r="C397" s="253"/>
      <c r="D397" s="244"/>
      <c r="E397" s="244"/>
      <c r="F397" s="244"/>
      <c r="G397" s="244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162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35">
        <v>106</v>
      </c>
      <c r="B398" s="236" t="s">
        <v>501</v>
      </c>
      <c r="C398" s="249" t="s">
        <v>502</v>
      </c>
      <c r="D398" s="237" t="s">
        <v>151</v>
      </c>
      <c r="E398" s="238">
        <v>1</v>
      </c>
      <c r="F398" s="239"/>
      <c r="G398" s="240">
        <f>ROUND(E398*F398,2)</f>
        <v>0</v>
      </c>
      <c r="H398" s="239"/>
      <c r="I398" s="240">
        <f>ROUND(E398*H398,2)</f>
        <v>0</v>
      </c>
      <c r="J398" s="239"/>
      <c r="K398" s="240">
        <f>ROUND(E398*J398,2)</f>
        <v>0</v>
      </c>
      <c r="L398" s="240">
        <v>21</v>
      </c>
      <c r="M398" s="240">
        <f>G398*(1+L398/100)</f>
        <v>0</v>
      </c>
      <c r="N398" s="238">
        <v>7.5000000000000002E-4</v>
      </c>
      <c r="O398" s="238">
        <f>ROUND(E398*N398,2)</f>
        <v>0</v>
      </c>
      <c r="P398" s="238">
        <v>0</v>
      </c>
      <c r="Q398" s="238">
        <f>ROUND(E398*P398,2)</f>
        <v>0</v>
      </c>
      <c r="R398" s="240" t="s">
        <v>220</v>
      </c>
      <c r="S398" s="240" t="s">
        <v>153</v>
      </c>
      <c r="T398" s="241" t="s">
        <v>153</v>
      </c>
      <c r="U398" s="220">
        <v>0</v>
      </c>
      <c r="V398" s="220">
        <f>ROUND(E398*U398,2)</f>
        <v>0</v>
      </c>
      <c r="W398" s="220"/>
      <c r="X398" s="220" t="s">
        <v>221</v>
      </c>
      <c r="Y398" s="220" t="s">
        <v>155</v>
      </c>
      <c r="Z398" s="210"/>
      <c r="AA398" s="210"/>
      <c r="AB398" s="210"/>
      <c r="AC398" s="210"/>
      <c r="AD398" s="210"/>
      <c r="AE398" s="210"/>
      <c r="AF398" s="210"/>
      <c r="AG398" s="210" t="s">
        <v>222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">
      <c r="A399" s="217"/>
      <c r="B399" s="218"/>
      <c r="C399" s="253"/>
      <c r="D399" s="244"/>
      <c r="E399" s="244"/>
      <c r="F399" s="244"/>
      <c r="G399" s="244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162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ht="22.5" outlineLevel="1" x14ac:dyDescent="0.2">
      <c r="A400" s="235">
        <v>107</v>
      </c>
      <c r="B400" s="236" t="s">
        <v>503</v>
      </c>
      <c r="C400" s="249" t="s">
        <v>504</v>
      </c>
      <c r="D400" s="237" t="s">
        <v>151</v>
      </c>
      <c r="E400" s="238">
        <v>1</v>
      </c>
      <c r="F400" s="239"/>
      <c r="G400" s="240">
        <f>ROUND(E400*F400,2)</f>
        <v>0</v>
      </c>
      <c r="H400" s="239"/>
      <c r="I400" s="240">
        <f>ROUND(E400*H400,2)</f>
        <v>0</v>
      </c>
      <c r="J400" s="239"/>
      <c r="K400" s="240">
        <f>ROUND(E400*J400,2)</f>
        <v>0</v>
      </c>
      <c r="L400" s="240">
        <v>21</v>
      </c>
      <c r="M400" s="240">
        <f>G400*(1+L400/100)</f>
        <v>0</v>
      </c>
      <c r="N400" s="238">
        <v>2.9000000000000001E-2</v>
      </c>
      <c r="O400" s="238">
        <f>ROUND(E400*N400,2)</f>
        <v>0.03</v>
      </c>
      <c r="P400" s="238">
        <v>0</v>
      </c>
      <c r="Q400" s="238">
        <f>ROUND(E400*P400,2)</f>
        <v>0</v>
      </c>
      <c r="R400" s="240" t="s">
        <v>220</v>
      </c>
      <c r="S400" s="240" t="s">
        <v>153</v>
      </c>
      <c r="T400" s="241" t="s">
        <v>254</v>
      </c>
      <c r="U400" s="220">
        <v>0</v>
      </c>
      <c r="V400" s="220">
        <f>ROUND(E400*U400,2)</f>
        <v>0</v>
      </c>
      <c r="W400" s="220"/>
      <c r="X400" s="220" t="s">
        <v>221</v>
      </c>
      <c r="Y400" s="220" t="s">
        <v>155</v>
      </c>
      <c r="Z400" s="210"/>
      <c r="AA400" s="210"/>
      <c r="AB400" s="210"/>
      <c r="AC400" s="210"/>
      <c r="AD400" s="210"/>
      <c r="AE400" s="210"/>
      <c r="AF400" s="210"/>
      <c r="AG400" s="210" t="s">
        <v>222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17"/>
      <c r="B401" s="218"/>
      <c r="C401" s="253"/>
      <c r="D401" s="244"/>
      <c r="E401" s="244"/>
      <c r="F401" s="244"/>
      <c r="G401" s="244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162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35">
        <v>108</v>
      </c>
      <c r="B402" s="236" t="s">
        <v>505</v>
      </c>
      <c r="C402" s="249" t="s">
        <v>506</v>
      </c>
      <c r="D402" s="237" t="s">
        <v>288</v>
      </c>
      <c r="E402" s="238">
        <v>2.9749999999999999E-2</v>
      </c>
      <c r="F402" s="239"/>
      <c r="G402" s="240">
        <f>ROUND(E402*F402,2)</f>
        <v>0</v>
      </c>
      <c r="H402" s="239"/>
      <c r="I402" s="240">
        <f>ROUND(E402*H402,2)</f>
        <v>0</v>
      </c>
      <c r="J402" s="239"/>
      <c r="K402" s="240">
        <f>ROUND(E402*J402,2)</f>
        <v>0</v>
      </c>
      <c r="L402" s="240">
        <v>21</v>
      </c>
      <c r="M402" s="240">
        <f>G402*(1+L402/100)</f>
        <v>0</v>
      </c>
      <c r="N402" s="238">
        <v>0</v>
      </c>
      <c r="O402" s="238">
        <f>ROUND(E402*N402,2)</f>
        <v>0</v>
      </c>
      <c r="P402" s="238">
        <v>0</v>
      </c>
      <c r="Q402" s="238">
        <f>ROUND(E402*P402,2)</f>
        <v>0</v>
      </c>
      <c r="R402" s="240" t="s">
        <v>497</v>
      </c>
      <c r="S402" s="240" t="s">
        <v>153</v>
      </c>
      <c r="T402" s="241" t="s">
        <v>153</v>
      </c>
      <c r="U402" s="220">
        <v>2.4209999999999998</v>
      </c>
      <c r="V402" s="220">
        <f>ROUND(E402*U402,2)</f>
        <v>7.0000000000000007E-2</v>
      </c>
      <c r="W402" s="220"/>
      <c r="X402" s="220" t="s">
        <v>289</v>
      </c>
      <c r="Y402" s="220" t="s">
        <v>155</v>
      </c>
      <c r="Z402" s="210"/>
      <c r="AA402" s="210"/>
      <c r="AB402" s="210"/>
      <c r="AC402" s="210"/>
      <c r="AD402" s="210"/>
      <c r="AE402" s="210"/>
      <c r="AF402" s="210"/>
      <c r="AG402" s="210" t="s">
        <v>290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2" x14ac:dyDescent="0.2">
      <c r="A403" s="217"/>
      <c r="B403" s="218"/>
      <c r="C403" s="250" t="s">
        <v>330</v>
      </c>
      <c r="D403" s="242"/>
      <c r="E403" s="242"/>
      <c r="F403" s="242"/>
      <c r="G403" s="242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158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52"/>
      <c r="D404" s="243"/>
      <c r="E404" s="243"/>
      <c r="F404" s="243"/>
      <c r="G404" s="243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162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x14ac:dyDescent="0.2">
      <c r="A405" s="228" t="s">
        <v>147</v>
      </c>
      <c r="B405" s="229" t="s">
        <v>111</v>
      </c>
      <c r="C405" s="248" t="s">
        <v>112</v>
      </c>
      <c r="D405" s="230"/>
      <c r="E405" s="231"/>
      <c r="F405" s="232"/>
      <c r="G405" s="232">
        <f>SUMIF(AG406:AG430,"&lt;&gt;NOR",G406:G430)</f>
        <v>0</v>
      </c>
      <c r="H405" s="232"/>
      <c r="I405" s="232">
        <f>SUM(I406:I430)</f>
        <v>0</v>
      </c>
      <c r="J405" s="232"/>
      <c r="K405" s="232">
        <f>SUM(K406:K430)</f>
        <v>0</v>
      </c>
      <c r="L405" s="232"/>
      <c r="M405" s="232">
        <f>SUM(M406:M430)</f>
        <v>0</v>
      </c>
      <c r="N405" s="231"/>
      <c r="O405" s="231">
        <f>SUM(O406:O430)</f>
        <v>0.22000000000000003</v>
      </c>
      <c r="P405" s="231"/>
      <c r="Q405" s="231">
        <f>SUM(Q406:Q430)</f>
        <v>0</v>
      </c>
      <c r="R405" s="232"/>
      <c r="S405" s="232"/>
      <c r="T405" s="233"/>
      <c r="U405" s="227"/>
      <c r="V405" s="227">
        <f>SUM(V406:V430)</f>
        <v>227.53</v>
      </c>
      <c r="W405" s="227"/>
      <c r="X405" s="227"/>
      <c r="Y405" s="227"/>
      <c r="AG405" t="s">
        <v>148</v>
      </c>
    </row>
    <row r="406" spans="1:60" outlineLevel="1" x14ac:dyDescent="0.2">
      <c r="A406" s="235">
        <v>109</v>
      </c>
      <c r="B406" s="236" t="s">
        <v>507</v>
      </c>
      <c r="C406" s="249" t="s">
        <v>508</v>
      </c>
      <c r="D406" s="237" t="s">
        <v>165</v>
      </c>
      <c r="E406" s="238">
        <v>12.6</v>
      </c>
      <c r="F406" s="239"/>
      <c r="G406" s="240">
        <f>ROUND(E406*F406,2)</f>
        <v>0</v>
      </c>
      <c r="H406" s="239"/>
      <c r="I406" s="240">
        <f>ROUND(E406*H406,2)</f>
        <v>0</v>
      </c>
      <c r="J406" s="239"/>
      <c r="K406" s="240">
        <f>ROUND(E406*J406,2)</f>
        <v>0</v>
      </c>
      <c r="L406" s="240">
        <v>21</v>
      </c>
      <c r="M406" s="240">
        <f>G406*(1+L406/100)</f>
        <v>0</v>
      </c>
      <c r="N406" s="238">
        <v>1.4999999999999999E-4</v>
      </c>
      <c r="O406" s="238">
        <f>ROUND(E406*N406,2)</f>
        <v>0</v>
      </c>
      <c r="P406" s="238">
        <v>0</v>
      </c>
      <c r="Q406" s="238">
        <f>ROUND(E406*P406,2)</f>
        <v>0</v>
      </c>
      <c r="R406" s="240" t="s">
        <v>509</v>
      </c>
      <c r="S406" s="240" t="s">
        <v>153</v>
      </c>
      <c r="T406" s="241" t="s">
        <v>153</v>
      </c>
      <c r="U406" s="220">
        <v>0.22800000000000001</v>
      </c>
      <c r="V406" s="220">
        <f>ROUND(E406*U406,2)</f>
        <v>2.87</v>
      </c>
      <c r="W406" s="220"/>
      <c r="X406" s="220" t="s">
        <v>154</v>
      </c>
      <c r="Y406" s="220" t="s">
        <v>155</v>
      </c>
      <c r="Z406" s="210"/>
      <c r="AA406" s="210"/>
      <c r="AB406" s="210"/>
      <c r="AC406" s="210"/>
      <c r="AD406" s="210"/>
      <c r="AE406" s="210"/>
      <c r="AF406" s="210"/>
      <c r="AG406" s="210" t="s">
        <v>156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">
      <c r="A407" s="217"/>
      <c r="B407" s="218"/>
      <c r="C407" s="251" t="s">
        <v>510</v>
      </c>
      <c r="D407" s="221"/>
      <c r="E407" s="222">
        <v>9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160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51" t="s">
        <v>511</v>
      </c>
      <c r="D408" s="221"/>
      <c r="E408" s="222">
        <v>3.6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160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">
      <c r="A409" s="217"/>
      <c r="B409" s="218"/>
      <c r="C409" s="252"/>
      <c r="D409" s="243"/>
      <c r="E409" s="243"/>
      <c r="F409" s="243"/>
      <c r="G409" s="243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162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35">
        <v>110</v>
      </c>
      <c r="B410" s="236" t="s">
        <v>512</v>
      </c>
      <c r="C410" s="249" t="s">
        <v>513</v>
      </c>
      <c r="D410" s="237" t="s">
        <v>165</v>
      </c>
      <c r="E410" s="238">
        <v>12.6</v>
      </c>
      <c r="F410" s="239"/>
      <c r="G410" s="240">
        <f>ROUND(E410*F410,2)</f>
        <v>0</v>
      </c>
      <c r="H410" s="239"/>
      <c r="I410" s="240">
        <f>ROUND(E410*H410,2)</f>
        <v>0</v>
      </c>
      <c r="J410" s="239"/>
      <c r="K410" s="240">
        <f>ROUND(E410*J410,2)</f>
        <v>0</v>
      </c>
      <c r="L410" s="240">
        <v>21</v>
      </c>
      <c r="M410" s="240">
        <f>G410*(1+L410/100)</f>
        <v>0</v>
      </c>
      <c r="N410" s="238">
        <v>4.2000000000000002E-4</v>
      </c>
      <c r="O410" s="238">
        <f>ROUND(E410*N410,2)</f>
        <v>0.01</v>
      </c>
      <c r="P410" s="238">
        <v>0</v>
      </c>
      <c r="Q410" s="238">
        <f>ROUND(E410*P410,2)</f>
        <v>0</v>
      </c>
      <c r="R410" s="240" t="s">
        <v>509</v>
      </c>
      <c r="S410" s="240" t="s">
        <v>153</v>
      </c>
      <c r="T410" s="241" t="s">
        <v>153</v>
      </c>
      <c r="U410" s="220">
        <v>0.28699999999999998</v>
      </c>
      <c r="V410" s="220">
        <f>ROUND(E410*U410,2)</f>
        <v>3.62</v>
      </c>
      <c r="W410" s="220"/>
      <c r="X410" s="220" t="s">
        <v>154</v>
      </c>
      <c r="Y410" s="220" t="s">
        <v>155</v>
      </c>
      <c r="Z410" s="210"/>
      <c r="AA410" s="210"/>
      <c r="AB410" s="210"/>
      <c r="AC410" s="210"/>
      <c r="AD410" s="210"/>
      <c r="AE410" s="210"/>
      <c r="AF410" s="210"/>
      <c r="AG410" s="210" t="s">
        <v>156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2" x14ac:dyDescent="0.2">
      <c r="A411" s="217"/>
      <c r="B411" s="218"/>
      <c r="C411" s="254" t="s">
        <v>514</v>
      </c>
      <c r="D411" s="245"/>
      <c r="E411" s="245"/>
      <c r="F411" s="245"/>
      <c r="G411" s="245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183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51" t="s">
        <v>510</v>
      </c>
      <c r="D412" s="221"/>
      <c r="E412" s="222">
        <v>9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160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51" t="s">
        <v>511</v>
      </c>
      <c r="D413" s="221"/>
      <c r="E413" s="222">
        <v>3.6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160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17"/>
      <c r="B414" s="218"/>
      <c r="C414" s="252"/>
      <c r="D414" s="243"/>
      <c r="E414" s="243"/>
      <c r="F414" s="243"/>
      <c r="G414" s="243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162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35">
        <v>111</v>
      </c>
      <c r="B415" s="236" t="s">
        <v>515</v>
      </c>
      <c r="C415" s="249" t="s">
        <v>516</v>
      </c>
      <c r="D415" s="237" t="s">
        <v>165</v>
      </c>
      <c r="E415" s="238">
        <v>40</v>
      </c>
      <c r="F415" s="239"/>
      <c r="G415" s="240">
        <f>ROUND(E415*F415,2)</f>
        <v>0</v>
      </c>
      <c r="H415" s="239"/>
      <c r="I415" s="240">
        <f>ROUND(E415*H415,2)</f>
        <v>0</v>
      </c>
      <c r="J415" s="239"/>
      <c r="K415" s="240">
        <f>ROUND(E415*J415,2)</f>
        <v>0</v>
      </c>
      <c r="L415" s="240">
        <v>21</v>
      </c>
      <c r="M415" s="240">
        <f>G415*(1+L415/100)</f>
        <v>0</v>
      </c>
      <c r="N415" s="238">
        <v>1.0000000000000001E-5</v>
      </c>
      <c r="O415" s="238">
        <f>ROUND(E415*N415,2)</f>
        <v>0</v>
      </c>
      <c r="P415" s="238">
        <v>0</v>
      </c>
      <c r="Q415" s="238">
        <f>ROUND(E415*P415,2)</f>
        <v>0</v>
      </c>
      <c r="R415" s="240" t="s">
        <v>509</v>
      </c>
      <c r="S415" s="240" t="s">
        <v>153</v>
      </c>
      <c r="T415" s="241" t="s">
        <v>153</v>
      </c>
      <c r="U415" s="220">
        <v>0.107</v>
      </c>
      <c r="V415" s="220">
        <f>ROUND(E415*U415,2)</f>
        <v>4.28</v>
      </c>
      <c r="W415" s="220"/>
      <c r="X415" s="220" t="s">
        <v>154</v>
      </c>
      <c r="Y415" s="220" t="s">
        <v>155</v>
      </c>
      <c r="Z415" s="210"/>
      <c r="AA415" s="210"/>
      <c r="AB415" s="210"/>
      <c r="AC415" s="210"/>
      <c r="AD415" s="210"/>
      <c r="AE415" s="210"/>
      <c r="AF415" s="210"/>
      <c r="AG415" s="210" t="s">
        <v>156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2" x14ac:dyDescent="0.2">
      <c r="A416" s="217"/>
      <c r="B416" s="218"/>
      <c r="C416" s="251" t="s">
        <v>517</v>
      </c>
      <c r="D416" s="221"/>
      <c r="E416" s="222">
        <v>40</v>
      </c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160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52"/>
      <c r="D417" s="243"/>
      <c r="E417" s="243"/>
      <c r="F417" s="243"/>
      <c r="G417" s="243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162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1" x14ac:dyDescent="0.2">
      <c r="A418" s="235">
        <v>112</v>
      </c>
      <c r="B418" s="236" t="s">
        <v>518</v>
      </c>
      <c r="C418" s="249" t="s">
        <v>519</v>
      </c>
      <c r="D418" s="237" t="s">
        <v>165</v>
      </c>
      <c r="E418" s="238">
        <v>83.106579999999994</v>
      </c>
      <c r="F418" s="239"/>
      <c r="G418" s="240">
        <f>ROUND(E418*F418,2)</f>
        <v>0</v>
      </c>
      <c r="H418" s="239"/>
      <c r="I418" s="240">
        <f>ROUND(E418*H418,2)</f>
        <v>0</v>
      </c>
      <c r="J418" s="239"/>
      <c r="K418" s="240">
        <f>ROUND(E418*J418,2)</f>
        <v>0</v>
      </c>
      <c r="L418" s="240">
        <v>21</v>
      </c>
      <c r="M418" s="240">
        <f>G418*(1+L418/100)</f>
        <v>0</v>
      </c>
      <c r="N418" s="238">
        <v>5.4000000000000001E-4</v>
      </c>
      <c r="O418" s="238">
        <f>ROUND(E418*N418,2)</f>
        <v>0.04</v>
      </c>
      <c r="P418" s="238">
        <v>0</v>
      </c>
      <c r="Q418" s="238">
        <f>ROUND(E418*P418,2)</f>
        <v>0</v>
      </c>
      <c r="R418" s="240" t="s">
        <v>509</v>
      </c>
      <c r="S418" s="240" t="s">
        <v>153</v>
      </c>
      <c r="T418" s="241" t="s">
        <v>153</v>
      </c>
      <c r="U418" s="220">
        <v>0.6</v>
      </c>
      <c r="V418" s="220">
        <f>ROUND(E418*U418,2)</f>
        <v>49.86</v>
      </c>
      <c r="W418" s="220"/>
      <c r="X418" s="220" t="s">
        <v>154</v>
      </c>
      <c r="Y418" s="220" t="s">
        <v>155</v>
      </c>
      <c r="Z418" s="210"/>
      <c r="AA418" s="210"/>
      <c r="AB418" s="210"/>
      <c r="AC418" s="210"/>
      <c r="AD418" s="210"/>
      <c r="AE418" s="210"/>
      <c r="AF418" s="210"/>
      <c r="AG418" s="210" t="s">
        <v>298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2" x14ac:dyDescent="0.2">
      <c r="A419" s="217"/>
      <c r="B419" s="218"/>
      <c r="C419" s="254" t="s">
        <v>520</v>
      </c>
      <c r="D419" s="245"/>
      <c r="E419" s="245"/>
      <c r="F419" s="245"/>
      <c r="G419" s="245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183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17"/>
      <c r="B420" s="218"/>
      <c r="C420" s="251" t="s">
        <v>334</v>
      </c>
      <c r="D420" s="221"/>
      <c r="E420" s="222">
        <v>43.106580000000001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160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51" t="s">
        <v>521</v>
      </c>
      <c r="D421" s="221"/>
      <c r="E421" s="222">
        <v>40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160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">
      <c r="A422" s="217"/>
      <c r="B422" s="218"/>
      <c r="C422" s="252"/>
      <c r="D422" s="243"/>
      <c r="E422" s="243"/>
      <c r="F422" s="243"/>
      <c r="G422" s="243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162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ht="22.5" outlineLevel="1" x14ac:dyDescent="0.2">
      <c r="A423" s="235">
        <v>113</v>
      </c>
      <c r="B423" s="236" t="s">
        <v>522</v>
      </c>
      <c r="C423" s="249" t="s">
        <v>523</v>
      </c>
      <c r="D423" s="237" t="s">
        <v>165</v>
      </c>
      <c r="E423" s="238">
        <v>1106.568</v>
      </c>
      <c r="F423" s="239"/>
      <c r="G423" s="240">
        <f>ROUND(E423*F423,2)</f>
        <v>0</v>
      </c>
      <c r="H423" s="239"/>
      <c r="I423" s="240">
        <f>ROUND(E423*H423,2)</f>
        <v>0</v>
      </c>
      <c r="J423" s="239"/>
      <c r="K423" s="240">
        <f>ROUND(E423*J423,2)</f>
        <v>0</v>
      </c>
      <c r="L423" s="240">
        <v>21</v>
      </c>
      <c r="M423" s="240">
        <f>G423*(1+L423/100)</f>
        <v>0</v>
      </c>
      <c r="N423" s="238">
        <v>1.4999999999999999E-4</v>
      </c>
      <c r="O423" s="238">
        <f>ROUND(E423*N423,2)</f>
        <v>0.17</v>
      </c>
      <c r="P423" s="238">
        <v>0</v>
      </c>
      <c r="Q423" s="238">
        <f>ROUND(E423*P423,2)</f>
        <v>0</v>
      </c>
      <c r="R423" s="240" t="s">
        <v>509</v>
      </c>
      <c r="S423" s="240" t="s">
        <v>524</v>
      </c>
      <c r="T423" s="241" t="s">
        <v>524</v>
      </c>
      <c r="U423" s="220">
        <v>0.15</v>
      </c>
      <c r="V423" s="220">
        <f>ROUND(E423*U423,2)</f>
        <v>165.99</v>
      </c>
      <c r="W423" s="220"/>
      <c r="X423" s="220" t="s">
        <v>154</v>
      </c>
      <c r="Y423" s="220" t="s">
        <v>155</v>
      </c>
      <c r="Z423" s="210"/>
      <c r="AA423" s="210"/>
      <c r="AB423" s="210"/>
      <c r="AC423" s="210"/>
      <c r="AD423" s="210"/>
      <c r="AE423" s="210"/>
      <c r="AF423" s="210"/>
      <c r="AG423" s="210" t="s">
        <v>298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">
      <c r="A424" s="217"/>
      <c r="B424" s="218"/>
      <c r="C424" s="251" t="s">
        <v>525</v>
      </c>
      <c r="D424" s="221"/>
      <c r="E424" s="222">
        <v>470.88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160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51" t="s">
        <v>526</v>
      </c>
      <c r="D425" s="221"/>
      <c r="E425" s="222">
        <v>282.52800000000002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160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51" t="s">
        <v>527</v>
      </c>
      <c r="D426" s="221"/>
      <c r="E426" s="222">
        <v>353.16</v>
      </c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160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17"/>
      <c r="B427" s="218"/>
      <c r="C427" s="252"/>
      <c r="D427" s="243"/>
      <c r="E427" s="243"/>
      <c r="F427" s="243"/>
      <c r="G427" s="243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162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35">
        <v>114</v>
      </c>
      <c r="B428" s="236" t="s">
        <v>528</v>
      </c>
      <c r="C428" s="249" t="s">
        <v>529</v>
      </c>
      <c r="D428" s="237" t="s">
        <v>165</v>
      </c>
      <c r="E428" s="238">
        <v>19.28</v>
      </c>
      <c r="F428" s="239"/>
      <c r="G428" s="240">
        <f>ROUND(E428*F428,2)</f>
        <v>0</v>
      </c>
      <c r="H428" s="239"/>
      <c r="I428" s="240">
        <f>ROUND(E428*H428,2)</f>
        <v>0</v>
      </c>
      <c r="J428" s="239"/>
      <c r="K428" s="240">
        <f>ROUND(E428*J428,2)</f>
        <v>0</v>
      </c>
      <c r="L428" s="240">
        <v>21</v>
      </c>
      <c r="M428" s="240">
        <f>G428*(1+L428/100)</f>
        <v>0</v>
      </c>
      <c r="N428" s="238">
        <v>1.9000000000000001E-4</v>
      </c>
      <c r="O428" s="238">
        <f>ROUND(E428*N428,2)</f>
        <v>0</v>
      </c>
      <c r="P428" s="238">
        <v>0</v>
      </c>
      <c r="Q428" s="238">
        <f>ROUND(E428*P428,2)</f>
        <v>0</v>
      </c>
      <c r="R428" s="240"/>
      <c r="S428" s="240" t="s">
        <v>253</v>
      </c>
      <c r="T428" s="241" t="s">
        <v>254</v>
      </c>
      <c r="U428" s="220">
        <v>4.7E-2</v>
      </c>
      <c r="V428" s="220">
        <f>ROUND(E428*U428,2)</f>
        <v>0.91</v>
      </c>
      <c r="W428" s="220"/>
      <c r="X428" s="220" t="s">
        <v>154</v>
      </c>
      <c r="Y428" s="220" t="s">
        <v>155</v>
      </c>
      <c r="Z428" s="210"/>
      <c r="AA428" s="210"/>
      <c r="AB428" s="210"/>
      <c r="AC428" s="210"/>
      <c r="AD428" s="210"/>
      <c r="AE428" s="210"/>
      <c r="AF428" s="210"/>
      <c r="AG428" s="210" t="s">
        <v>156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2.5" outlineLevel="2" x14ac:dyDescent="0.2">
      <c r="A429" s="217"/>
      <c r="B429" s="218"/>
      <c r="C429" s="251" t="s">
        <v>206</v>
      </c>
      <c r="D429" s="221"/>
      <c r="E429" s="222">
        <v>19.28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160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2" x14ac:dyDescent="0.2">
      <c r="A430" s="217"/>
      <c r="B430" s="218"/>
      <c r="C430" s="252"/>
      <c r="D430" s="243"/>
      <c r="E430" s="243"/>
      <c r="F430" s="243"/>
      <c r="G430" s="243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162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x14ac:dyDescent="0.2">
      <c r="A431" s="228" t="s">
        <v>147</v>
      </c>
      <c r="B431" s="229" t="s">
        <v>113</v>
      </c>
      <c r="C431" s="248" t="s">
        <v>114</v>
      </c>
      <c r="D431" s="230"/>
      <c r="E431" s="231"/>
      <c r="F431" s="232"/>
      <c r="G431" s="232">
        <f>SUMIF(AG432:AG438,"&lt;&gt;NOR",G432:G438)</f>
        <v>0</v>
      </c>
      <c r="H431" s="232"/>
      <c r="I431" s="232">
        <f>SUM(I432:I438)</f>
        <v>0</v>
      </c>
      <c r="J431" s="232"/>
      <c r="K431" s="232">
        <f>SUM(K432:K438)</f>
        <v>0</v>
      </c>
      <c r="L431" s="232"/>
      <c r="M431" s="232">
        <f>SUM(M432:M438)</f>
        <v>0</v>
      </c>
      <c r="N431" s="231"/>
      <c r="O431" s="231">
        <f>SUM(O432:O438)</f>
        <v>0.02</v>
      </c>
      <c r="P431" s="231"/>
      <c r="Q431" s="231">
        <f>SUM(Q432:Q438)</f>
        <v>0</v>
      </c>
      <c r="R431" s="232"/>
      <c r="S431" s="232"/>
      <c r="T431" s="233"/>
      <c r="U431" s="227"/>
      <c r="V431" s="227">
        <f>SUM(V432:V438)</f>
        <v>13.86</v>
      </c>
      <c r="W431" s="227"/>
      <c r="X431" s="227"/>
      <c r="Y431" s="227"/>
      <c r="AG431" t="s">
        <v>148</v>
      </c>
    </row>
    <row r="432" spans="1:60" outlineLevel="1" x14ac:dyDescent="0.2">
      <c r="A432" s="235">
        <v>115</v>
      </c>
      <c r="B432" s="236" t="s">
        <v>530</v>
      </c>
      <c r="C432" s="249" t="s">
        <v>531</v>
      </c>
      <c r="D432" s="237" t="s">
        <v>165</v>
      </c>
      <c r="E432" s="238">
        <v>103.16500000000001</v>
      </c>
      <c r="F432" s="239"/>
      <c r="G432" s="240">
        <f>ROUND(E432*F432,2)</f>
        <v>0</v>
      </c>
      <c r="H432" s="239"/>
      <c r="I432" s="240">
        <f>ROUND(E432*H432,2)</f>
        <v>0</v>
      </c>
      <c r="J432" s="239"/>
      <c r="K432" s="240">
        <f>ROUND(E432*J432,2)</f>
        <v>0</v>
      </c>
      <c r="L432" s="240">
        <v>21</v>
      </c>
      <c r="M432" s="240">
        <f>G432*(1+L432/100)</f>
        <v>0</v>
      </c>
      <c r="N432" s="238">
        <v>6.9999999999999994E-5</v>
      </c>
      <c r="O432" s="238">
        <f>ROUND(E432*N432,2)</f>
        <v>0.01</v>
      </c>
      <c r="P432" s="238">
        <v>0</v>
      </c>
      <c r="Q432" s="238">
        <f>ROUND(E432*P432,2)</f>
        <v>0</v>
      </c>
      <c r="R432" s="240" t="s">
        <v>532</v>
      </c>
      <c r="S432" s="240" t="s">
        <v>153</v>
      </c>
      <c r="T432" s="241" t="s">
        <v>153</v>
      </c>
      <c r="U432" s="220">
        <v>3.2480000000000002E-2</v>
      </c>
      <c r="V432" s="220">
        <f>ROUND(E432*U432,2)</f>
        <v>3.35</v>
      </c>
      <c r="W432" s="220"/>
      <c r="X432" s="220" t="s">
        <v>154</v>
      </c>
      <c r="Y432" s="220" t="s">
        <v>155</v>
      </c>
      <c r="Z432" s="210"/>
      <c r="AA432" s="210"/>
      <c r="AB432" s="210"/>
      <c r="AC432" s="210"/>
      <c r="AD432" s="210"/>
      <c r="AE432" s="210"/>
      <c r="AF432" s="210"/>
      <c r="AG432" s="210" t="s">
        <v>156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51" t="s">
        <v>184</v>
      </c>
      <c r="D433" s="221"/>
      <c r="E433" s="222">
        <v>45.825000000000003</v>
      </c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160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51" t="s">
        <v>185</v>
      </c>
      <c r="D434" s="221"/>
      <c r="E434" s="222">
        <v>50.2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160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51" t="s">
        <v>189</v>
      </c>
      <c r="D435" s="221"/>
      <c r="E435" s="222">
        <v>7.14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160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17"/>
      <c r="B436" s="218"/>
      <c r="C436" s="252"/>
      <c r="D436" s="243"/>
      <c r="E436" s="243"/>
      <c r="F436" s="243"/>
      <c r="G436" s="243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20"/>
      <c r="Z436" s="210"/>
      <c r="AA436" s="210"/>
      <c r="AB436" s="210"/>
      <c r="AC436" s="210"/>
      <c r="AD436" s="210"/>
      <c r="AE436" s="210"/>
      <c r="AF436" s="210"/>
      <c r="AG436" s="210" t="s">
        <v>162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35">
        <v>116</v>
      </c>
      <c r="B437" s="236" t="s">
        <v>533</v>
      </c>
      <c r="C437" s="249" t="s">
        <v>534</v>
      </c>
      <c r="D437" s="237" t="s">
        <v>165</v>
      </c>
      <c r="E437" s="238">
        <v>103.16500000000001</v>
      </c>
      <c r="F437" s="239"/>
      <c r="G437" s="240">
        <f>ROUND(E437*F437,2)</f>
        <v>0</v>
      </c>
      <c r="H437" s="239"/>
      <c r="I437" s="240">
        <f>ROUND(E437*H437,2)</f>
        <v>0</v>
      </c>
      <c r="J437" s="239"/>
      <c r="K437" s="240">
        <f>ROUND(E437*J437,2)</f>
        <v>0</v>
      </c>
      <c r="L437" s="240">
        <v>21</v>
      </c>
      <c r="M437" s="240">
        <f>G437*(1+L437/100)</f>
        <v>0</v>
      </c>
      <c r="N437" s="238">
        <v>1.3999999999999999E-4</v>
      </c>
      <c r="O437" s="238">
        <f>ROUND(E437*N437,2)</f>
        <v>0.01</v>
      </c>
      <c r="P437" s="238">
        <v>0</v>
      </c>
      <c r="Q437" s="238">
        <f>ROUND(E437*P437,2)</f>
        <v>0</v>
      </c>
      <c r="R437" s="240" t="s">
        <v>532</v>
      </c>
      <c r="S437" s="240" t="s">
        <v>153</v>
      </c>
      <c r="T437" s="241" t="s">
        <v>153</v>
      </c>
      <c r="U437" s="220">
        <v>0.10191</v>
      </c>
      <c r="V437" s="220">
        <f>ROUND(E437*U437,2)</f>
        <v>10.51</v>
      </c>
      <c r="W437" s="220"/>
      <c r="X437" s="220" t="s">
        <v>154</v>
      </c>
      <c r="Y437" s="220" t="s">
        <v>155</v>
      </c>
      <c r="Z437" s="210"/>
      <c r="AA437" s="210"/>
      <c r="AB437" s="210"/>
      <c r="AC437" s="210"/>
      <c r="AD437" s="210"/>
      <c r="AE437" s="210"/>
      <c r="AF437" s="210"/>
      <c r="AG437" s="210" t="s">
        <v>156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2" x14ac:dyDescent="0.2">
      <c r="A438" s="217"/>
      <c r="B438" s="218"/>
      <c r="C438" s="253"/>
      <c r="D438" s="244"/>
      <c r="E438" s="244"/>
      <c r="F438" s="244"/>
      <c r="G438" s="244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162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x14ac:dyDescent="0.2">
      <c r="A439" s="228" t="s">
        <v>147</v>
      </c>
      <c r="B439" s="229" t="s">
        <v>115</v>
      </c>
      <c r="C439" s="248" t="s">
        <v>116</v>
      </c>
      <c r="D439" s="230"/>
      <c r="E439" s="231"/>
      <c r="F439" s="232"/>
      <c r="G439" s="232">
        <f>SUMIF(AG440:AG454,"&lt;&gt;NOR",G440:G454)</f>
        <v>0</v>
      </c>
      <c r="H439" s="232"/>
      <c r="I439" s="232">
        <f>SUM(I440:I454)</f>
        <v>0</v>
      </c>
      <c r="J439" s="232"/>
      <c r="K439" s="232">
        <f>SUM(K440:K454)</f>
        <v>0</v>
      </c>
      <c r="L439" s="232"/>
      <c r="M439" s="232">
        <f>SUM(M440:M454)</f>
        <v>0</v>
      </c>
      <c r="N439" s="231"/>
      <c r="O439" s="231">
        <f>SUM(O440:O454)</f>
        <v>0</v>
      </c>
      <c r="P439" s="231"/>
      <c r="Q439" s="231">
        <f>SUM(Q440:Q454)</f>
        <v>0</v>
      </c>
      <c r="R439" s="232"/>
      <c r="S439" s="232"/>
      <c r="T439" s="233"/>
      <c r="U439" s="227"/>
      <c r="V439" s="227">
        <f>SUM(V440:V454)</f>
        <v>214.32</v>
      </c>
      <c r="W439" s="227"/>
      <c r="X439" s="227"/>
      <c r="Y439" s="227"/>
      <c r="AG439" t="s">
        <v>148</v>
      </c>
    </row>
    <row r="440" spans="1:60" outlineLevel="1" x14ac:dyDescent="0.2">
      <c r="A440" s="235">
        <v>117</v>
      </c>
      <c r="B440" s="236" t="s">
        <v>535</v>
      </c>
      <c r="C440" s="249" t="s">
        <v>536</v>
      </c>
      <c r="D440" s="237" t="s">
        <v>288</v>
      </c>
      <c r="E440" s="238">
        <v>88.56</v>
      </c>
      <c r="F440" s="239"/>
      <c r="G440" s="240">
        <f>ROUND(E440*F440,2)</f>
        <v>0</v>
      </c>
      <c r="H440" s="239"/>
      <c r="I440" s="240">
        <f>ROUND(E440*H440,2)</f>
        <v>0</v>
      </c>
      <c r="J440" s="239"/>
      <c r="K440" s="240">
        <f>ROUND(E440*J440,2)</f>
        <v>0</v>
      </c>
      <c r="L440" s="240">
        <v>21</v>
      </c>
      <c r="M440" s="240">
        <f>G440*(1+L440/100)</f>
        <v>0</v>
      </c>
      <c r="N440" s="238">
        <v>0</v>
      </c>
      <c r="O440" s="238">
        <f>ROUND(E440*N440,2)</f>
        <v>0</v>
      </c>
      <c r="P440" s="238">
        <v>0</v>
      </c>
      <c r="Q440" s="238">
        <f>ROUND(E440*P440,2)</f>
        <v>0</v>
      </c>
      <c r="R440" s="240" t="s">
        <v>273</v>
      </c>
      <c r="S440" s="240" t="s">
        <v>153</v>
      </c>
      <c r="T440" s="241" t="s">
        <v>153</v>
      </c>
      <c r="U440" s="220">
        <v>0.55000000000000004</v>
      </c>
      <c r="V440" s="220">
        <f>ROUND(E440*U440,2)</f>
        <v>48.71</v>
      </c>
      <c r="W440" s="220"/>
      <c r="X440" s="220" t="s">
        <v>154</v>
      </c>
      <c r="Y440" s="220" t="s">
        <v>155</v>
      </c>
      <c r="Z440" s="210"/>
      <c r="AA440" s="210"/>
      <c r="AB440" s="210"/>
      <c r="AC440" s="210"/>
      <c r="AD440" s="210"/>
      <c r="AE440" s="210"/>
      <c r="AF440" s="210"/>
      <c r="AG440" s="210" t="s">
        <v>156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53"/>
      <c r="D441" s="244"/>
      <c r="E441" s="244"/>
      <c r="F441" s="244"/>
      <c r="G441" s="244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162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35">
        <v>118</v>
      </c>
      <c r="B442" s="236" t="s">
        <v>537</v>
      </c>
      <c r="C442" s="249" t="s">
        <v>538</v>
      </c>
      <c r="D442" s="237" t="s">
        <v>288</v>
      </c>
      <c r="E442" s="238">
        <v>88.56</v>
      </c>
      <c r="F442" s="239"/>
      <c r="G442" s="240">
        <f>ROUND(E442*F442,2)</f>
        <v>0</v>
      </c>
      <c r="H442" s="239"/>
      <c r="I442" s="240">
        <f>ROUND(E442*H442,2)</f>
        <v>0</v>
      </c>
      <c r="J442" s="239"/>
      <c r="K442" s="240">
        <f>ROUND(E442*J442,2)</f>
        <v>0</v>
      </c>
      <c r="L442" s="240">
        <v>21</v>
      </c>
      <c r="M442" s="240">
        <f>G442*(1+L442/100)</f>
        <v>0</v>
      </c>
      <c r="N442" s="238">
        <v>0</v>
      </c>
      <c r="O442" s="238">
        <f>ROUND(E442*N442,2)</f>
        <v>0</v>
      </c>
      <c r="P442" s="238">
        <v>0</v>
      </c>
      <c r="Q442" s="238">
        <f>ROUND(E442*P442,2)</f>
        <v>0</v>
      </c>
      <c r="R442" s="240" t="s">
        <v>273</v>
      </c>
      <c r="S442" s="240" t="s">
        <v>153</v>
      </c>
      <c r="T442" s="241" t="s">
        <v>153</v>
      </c>
      <c r="U442" s="220">
        <v>0.49</v>
      </c>
      <c r="V442" s="220">
        <f>ROUND(E442*U442,2)</f>
        <v>43.39</v>
      </c>
      <c r="W442" s="220"/>
      <c r="X442" s="220" t="s">
        <v>154</v>
      </c>
      <c r="Y442" s="220" t="s">
        <v>155</v>
      </c>
      <c r="Z442" s="210"/>
      <c r="AA442" s="210"/>
      <c r="AB442" s="210"/>
      <c r="AC442" s="210"/>
      <c r="AD442" s="210"/>
      <c r="AE442" s="210"/>
      <c r="AF442" s="210"/>
      <c r="AG442" s="210" t="s">
        <v>156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54" t="s">
        <v>539</v>
      </c>
      <c r="D443" s="245"/>
      <c r="E443" s="245"/>
      <c r="F443" s="245"/>
      <c r="G443" s="245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183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17"/>
      <c r="B444" s="218"/>
      <c r="C444" s="252"/>
      <c r="D444" s="243"/>
      <c r="E444" s="243"/>
      <c r="F444" s="243"/>
      <c r="G444" s="243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162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5">
        <v>119</v>
      </c>
      <c r="B445" s="236" t="s">
        <v>540</v>
      </c>
      <c r="C445" s="249" t="s">
        <v>541</v>
      </c>
      <c r="D445" s="237" t="s">
        <v>288</v>
      </c>
      <c r="E445" s="238">
        <v>797.04</v>
      </c>
      <c r="F445" s="239"/>
      <c r="G445" s="240">
        <f>ROUND(E445*F445,2)</f>
        <v>0</v>
      </c>
      <c r="H445" s="239"/>
      <c r="I445" s="240">
        <f>ROUND(E445*H445,2)</f>
        <v>0</v>
      </c>
      <c r="J445" s="239"/>
      <c r="K445" s="240">
        <f>ROUND(E445*J445,2)</f>
        <v>0</v>
      </c>
      <c r="L445" s="240">
        <v>21</v>
      </c>
      <c r="M445" s="240">
        <f>G445*(1+L445/100)</f>
        <v>0</v>
      </c>
      <c r="N445" s="238">
        <v>0</v>
      </c>
      <c r="O445" s="238">
        <f>ROUND(E445*N445,2)</f>
        <v>0</v>
      </c>
      <c r="P445" s="238">
        <v>0</v>
      </c>
      <c r="Q445" s="238">
        <f>ROUND(E445*P445,2)</f>
        <v>0</v>
      </c>
      <c r="R445" s="240" t="s">
        <v>273</v>
      </c>
      <c r="S445" s="240" t="s">
        <v>153</v>
      </c>
      <c r="T445" s="241" t="s">
        <v>153</v>
      </c>
      <c r="U445" s="220">
        <v>0</v>
      </c>
      <c r="V445" s="220">
        <f>ROUND(E445*U445,2)</f>
        <v>0</v>
      </c>
      <c r="W445" s="220"/>
      <c r="X445" s="220" t="s">
        <v>154</v>
      </c>
      <c r="Y445" s="220" t="s">
        <v>155</v>
      </c>
      <c r="Z445" s="210"/>
      <c r="AA445" s="210"/>
      <c r="AB445" s="210"/>
      <c r="AC445" s="210"/>
      <c r="AD445" s="210"/>
      <c r="AE445" s="210"/>
      <c r="AF445" s="210"/>
      <c r="AG445" s="210" t="s">
        <v>156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17"/>
      <c r="B446" s="218"/>
      <c r="C446" s="251" t="s">
        <v>542</v>
      </c>
      <c r="D446" s="221"/>
      <c r="E446" s="222">
        <v>797.04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160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17"/>
      <c r="B447" s="218"/>
      <c r="C447" s="252"/>
      <c r="D447" s="243"/>
      <c r="E447" s="243"/>
      <c r="F447" s="243"/>
      <c r="G447" s="243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10"/>
      <c r="AA447" s="210"/>
      <c r="AB447" s="210"/>
      <c r="AC447" s="210"/>
      <c r="AD447" s="210"/>
      <c r="AE447" s="210"/>
      <c r="AF447" s="210"/>
      <c r="AG447" s="210" t="s">
        <v>162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35">
        <v>120</v>
      </c>
      <c r="B448" s="236" t="s">
        <v>543</v>
      </c>
      <c r="C448" s="249" t="s">
        <v>544</v>
      </c>
      <c r="D448" s="237" t="s">
        <v>288</v>
      </c>
      <c r="E448" s="238">
        <v>88.56</v>
      </c>
      <c r="F448" s="239"/>
      <c r="G448" s="240">
        <f>ROUND(E448*F448,2)</f>
        <v>0</v>
      </c>
      <c r="H448" s="239"/>
      <c r="I448" s="240">
        <f>ROUND(E448*H448,2)</f>
        <v>0</v>
      </c>
      <c r="J448" s="239"/>
      <c r="K448" s="240">
        <f>ROUND(E448*J448,2)</f>
        <v>0</v>
      </c>
      <c r="L448" s="240">
        <v>21</v>
      </c>
      <c r="M448" s="240">
        <f>G448*(1+L448/100)</f>
        <v>0</v>
      </c>
      <c r="N448" s="238">
        <v>0</v>
      </c>
      <c r="O448" s="238">
        <f>ROUND(E448*N448,2)</f>
        <v>0</v>
      </c>
      <c r="P448" s="238">
        <v>0</v>
      </c>
      <c r="Q448" s="238">
        <f>ROUND(E448*P448,2)</f>
        <v>0</v>
      </c>
      <c r="R448" s="240" t="s">
        <v>273</v>
      </c>
      <c r="S448" s="240" t="s">
        <v>153</v>
      </c>
      <c r="T448" s="241" t="s">
        <v>153</v>
      </c>
      <c r="U448" s="220">
        <v>0.94</v>
      </c>
      <c r="V448" s="220">
        <f>ROUND(E448*U448,2)</f>
        <v>83.25</v>
      </c>
      <c r="W448" s="220"/>
      <c r="X448" s="220" t="s">
        <v>154</v>
      </c>
      <c r="Y448" s="220" t="s">
        <v>155</v>
      </c>
      <c r="Z448" s="210"/>
      <c r="AA448" s="210"/>
      <c r="AB448" s="210"/>
      <c r="AC448" s="210"/>
      <c r="AD448" s="210"/>
      <c r="AE448" s="210"/>
      <c r="AF448" s="210"/>
      <c r="AG448" s="210" t="s">
        <v>156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2" x14ac:dyDescent="0.2">
      <c r="A449" s="217"/>
      <c r="B449" s="218"/>
      <c r="C449" s="253"/>
      <c r="D449" s="244"/>
      <c r="E449" s="244"/>
      <c r="F449" s="244"/>
      <c r="G449" s="244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162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ht="22.5" outlineLevel="1" x14ac:dyDescent="0.2">
      <c r="A450" s="235">
        <v>121</v>
      </c>
      <c r="B450" s="236" t="s">
        <v>545</v>
      </c>
      <c r="C450" s="249" t="s">
        <v>546</v>
      </c>
      <c r="D450" s="237" t="s">
        <v>288</v>
      </c>
      <c r="E450" s="238">
        <v>354.24</v>
      </c>
      <c r="F450" s="239"/>
      <c r="G450" s="240">
        <f>ROUND(E450*F450,2)</f>
        <v>0</v>
      </c>
      <c r="H450" s="239"/>
      <c r="I450" s="240">
        <f>ROUND(E450*H450,2)</f>
        <v>0</v>
      </c>
      <c r="J450" s="239"/>
      <c r="K450" s="240">
        <f>ROUND(E450*J450,2)</f>
        <v>0</v>
      </c>
      <c r="L450" s="240">
        <v>21</v>
      </c>
      <c r="M450" s="240">
        <f>G450*(1+L450/100)</f>
        <v>0</v>
      </c>
      <c r="N450" s="238">
        <v>0</v>
      </c>
      <c r="O450" s="238">
        <f>ROUND(E450*N450,2)</f>
        <v>0</v>
      </c>
      <c r="P450" s="238">
        <v>0</v>
      </c>
      <c r="Q450" s="238">
        <f>ROUND(E450*P450,2)</f>
        <v>0</v>
      </c>
      <c r="R450" s="240" t="s">
        <v>273</v>
      </c>
      <c r="S450" s="240" t="s">
        <v>153</v>
      </c>
      <c r="T450" s="241" t="s">
        <v>153</v>
      </c>
      <c r="U450" s="220">
        <v>0.11</v>
      </c>
      <c r="V450" s="220">
        <f>ROUND(E450*U450,2)</f>
        <v>38.97</v>
      </c>
      <c r="W450" s="220"/>
      <c r="X450" s="220" t="s">
        <v>154</v>
      </c>
      <c r="Y450" s="220" t="s">
        <v>155</v>
      </c>
      <c r="Z450" s="210"/>
      <c r="AA450" s="210"/>
      <c r="AB450" s="210"/>
      <c r="AC450" s="210"/>
      <c r="AD450" s="210"/>
      <c r="AE450" s="210"/>
      <c r="AF450" s="210"/>
      <c r="AG450" s="210" t="s">
        <v>156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51" t="s">
        <v>547</v>
      </c>
      <c r="D451" s="221"/>
      <c r="E451" s="222">
        <v>354.24</v>
      </c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160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17"/>
      <c r="B452" s="218"/>
      <c r="C452" s="252"/>
      <c r="D452" s="243"/>
      <c r="E452" s="243"/>
      <c r="F452" s="243"/>
      <c r="G452" s="243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162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2.5" outlineLevel="1" x14ac:dyDescent="0.2">
      <c r="A453" s="235">
        <v>122</v>
      </c>
      <c r="B453" s="236" t="s">
        <v>548</v>
      </c>
      <c r="C453" s="249" t="s">
        <v>549</v>
      </c>
      <c r="D453" s="237" t="s">
        <v>288</v>
      </c>
      <c r="E453" s="238">
        <v>88.56</v>
      </c>
      <c r="F453" s="239"/>
      <c r="G453" s="240">
        <f>ROUND(E453*F453,2)</f>
        <v>0</v>
      </c>
      <c r="H453" s="239"/>
      <c r="I453" s="240">
        <f>ROUND(E453*H453,2)</f>
        <v>0</v>
      </c>
      <c r="J453" s="239"/>
      <c r="K453" s="240">
        <f>ROUND(E453*J453,2)</f>
        <v>0</v>
      </c>
      <c r="L453" s="240">
        <v>21</v>
      </c>
      <c r="M453" s="240">
        <f>G453*(1+L453/100)</f>
        <v>0</v>
      </c>
      <c r="N453" s="238">
        <v>0</v>
      </c>
      <c r="O453" s="238">
        <f>ROUND(E453*N453,2)</f>
        <v>0</v>
      </c>
      <c r="P453" s="238">
        <v>0</v>
      </c>
      <c r="Q453" s="238">
        <f>ROUND(E453*P453,2)</f>
        <v>0</v>
      </c>
      <c r="R453" s="240" t="s">
        <v>273</v>
      </c>
      <c r="S453" s="240" t="s">
        <v>153</v>
      </c>
      <c r="T453" s="241" t="s">
        <v>153</v>
      </c>
      <c r="U453" s="220">
        <v>0</v>
      </c>
      <c r="V453" s="220">
        <f>ROUND(E453*U453,2)</f>
        <v>0</v>
      </c>
      <c r="W453" s="220"/>
      <c r="X453" s="220" t="s">
        <v>154</v>
      </c>
      <c r="Y453" s="220" t="s">
        <v>155</v>
      </c>
      <c r="Z453" s="210"/>
      <c r="AA453" s="210"/>
      <c r="AB453" s="210"/>
      <c r="AC453" s="210"/>
      <c r="AD453" s="210"/>
      <c r="AE453" s="210"/>
      <c r="AF453" s="210"/>
      <c r="AG453" s="210" t="s">
        <v>156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2" x14ac:dyDescent="0.2">
      <c r="A454" s="217"/>
      <c r="B454" s="218"/>
      <c r="C454" s="253"/>
      <c r="D454" s="244"/>
      <c r="E454" s="244"/>
      <c r="F454" s="244"/>
      <c r="G454" s="244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162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x14ac:dyDescent="0.2">
      <c r="A455" s="228" t="s">
        <v>147</v>
      </c>
      <c r="B455" s="229" t="s">
        <v>118</v>
      </c>
      <c r="C455" s="248" t="s">
        <v>27</v>
      </c>
      <c r="D455" s="230"/>
      <c r="E455" s="231"/>
      <c r="F455" s="232"/>
      <c r="G455" s="232">
        <f>SUMIF(AG456:AG472,"&lt;&gt;NOR",G456:G472)</f>
        <v>0</v>
      </c>
      <c r="H455" s="232"/>
      <c r="I455" s="232">
        <f>SUM(I456:I472)</f>
        <v>0</v>
      </c>
      <c r="J455" s="232"/>
      <c r="K455" s="232">
        <f>SUM(K456:K472)</f>
        <v>0</v>
      </c>
      <c r="L455" s="232"/>
      <c r="M455" s="232">
        <f>SUM(M456:M472)</f>
        <v>0</v>
      </c>
      <c r="N455" s="231"/>
      <c r="O455" s="231">
        <f>SUM(O456:O472)</f>
        <v>0</v>
      </c>
      <c r="P455" s="231"/>
      <c r="Q455" s="231">
        <f>SUM(Q456:Q472)</f>
        <v>0</v>
      </c>
      <c r="R455" s="232"/>
      <c r="S455" s="232"/>
      <c r="T455" s="233"/>
      <c r="U455" s="227"/>
      <c r="V455" s="227">
        <f>SUM(V456:V472)</f>
        <v>1.2</v>
      </c>
      <c r="W455" s="227"/>
      <c r="X455" s="227"/>
      <c r="Y455" s="227"/>
      <c r="AG455" t="s">
        <v>148</v>
      </c>
    </row>
    <row r="456" spans="1:60" outlineLevel="1" x14ac:dyDescent="0.2">
      <c r="A456" s="235">
        <v>123</v>
      </c>
      <c r="B456" s="236" t="s">
        <v>550</v>
      </c>
      <c r="C456" s="249" t="s">
        <v>551</v>
      </c>
      <c r="D456" s="237" t="s">
        <v>552</v>
      </c>
      <c r="E456" s="238">
        <v>1</v>
      </c>
      <c r="F456" s="239"/>
      <c r="G456" s="240">
        <f>ROUND(E456*F456,2)</f>
        <v>0</v>
      </c>
      <c r="H456" s="239"/>
      <c r="I456" s="240">
        <f>ROUND(E456*H456,2)</f>
        <v>0</v>
      </c>
      <c r="J456" s="239"/>
      <c r="K456" s="240">
        <f>ROUND(E456*J456,2)</f>
        <v>0</v>
      </c>
      <c r="L456" s="240">
        <v>21</v>
      </c>
      <c r="M456" s="240">
        <f>G456*(1+L456/100)</f>
        <v>0</v>
      </c>
      <c r="N456" s="238">
        <v>0</v>
      </c>
      <c r="O456" s="238">
        <f>ROUND(E456*N456,2)</f>
        <v>0</v>
      </c>
      <c r="P456" s="238">
        <v>0</v>
      </c>
      <c r="Q456" s="238">
        <f>ROUND(E456*P456,2)</f>
        <v>0</v>
      </c>
      <c r="R456" s="240"/>
      <c r="S456" s="240" t="s">
        <v>153</v>
      </c>
      <c r="T456" s="241" t="s">
        <v>254</v>
      </c>
      <c r="U456" s="220">
        <v>0</v>
      </c>
      <c r="V456" s="220">
        <f>ROUND(E456*U456,2)</f>
        <v>0</v>
      </c>
      <c r="W456" s="220"/>
      <c r="X456" s="220" t="s">
        <v>553</v>
      </c>
      <c r="Y456" s="220" t="s">
        <v>155</v>
      </c>
      <c r="Z456" s="210"/>
      <c r="AA456" s="210"/>
      <c r="AB456" s="210"/>
      <c r="AC456" s="210"/>
      <c r="AD456" s="210"/>
      <c r="AE456" s="210"/>
      <c r="AF456" s="210"/>
      <c r="AG456" s="210" t="s">
        <v>554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ht="22.5" outlineLevel="2" x14ac:dyDescent="0.2">
      <c r="A457" s="217"/>
      <c r="B457" s="218"/>
      <c r="C457" s="254" t="s">
        <v>555</v>
      </c>
      <c r="D457" s="245"/>
      <c r="E457" s="245"/>
      <c r="F457" s="245"/>
      <c r="G457" s="245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10"/>
      <c r="AA457" s="210"/>
      <c r="AB457" s="210"/>
      <c r="AC457" s="210"/>
      <c r="AD457" s="210"/>
      <c r="AE457" s="210"/>
      <c r="AF457" s="210"/>
      <c r="AG457" s="210" t="s">
        <v>183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46" t="str">
        <f>C457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">
      <c r="A458" s="217"/>
      <c r="B458" s="218"/>
      <c r="C458" s="252"/>
      <c r="D458" s="243"/>
      <c r="E458" s="243"/>
      <c r="F458" s="243"/>
      <c r="G458" s="243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162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35">
        <v>124</v>
      </c>
      <c r="B459" s="236" t="s">
        <v>556</v>
      </c>
      <c r="C459" s="249" t="s">
        <v>557</v>
      </c>
      <c r="D459" s="237" t="s">
        <v>552</v>
      </c>
      <c r="E459" s="238">
        <v>1</v>
      </c>
      <c r="F459" s="239"/>
      <c r="G459" s="240">
        <f>ROUND(E459*F459,2)</f>
        <v>0</v>
      </c>
      <c r="H459" s="239"/>
      <c r="I459" s="240">
        <f>ROUND(E459*H459,2)</f>
        <v>0</v>
      </c>
      <c r="J459" s="239"/>
      <c r="K459" s="240">
        <f>ROUND(E459*J459,2)</f>
        <v>0</v>
      </c>
      <c r="L459" s="240">
        <v>21</v>
      </c>
      <c r="M459" s="240">
        <f>G459*(1+L459/100)</f>
        <v>0</v>
      </c>
      <c r="N459" s="238">
        <v>0</v>
      </c>
      <c r="O459" s="238">
        <f>ROUND(E459*N459,2)</f>
        <v>0</v>
      </c>
      <c r="P459" s="238">
        <v>0</v>
      </c>
      <c r="Q459" s="238">
        <f>ROUND(E459*P459,2)</f>
        <v>0</v>
      </c>
      <c r="R459" s="240"/>
      <c r="S459" s="240" t="s">
        <v>153</v>
      </c>
      <c r="T459" s="241" t="s">
        <v>254</v>
      </c>
      <c r="U459" s="220">
        <v>0</v>
      </c>
      <c r="V459" s="220">
        <f>ROUND(E459*U459,2)</f>
        <v>0</v>
      </c>
      <c r="W459" s="220"/>
      <c r="X459" s="220" t="s">
        <v>553</v>
      </c>
      <c r="Y459" s="220" t="s">
        <v>155</v>
      </c>
      <c r="Z459" s="210"/>
      <c r="AA459" s="210"/>
      <c r="AB459" s="210"/>
      <c r="AC459" s="210"/>
      <c r="AD459" s="210"/>
      <c r="AE459" s="210"/>
      <c r="AF459" s="210"/>
      <c r="AG459" s="210" t="s">
        <v>554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33.75" outlineLevel="2" x14ac:dyDescent="0.2">
      <c r="A460" s="217"/>
      <c r="B460" s="218"/>
      <c r="C460" s="254" t="s">
        <v>558</v>
      </c>
      <c r="D460" s="245"/>
      <c r="E460" s="245"/>
      <c r="F460" s="245"/>
      <c r="G460" s="245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183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46" t="str">
        <f>C460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">
      <c r="A461" s="217"/>
      <c r="B461" s="218"/>
      <c r="C461" s="252"/>
      <c r="D461" s="243"/>
      <c r="E461" s="243"/>
      <c r="F461" s="243"/>
      <c r="G461" s="243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162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5">
        <v>125</v>
      </c>
      <c r="B462" s="236" t="s">
        <v>559</v>
      </c>
      <c r="C462" s="249" t="s">
        <v>560</v>
      </c>
      <c r="D462" s="237" t="s">
        <v>552</v>
      </c>
      <c r="E462" s="238">
        <v>1</v>
      </c>
      <c r="F462" s="239"/>
      <c r="G462" s="240">
        <f>ROUND(E462*F462,2)</f>
        <v>0</v>
      </c>
      <c r="H462" s="239"/>
      <c r="I462" s="240">
        <f>ROUND(E462*H462,2)</f>
        <v>0</v>
      </c>
      <c r="J462" s="239"/>
      <c r="K462" s="240">
        <f>ROUND(E462*J462,2)</f>
        <v>0</v>
      </c>
      <c r="L462" s="240">
        <v>21</v>
      </c>
      <c r="M462" s="240">
        <f>G462*(1+L462/100)</f>
        <v>0</v>
      </c>
      <c r="N462" s="238">
        <v>0</v>
      </c>
      <c r="O462" s="238">
        <f>ROUND(E462*N462,2)</f>
        <v>0</v>
      </c>
      <c r="P462" s="238">
        <v>0</v>
      </c>
      <c r="Q462" s="238">
        <f>ROUND(E462*P462,2)</f>
        <v>0</v>
      </c>
      <c r="R462" s="240"/>
      <c r="S462" s="240" t="s">
        <v>153</v>
      </c>
      <c r="T462" s="241" t="s">
        <v>254</v>
      </c>
      <c r="U462" s="220">
        <v>0</v>
      </c>
      <c r="V462" s="220">
        <f>ROUND(E462*U462,2)</f>
        <v>0</v>
      </c>
      <c r="W462" s="220"/>
      <c r="X462" s="220" t="s">
        <v>553</v>
      </c>
      <c r="Y462" s="220" t="s">
        <v>155</v>
      </c>
      <c r="Z462" s="210"/>
      <c r="AA462" s="210"/>
      <c r="AB462" s="210"/>
      <c r="AC462" s="210"/>
      <c r="AD462" s="210"/>
      <c r="AE462" s="210"/>
      <c r="AF462" s="210"/>
      <c r="AG462" s="210" t="s">
        <v>554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2" x14ac:dyDescent="0.2">
      <c r="A463" s="217"/>
      <c r="B463" s="218"/>
      <c r="C463" s="254" t="s">
        <v>561</v>
      </c>
      <c r="D463" s="245"/>
      <c r="E463" s="245"/>
      <c r="F463" s="245"/>
      <c r="G463" s="245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183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46" t="str">
        <f>C463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">
      <c r="A464" s="217"/>
      <c r="B464" s="218"/>
      <c r="C464" s="252"/>
      <c r="D464" s="243"/>
      <c r="E464" s="243"/>
      <c r="F464" s="243"/>
      <c r="G464" s="243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162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35">
        <v>126</v>
      </c>
      <c r="B465" s="236" t="s">
        <v>562</v>
      </c>
      <c r="C465" s="249" t="s">
        <v>563</v>
      </c>
      <c r="D465" s="237" t="s">
        <v>552</v>
      </c>
      <c r="E465" s="238">
        <v>1</v>
      </c>
      <c r="F465" s="239"/>
      <c r="G465" s="240">
        <f>ROUND(E465*F465,2)</f>
        <v>0</v>
      </c>
      <c r="H465" s="239"/>
      <c r="I465" s="240">
        <f>ROUND(E465*H465,2)</f>
        <v>0</v>
      </c>
      <c r="J465" s="239"/>
      <c r="K465" s="240">
        <f>ROUND(E465*J465,2)</f>
        <v>0</v>
      </c>
      <c r="L465" s="240">
        <v>21</v>
      </c>
      <c r="M465" s="240">
        <f>G465*(1+L465/100)</f>
        <v>0</v>
      </c>
      <c r="N465" s="238">
        <v>0</v>
      </c>
      <c r="O465" s="238">
        <f>ROUND(E465*N465,2)</f>
        <v>0</v>
      </c>
      <c r="P465" s="238">
        <v>0</v>
      </c>
      <c r="Q465" s="238">
        <f>ROUND(E465*P465,2)</f>
        <v>0</v>
      </c>
      <c r="R465" s="240"/>
      <c r="S465" s="240" t="s">
        <v>153</v>
      </c>
      <c r="T465" s="241" t="s">
        <v>254</v>
      </c>
      <c r="U465" s="220">
        <v>0</v>
      </c>
      <c r="V465" s="220">
        <f>ROUND(E465*U465,2)</f>
        <v>0</v>
      </c>
      <c r="W465" s="220"/>
      <c r="X465" s="220" t="s">
        <v>553</v>
      </c>
      <c r="Y465" s="220" t="s">
        <v>155</v>
      </c>
      <c r="Z465" s="210"/>
      <c r="AA465" s="210"/>
      <c r="AB465" s="210"/>
      <c r="AC465" s="210"/>
      <c r="AD465" s="210"/>
      <c r="AE465" s="210"/>
      <c r="AF465" s="210"/>
      <c r="AG465" s="210" t="s">
        <v>554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33.75" outlineLevel="2" x14ac:dyDescent="0.2">
      <c r="A466" s="217"/>
      <c r="B466" s="218"/>
      <c r="C466" s="254" t="s">
        <v>564</v>
      </c>
      <c r="D466" s="245"/>
      <c r="E466" s="245"/>
      <c r="F466" s="245"/>
      <c r="G466" s="245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183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46" t="str">
        <f>C466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66" s="210"/>
      <c r="BC466" s="210"/>
      <c r="BD466" s="210"/>
      <c r="BE466" s="210"/>
      <c r="BF466" s="210"/>
      <c r="BG466" s="210"/>
      <c r="BH466" s="210"/>
    </row>
    <row r="467" spans="1:60" outlineLevel="2" x14ac:dyDescent="0.2">
      <c r="A467" s="217"/>
      <c r="B467" s="218"/>
      <c r="C467" s="252"/>
      <c r="D467" s="243"/>
      <c r="E467" s="243"/>
      <c r="F467" s="243"/>
      <c r="G467" s="243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162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35">
        <v>127</v>
      </c>
      <c r="B468" s="236" t="s">
        <v>565</v>
      </c>
      <c r="C468" s="249" t="s">
        <v>566</v>
      </c>
      <c r="D468" s="237" t="s">
        <v>552</v>
      </c>
      <c r="E468" s="238">
        <v>1</v>
      </c>
      <c r="F468" s="239"/>
      <c r="G468" s="240">
        <f>ROUND(E468*F468,2)</f>
        <v>0</v>
      </c>
      <c r="H468" s="239"/>
      <c r="I468" s="240">
        <f>ROUND(E468*H468,2)</f>
        <v>0</v>
      </c>
      <c r="J468" s="239"/>
      <c r="K468" s="240">
        <f>ROUND(E468*J468,2)</f>
        <v>0</v>
      </c>
      <c r="L468" s="240">
        <v>21</v>
      </c>
      <c r="M468" s="240">
        <f>G468*(1+L468/100)</f>
        <v>0</v>
      </c>
      <c r="N468" s="238">
        <v>0</v>
      </c>
      <c r="O468" s="238">
        <f>ROUND(E468*N468,2)</f>
        <v>0</v>
      </c>
      <c r="P468" s="238">
        <v>0</v>
      </c>
      <c r="Q468" s="238">
        <f>ROUND(E468*P468,2)</f>
        <v>0</v>
      </c>
      <c r="R468" s="240"/>
      <c r="S468" s="240" t="s">
        <v>153</v>
      </c>
      <c r="T468" s="241" t="s">
        <v>254</v>
      </c>
      <c r="U468" s="220">
        <v>0</v>
      </c>
      <c r="V468" s="220">
        <f>ROUND(E468*U468,2)</f>
        <v>0</v>
      </c>
      <c r="W468" s="220"/>
      <c r="X468" s="220" t="s">
        <v>553</v>
      </c>
      <c r="Y468" s="220" t="s">
        <v>155</v>
      </c>
      <c r="Z468" s="210"/>
      <c r="AA468" s="210"/>
      <c r="AB468" s="210"/>
      <c r="AC468" s="210"/>
      <c r="AD468" s="210"/>
      <c r="AE468" s="210"/>
      <c r="AF468" s="210"/>
      <c r="AG468" s="210" t="s">
        <v>554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2" x14ac:dyDescent="0.2">
      <c r="A469" s="217"/>
      <c r="B469" s="218"/>
      <c r="C469" s="254" t="s">
        <v>567</v>
      </c>
      <c r="D469" s="245"/>
      <c r="E469" s="245"/>
      <c r="F469" s="245"/>
      <c r="G469" s="245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10"/>
      <c r="AA469" s="210"/>
      <c r="AB469" s="210"/>
      <c r="AC469" s="210"/>
      <c r="AD469" s="210"/>
      <c r="AE469" s="210"/>
      <c r="AF469" s="210"/>
      <c r="AG469" s="210" t="s">
        <v>183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46" t="str">
        <f>C469</f>
        <v>Náklady zhotovitele, které vzniknou v souvislosti s povinnostmi zhotovitele při předání a převzetí díla.</v>
      </c>
      <c r="BB469" s="210"/>
      <c r="BC469" s="210"/>
      <c r="BD469" s="210"/>
      <c r="BE469" s="210"/>
      <c r="BF469" s="210"/>
      <c r="BG469" s="210"/>
      <c r="BH469" s="210"/>
    </row>
    <row r="470" spans="1:60" outlineLevel="2" x14ac:dyDescent="0.2">
      <c r="A470" s="217"/>
      <c r="B470" s="218"/>
      <c r="C470" s="252"/>
      <c r="D470" s="243"/>
      <c r="E470" s="243"/>
      <c r="F470" s="243"/>
      <c r="G470" s="243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20"/>
      <c r="Z470" s="210"/>
      <c r="AA470" s="210"/>
      <c r="AB470" s="210"/>
      <c r="AC470" s="210"/>
      <c r="AD470" s="210"/>
      <c r="AE470" s="210"/>
      <c r="AF470" s="210"/>
      <c r="AG470" s="210" t="s">
        <v>162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35">
        <v>128</v>
      </c>
      <c r="B471" s="236" t="s">
        <v>568</v>
      </c>
      <c r="C471" s="249" t="s">
        <v>569</v>
      </c>
      <c r="D471" s="237" t="s">
        <v>552</v>
      </c>
      <c r="E471" s="238">
        <v>1</v>
      </c>
      <c r="F471" s="239"/>
      <c r="G471" s="240">
        <f>ROUND(E471*F471,2)</f>
        <v>0</v>
      </c>
      <c r="H471" s="239"/>
      <c r="I471" s="240">
        <f>ROUND(E471*H471,2)</f>
        <v>0</v>
      </c>
      <c r="J471" s="239"/>
      <c r="K471" s="240">
        <f>ROUND(E471*J471,2)</f>
        <v>0</v>
      </c>
      <c r="L471" s="240">
        <v>21</v>
      </c>
      <c r="M471" s="240">
        <f>G471*(1+L471/100)</f>
        <v>0</v>
      </c>
      <c r="N471" s="238">
        <v>0</v>
      </c>
      <c r="O471" s="238">
        <f>ROUND(E471*N471,2)</f>
        <v>0</v>
      </c>
      <c r="P471" s="238">
        <v>0</v>
      </c>
      <c r="Q471" s="238">
        <f>ROUND(E471*P471,2)</f>
        <v>0</v>
      </c>
      <c r="R471" s="240"/>
      <c r="S471" s="240" t="s">
        <v>253</v>
      </c>
      <c r="T471" s="241" t="s">
        <v>254</v>
      </c>
      <c r="U471" s="220">
        <v>1.2</v>
      </c>
      <c r="V471" s="220">
        <f>ROUND(E471*U471,2)</f>
        <v>1.2</v>
      </c>
      <c r="W471" s="220"/>
      <c r="X471" s="220" t="s">
        <v>553</v>
      </c>
      <c r="Y471" s="220" t="s">
        <v>155</v>
      </c>
      <c r="Z471" s="210"/>
      <c r="AA471" s="210"/>
      <c r="AB471" s="210"/>
      <c r="AC471" s="210"/>
      <c r="AD471" s="210"/>
      <c r="AE471" s="210"/>
      <c r="AF471" s="210"/>
      <c r="AG471" s="210" t="s">
        <v>554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53"/>
      <c r="D472" s="244"/>
      <c r="E472" s="244"/>
      <c r="F472" s="244"/>
      <c r="G472" s="244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162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x14ac:dyDescent="0.2">
      <c r="A473" s="3"/>
      <c r="B473" s="4"/>
      <c r="C473" s="259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AE473">
        <v>15</v>
      </c>
      <c r="AF473">
        <v>21</v>
      </c>
      <c r="AG473" t="s">
        <v>133</v>
      </c>
    </row>
    <row r="474" spans="1:60" x14ac:dyDescent="0.2">
      <c r="A474" s="213"/>
      <c r="B474" s="214" t="s">
        <v>29</v>
      </c>
      <c r="C474" s="260"/>
      <c r="D474" s="215"/>
      <c r="E474" s="216"/>
      <c r="F474" s="216"/>
      <c r="G474" s="234">
        <f>G8+G14+G32+G44+G71+G81+G114+G124+G145+G149+G152+G162+G191+G233+G265+G295+G370+G392+G405+G431+G439+G455</f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AE474">
        <f>SUMIF(L7:L472,AE473,G7:G472)</f>
        <v>0</v>
      </c>
      <c r="AF474">
        <f>SUMIF(L7:L472,AF473,G7:G472)</f>
        <v>0</v>
      </c>
      <c r="AG474" t="s">
        <v>570</v>
      </c>
    </row>
    <row r="475" spans="1:60" x14ac:dyDescent="0.2">
      <c r="C475" s="261"/>
      <c r="D475" s="10"/>
      <c r="AG475" t="s">
        <v>571</v>
      </c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DtmxGScNmlvP28Vv7GpqJ+5rE2byK86DgSr6uBSY72gL9ThoE8JgqHpDavQSqJQIXV94kJfs97zyshFY7IgQA==" saltValue="Qfb7DZkpB8t24DgkFKPxJA==" spinCount="100000" sheet="1" formatRows="0"/>
  <mergeCells count="177">
    <mergeCell ref="C469:G469"/>
    <mergeCell ref="C470:G470"/>
    <mergeCell ref="C472:G472"/>
    <mergeCell ref="C460:G460"/>
    <mergeCell ref="C461:G461"/>
    <mergeCell ref="C463:G463"/>
    <mergeCell ref="C464:G464"/>
    <mergeCell ref="C466:G466"/>
    <mergeCell ref="C467:G467"/>
    <mergeCell ref="C447:G447"/>
    <mergeCell ref="C449:G449"/>
    <mergeCell ref="C452:G452"/>
    <mergeCell ref="C454:G454"/>
    <mergeCell ref="C457:G457"/>
    <mergeCell ref="C458:G458"/>
    <mergeCell ref="C430:G430"/>
    <mergeCell ref="C436:G436"/>
    <mergeCell ref="C438:G438"/>
    <mergeCell ref="C441:G441"/>
    <mergeCell ref="C443:G443"/>
    <mergeCell ref="C444:G444"/>
    <mergeCell ref="C411:G411"/>
    <mergeCell ref="C414:G414"/>
    <mergeCell ref="C417:G417"/>
    <mergeCell ref="C419:G419"/>
    <mergeCell ref="C422:G422"/>
    <mergeCell ref="C427:G427"/>
    <mergeCell ref="C397:G397"/>
    <mergeCell ref="C399:G399"/>
    <mergeCell ref="C401:G401"/>
    <mergeCell ref="C403:G403"/>
    <mergeCell ref="C404:G404"/>
    <mergeCell ref="C409:G409"/>
    <mergeCell ref="C383:G383"/>
    <mergeCell ref="C385:G385"/>
    <mergeCell ref="C388:G388"/>
    <mergeCell ref="C391:G391"/>
    <mergeCell ref="C394:G394"/>
    <mergeCell ref="C395:G395"/>
    <mergeCell ref="C366:G366"/>
    <mergeCell ref="C369:G369"/>
    <mergeCell ref="C374:G374"/>
    <mergeCell ref="C376:G376"/>
    <mergeCell ref="C379:G379"/>
    <mergeCell ref="C381:G381"/>
    <mergeCell ref="C356:G356"/>
    <mergeCell ref="C358:G358"/>
    <mergeCell ref="C360:G360"/>
    <mergeCell ref="C361:G361"/>
    <mergeCell ref="C363:G363"/>
    <mergeCell ref="C364:G364"/>
    <mergeCell ref="C343:G343"/>
    <mergeCell ref="C346:G346"/>
    <mergeCell ref="C348:G348"/>
    <mergeCell ref="C350:G350"/>
    <mergeCell ref="C352:G352"/>
    <mergeCell ref="C354:G354"/>
    <mergeCell ref="C291:G291"/>
    <mergeCell ref="C293:G293"/>
    <mergeCell ref="C294:G294"/>
    <mergeCell ref="C315:G315"/>
    <mergeCell ref="C337:G337"/>
    <mergeCell ref="C340:G340"/>
    <mergeCell ref="C278:G278"/>
    <mergeCell ref="C280:G280"/>
    <mergeCell ref="C283:G283"/>
    <mergeCell ref="C285:G285"/>
    <mergeCell ref="C287:G287"/>
    <mergeCell ref="C289:G289"/>
    <mergeCell ref="C264:G264"/>
    <mergeCell ref="C268:G268"/>
    <mergeCell ref="C270:G270"/>
    <mergeCell ref="C272:G272"/>
    <mergeCell ref="C274:G274"/>
    <mergeCell ref="C276:G276"/>
    <mergeCell ref="C242:G242"/>
    <mergeCell ref="C244:G244"/>
    <mergeCell ref="C251:G251"/>
    <mergeCell ref="C253:G253"/>
    <mergeCell ref="C261:G261"/>
    <mergeCell ref="C263:G263"/>
    <mergeCell ref="C225:G225"/>
    <mergeCell ref="C227:G227"/>
    <mergeCell ref="C229:G229"/>
    <mergeCell ref="C231:G231"/>
    <mergeCell ref="C232:G232"/>
    <mergeCell ref="C235:G235"/>
    <mergeCell ref="C210:G210"/>
    <mergeCell ref="C214:G214"/>
    <mergeCell ref="C216:G216"/>
    <mergeCell ref="C220:G220"/>
    <mergeCell ref="C222:G222"/>
    <mergeCell ref="C224:G224"/>
    <mergeCell ref="C196:G196"/>
    <mergeCell ref="C197:G197"/>
    <mergeCell ref="C202:G202"/>
    <mergeCell ref="C204:G204"/>
    <mergeCell ref="C206:G206"/>
    <mergeCell ref="C208:G208"/>
    <mergeCell ref="C178:G178"/>
    <mergeCell ref="C183:G183"/>
    <mergeCell ref="C187:G187"/>
    <mergeCell ref="C189:G189"/>
    <mergeCell ref="C190:G190"/>
    <mergeCell ref="C194:G194"/>
    <mergeCell ref="C166:G166"/>
    <mergeCell ref="C168:G168"/>
    <mergeCell ref="C169:G169"/>
    <mergeCell ref="C171:G171"/>
    <mergeCell ref="C173:G173"/>
    <mergeCell ref="C176:G176"/>
    <mergeCell ref="C148:G148"/>
    <mergeCell ref="C151:G151"/>
    <mergeCell ref="C155:G155"/>
    <mergeCell ref="C158:G158"/>
    <mergeCell ref="C160:G160"/>
    <mergeCell ref="C161:G161"/>
    <mergeCell ref="C130:G130"/>
    <mergeCell ref="C132:G132"/>
    <mergeCell ref="C136:G136"/>
    <mergeCell ref="C142:G142"/>
    <mergeCell ref="C144:G144"/>
    <mergeCell ref="C147:G147"/>
    <mergeCell ref="C117:G117"/>
    <mergeCell ref="C119:G119"/>
    <mergeCell ref="C121:G121"/>
    <mergeCell ref="C123:G123"/>
    <mergeCell ref="C126:G126"/>
    <mergeCell ref="C127:G127"/>
    <mergeCell ref="C105:G105"/>
    <mergeCell ref="C107:G107"/>
    <mergeCell ref="C108:G108"/>
    <mergeCell ref="C110:G110"/>
    <mergeCell ref="C112:G112"/>
    <mergeCell ref="C113:G113"/>
    <mergeCell ref="C91:G91"/>
    <mergeCell ref="C94:G94"/>
    <mergeCell ref="C97:G97"/>
    <mergeCell ref="C99:G99"/>
    <mergeCell ref="C101:G101"/>
    <mergeCell ref="C103:G103"/>
    <mergeCell ref="C78:G78"/>
    <mergeCell ref="C80:G80"/>
    <mergeCell ref="C83:G83"/>
    <mergeCell ref="C85:G85"/>
    <mergeCell ref="C87:G87"/>
    <mergeCell ref="C89:G89"/>
    <mergeCell ref="C58:G58"/>
    <mergeCell ref="C66:G66"/>
    <mergeCell ref="C70:G70"/>
    <mergeCell ref="C73:G73"/>
    <mergeCell ref="C74:G74"/>
    <mergeCell ref="C76:G76"/>
    <mergeCell ref="C46:G46"/>
    <mergeCell ref="C47:G47"/>
    <mergeCell ref="C49:G49"/>
    <mergeCell ref="C54:G54"/>
    <mergeCell ref="C56:G56"/>
    <mergeCell ref="C57:G57"/>
    <mergeCell ref="C31:G31"/>
    <mergeCell ref="C34:G34"/>
    <mergeCell ref="C37:G37"/>
    <mergeCell ref="C39:G39"/>
    <mergeCell ref="C41:G41"/>
    <mergeCell ref="C43:G43"/>
    <mergeCell ref="C16:G16"/>
    <mergeCell ref="C19:G19"/>
    <mergeCell ref="C21:G21"/>
    <mergeCell ref="C24:G24"/>
    <mergeCell ref="C26:G26"/>
    <mergeCell ref="C28:G2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3D47-D1F8-44DC-9F66-5086AE3F71A9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8" t="s">
        <v>147</v>
      </c>
      <c r="B8" s="229" t="s">
        <v>77</v>
      </c>
      <c r="C8" s="248" t="s">
        <v>78</v>
      </c>
      <c r="D8" s="230"/>
      <c r="E8" s="231"/>
      <c r="F8" s="232"/>
      <c r="G8" s="232">
        <f>SUMIF(AG9:AG18,"&lt;&gt;NOR",G9:G18)</f>
        <v>0</v>
      </c>
      <c r="H8" s="232"/>
      <c r="I8" s="232">
        <f>SUM(I9:I18)</f>
        <v>0</v>
      </c>
      <c r="J8" s="232"/>
      <c r="K8" s="232">
        <f>SUM(K9:K18)</f>
        <v>0</v>
      </c>
      <c r="L8" s="232"/>
      <c r="M8" s="232">
        <f>SUM(M9:M18)</f>
        <v>0</v>
      </c>
      <c r="N8" s="231"/>
      <c r="O8" s="231">
        <f>SUM(O9:O18)</f>
        <v>0</v>
      </c>
      <c r="P8" s="231"/>
      <c r="Q8" s="231">
        <f>SUM(Q9:Q18)</f>
        <v>0</v>
      </c>
      <c r="R8" s="232"/>
      <c r="S8" s="232"/>
      <c r="T8" s="233"/>
      <c r="U8" s="227"/>
      <c r="V8" s="227">
        <f>SUM(V9:V18)</f>
        <v>1.71</v>
      </c>
      <c r="W8" s="227"/>
      <c r="X8" s="227"/>
      <c r="Y8" s="227"/>
      <c r="AG8" t="s">
        <v>148</v>
      </c>
    </row>
    <row r="9" spans="1:60" outlineLevel="1" x14ac:dyDescent="0.2">
      <c r="A9" s="235">
        <v>1</v>
      </c>
      <c r="B9" s="236" t="s">
        <v>572</v>
      </c>
      <c r="C9" s="249" t="s">
        <v>573</v>
      </c>
      <c r="D9" s="237" t="s">
        <v>574</v>
      </c>
      <c r="E9" s="238">
        <v>6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575</v>
      </c>
      <c r="S9" s="240" t="s">
        <v>153</v>
      </c>
      <c r="T9" s="241" t="s">
        <v>254</v>
      </c>
      <c r="U9" s="220">
        <v>0.28449999999999998</v>
      </c>
      <c r="V9" s="220">
        <f>ROUND(E9*U9,2)</f>
        <v>1.71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3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162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5">
        <v>2</v>
      </c>
      <c r="B11" s="236" t="s">
        <v>576</v>
      </c>
      <c r="C11" s="249" t="s">
        <v>577</v>
      </c>
      <c r="D11" s="237" t="s">
        <v>574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253</v>
      </c>
      <c r="T11" s="241" t="s">
        <v>254</v>
      </c>
      <c r="U11" s="220">
        <v>0</v>
      </c>
      <c r="V11" s="220">
        <f>ROUND(E11*U11,2)</f>
        <v>0</v>
      </c>
      <c r="W11" s="220"/>
      <c r="X11" s="220" t="s">
        <v>154</v>
      </c>
      <c r="Y11" s="220" t="s">
        <v>155</v>
      </c>
      <c r="Z11" s="210"/>
      <c r="AA11" s="210"/>
      <c r="AB11" s="210"/>
      <c r="AC11" s="210"/>
      <c r="AD11" s="210"/>
      <c r="AE11" s="210"/>
      <c r="AF11" s="210"/>
      <c r="AG11" s="210" t="s">
        <v>156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3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162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5">
        <v>3</v>
      </c>
      <c r="B13" s="236" t="s">
        <v>578</v>
      </c>
      <c r="C13" s="249" t="s">
        <v>579</v>
      </c>
      <c r="D13" s="237" t="s">
        <v>574</v>
      </c>
      <c r="E13" s="238">
        <v>4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253</v>
      </c>
      <c r="T13" s="241" t="s">
        <v>254</v>
      </c>
      <c r="U13" s="220">
        <v>0</v>
      </c>
      <c r="V13" s="220">
        <f>ROUND(E13*U13,2)</f>
        <v>0</v>
      </c>
      <c r="W13" s="220"/>
      <c r="X13" s="220" t="s">
        <v>154</v>
      </c>
      <c r="Y13" s="220" t="s">
        <v>155</v>
      </c>
      <c r="Z13" s="210"/>
      <c r="AA13" s="210"/>
      <c r="AB13" s="210"/>
      <c r="AC13" s="210"/>
      <c r="AD13" s="210"/>
      <c r="AE13" s="210"/>
      <c r="AF13" s="210"/>
      <c r="AG13" s="210" t="s">
        <v>204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3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162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5">
        <v>4</v>
      </c>
      <c r="B15" s="236" t="s">
        <v>580</v>
      </c>
      <c r="C15" s="249" t="s">
        <v>581</v>
      </c>
      <c r="D15" s="237" t="s">
        <v>574</v>
      </c>
      <c r="E15" s="238">
        <v>3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253</v>
      </c>
      <c r="T15" s="241" t="s">
        <v>254</v>
      </c>
      <c r="U15" s="220">
        <v>0</v>
      </c>
      <c r="V15" s="220">
        <f>ROUND(E15*U15,2)</f>
        <v>0</v>
      </c>
      <c r="W15" s="220"/>
      <c r="X15" s="220" t="s">
        <v>154</v>
      </c>
      <c r="Y15" s="220" t="s">
        <v>155</v>
      </c>
      <c r="Z15" s="210"/>
      <c r="AA15" s="210"/>
      <c r="AB15" s="210"/>
      <c r="AC15" s="210"/>
      <c r="AD15" s="210"/>
      <c r="AE15" s="210"/>
      <c r="AF15" s="210"/>
      <c r="AG15" s="210" t="s">
        <v>204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3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162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5">
        <v>5</v>
      </c>
      <c r="B17" s="236" t="s">
        <v>582</v>
      </c>
      <c r="C17" s="249" t="s">
        <v>583</v>
      </c>
      <c r="D17" s="237" t="s">
        <v>574</v>
      </c>
      <c r="E17" s="238">
        <v>4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253</v>
      </c>
      <c r="T17" s="241" t="s">
        <v>254</v>
      </c>
      <c r="U17" s="220">
        <v>0</v>
      </c>
      <c r="V17" s="220">
        <f>ROUND(E17*U17,2)</f>
        <v>0</v>
      </c>
      <c r="W17" s="220"/>
      <c r="X17" s="220" t="s">
        <v>154</v>
      </c>
      <c r="Y17" s="220" t="s">
        <v>155</v>
      </c>
      <c r="Z17" s="210"/>
      <c r="AA17" s="210"/>
      <c r="AB17" s="210"/>
      <c r="AC17" s="210"/>
      <c r="AD17" s="210"/>
      <c r="AE17" s="210"/>
      <c r="AF17" s="210"/>
      <c r="AG17" s="210" t="s">
        <v>204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3"/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162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8" t="s">
        <v>147</v>
      </c>
      <c r="B19" s="229" t="s">
        <v>87</v>
      </c>
      <c r="C19" s="248" t="s">
        <v>88</v>
      </c>
      <c r="D19" s="230"/>
      <c r="E19" s="231"/>
      <c r="F19" s="232"/>
      <c r="G19" s="232">
        <f>SUMIF(AG20:AG41,"&lt;&gt;NOR",G20:G41)</f>
        <v>0</v>
      </c>
      <c r="H19" s="232"/>
      <c r="I19" s="232">
        <f>SUM(I20:I41)</f>
        <v>0</v>
      </c>
      <c r="J19" s="232"/>
      <c r="K19" s="232">
        <f>SUM(K20:K41)</f>
        <v>0</v>
      </c>
      <c r="L19" s="232"/>
      <c r="M19" s="232">
        <f>SUM(M20:M41)</f>
        <v>0</v>
      </c>
      <c r="N19" s="231"/>
      <c r="O19" s="231">
        <f>SUM(O20:O41)</f>
        <v>0</v>
      </c>
      <c r="P19" s="231"/>
      <c r="Q19" s="231">
        <f>SUM(Q20:Q41)</f>
        <v>0</v>
      </c>
      <c r="R19" s="232"/>
      <c r="S19" s="232"/>
      <c r="T19" s="233"/>
      <c r="U19" s="227"/>
      <c r="V19" s="227">
        <f>SUM(V20:V41)</f>
        <v>74.310000000000016</v>
      </c>
      <c r="W19" s="227"/>
      <c r="X19" s="227"/>
      <c r="Y19" s="227"/>
      <c r="AG19" t="s">
        <v>148</v>
      </c>
    </row>
    <row r="20" spans="1:60" outlineLevel="1" x14ac:dyDescent="0.2">
      <c r="A20" s="235">
        <v>6</v>
      </c>
      <c r="B20" s="236" t="s">
        <v>584</v>
      </c>
      <c r="C20" s="249" t="s">
        <v>585</v>
      </c>
      <c r="D20" s="237" t="s">
        <v>586</v>
      </c>
      <c r="E20" s="238">
        <v>1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 t="s">
        <v>575</v>
      </c>
      <c r="S20" s="240" t="s">
        <v>153</v>
      </c>
      <c r="T20" s="241" t="s">
        <v>254</v>
      </c>
      <c r="U20" s="220">
        <v>0.39</v>
      </c>
      <c r="V20" s="220">
        <f>ROUND(E20*U20,2)</f>
        <v>0.39</v>
      </c>
      <c r="W20" s="220"/>
      <c r="X20" s="220" t="s">
        <v>154</v>
      </c>
      <c r="Y20" s="220" t="s">
        <v>155</v>
      </c>
      <c r="Z20" s="210"/>
      <c r="AA20" s="210"/>
      <c r="AB20" s="210"/>
      <c r="AC20" s="210"/>
      <c r="AD20" s="210"/>
      <c r="AE20" s="210"/>
      <c r="AF20" s="210"/>
      <c r="AG20" s="210" t="s">
        <v>204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3"/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162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5">
        <v>7</v>
      </c>
      <c r="B22" s="236" t="s">
        <v>587</v>
      </c>
      <c r="C22" s="249" t="s">
        <v>588</v>
      </c>
      <c r="D22" s="237" t="s">
        <v>215</v>
      </c>
      <c r="E22" s="238">
        <v>12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 t="s">
        <v>575</v>
      </c>
      <c r="S22" s="240" t="s">
        <v>153</v>
      </c>
      <c r="T22" s="241" t="s">
        <v>254</v>
      </c>
      <c r="U22" s="220">
        <v>0.16</v>
      </c>
      <c r="V22" s="220">
        <f>ROUND(E22*U22,2)</f>
        <v>1.92</v>
      </c>
      <c r="W22" s="220"/>
      <c r="X22" s="220" t="s">
        <v>154</v>
      </c>
      <c r="Y22" s="220" t="s">
        <v>155</v>
      </c>
      <c r="Z22" s="210"/>
      <c r="AA22" s="210"/>
      <c r="AB22" s="210"/>
      <c r="AC22" s="210"/>
      <c r="AD22" s="210"/>
      <c r="AE22" s="210"/>
      <c r="AF22" s="210"/>
      <c r="AG22" s="210" t="s">
        <v>204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3"/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162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5">
        <v>8</v>
      </c>
      <c r="B24" s="236" t="s">
        <v>589</v>
      </c>
      <c r="C24" s="249" t="s">
        <v>590</v>
      </c>
      <c r="D24" s="237" t="s">
        <v>215</v>
      </c>
      <c r="E24" s="238">
        <v>115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 t="s">
        <v>575</v>
      </c>
      <c r="S24" s="240" t="s">
        <v>153</v>
      </c>
      <c r="T24" s="241" t="s">
        <v>254</v>
      </c>
      <c r="U24" s="220">
        <v>0.49717</v>
      </c>
      <c r="V24" s="220">
        <f>ROUND(E24*U24,2)</f>
        <v>57.17</v>
      </c>
      <c r="W24" s="220"/>
      <c r="X24" s="220" t="s">
        <v>154</v>
      </c>
      <c r="Y24" s="220" t="s">
        <v>155</v>
      </c>
      <c r="Z24" s="210"/>
      <c r="AA24" s="210"/>
      <c r="AB24" s="210"/>
      <c r="AC24" s="210"/>
      <c r="AD24" s="210"/>
      <c r="AE24" s="210"/>
      <c r="AF24" s="210"/>
      <c r="AG24" s="210" t="s">
        <v>204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3"/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162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5">
        <v>9</v>
      </c>
      <c r="B26" s="236" t="s">
        <v>591</v>
      </c>
      <c r="C26" s="249" t="s">
        <v>592</v>
      </c>
      <c r="D26" s="237" t="s">
        <v>586</v>
      </c>
      <c r="E26" s="238">
        <v>1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40" t="s">
        <v>575</v>
      </c>
      <c r="S26" s="240" t="s">
        <v>153</v>
      </c>
      <c r="T26" s="241" t="s">
        <v>254</v>
      </c>
      <c r="U26" s="220">
        <v>0.94950000000000001</v>
      </c>
      <c r="V26" s="220">
        <f>ROUND(E26*U26,2)</f>
        <v>0.95</v>
      </c>
      <c r="W26" s="220"/>
      <c r="X26" s="220" t="s">
        <v>154</v>
      </c>
      <c r="Y26" s="220" t="s">
        <v>155</v>
      </c>
      <c r="Z26" s="210"/>
      <c r="AA26" s="210"/>
      <c r="AB26" s="210"/>
      <c r="AC26" s="210"/>
      <c r="AD26" s="210"/>
      <c r="AE26" s="210"/>
      <c r="AF26" s="210"/>
      <c r="AG26" s="210" t="s">
        <v>204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3"/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162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5">
        <v>10</v>
      </c>
      <c r="B28" s="236" t="s">
        <v>593</v>
      </c>
      <c r="C28" s="249" t="s">
        <v>594</v>
      </c>
      <c r="D28" s="237" t="s">
        <v>586</v>
      </c>
      <c r="E28" s="238">
        <v>19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40" t="s">
        <v>575</v>
      </c>
      <c r="S28" s="240" t="s">
        <v>153</v>
      </c>
      <c r="T28" s="241" t="s">
        <v>254</v>
      </c>
      <c r="U28" s="220">
        <v>0.24399999999999999</v>
      </c>
      <c r="V28" s="220">
        <f>ROUND(E28*U28,2)</f>
        <v>4.6399999999999997</v>
      </c>
      <c r="W28" s="220"/>
      <c r="X28" s="220" t="s">
        <v>154</v>
      </c>
      <c r="Y28" s="220" t="s">
        <v>155</v>
      </c>
      <c r="Z28" s="210"/>
      <c r="AA28" s="210"/>
      <c r="AB28" s="210"/>
      <c r="AC28" s="210"/>
      <c r="AD28" s="210"/>
      <c r="AE28" s="210"/>
      <c r="AF28" s="210"/>
      <c r="AG28" s="210" t="s">
        <v>204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3"/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162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5">
        <v>11</v>
      </c>
      <c r="B30" s="236" t="s">
        <v>595</v>
      </c>
      <c r="C30" s="249" t="s">
        <v>596</v>
      </c>
      <c r="D30" s="237" t="s">
        <v>586</v>
      </c>
      <c r="E30" s="238">
        <v>6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 t="s">
        <v>575</v>
      </c>
      <c r="S30" s="240" t="s">
        <v>153</v>
      </c>
      <c r="T30" s="241" t="s">
        <v>254</v>
      </c>
      <c r="U30" s="220">
        <v>1.4546699999999999</v>
      </c>
      <c r="V30" s="220">
        <f>ROUND(E30*U30,2)</f>
        <v>8.73</v>
      </c>
      <c r="W30" s="220"/>
      <c r="X30" s="220" t="s">
        <v>154</v>
      </c>
      <c r="Y30" s="220" t="s">
        <v>155</v>
      </c>
      <c r="Z30" s="210"/>
      <c r="AA30" s="210"/>
      <c r="AB30" s="210"/>
      <c r="AC30" s="210"/>
      <c r="AD30" s="210"/>
      <c r="AE30" s="210"/>
      <c r="AF30" s="210"/>
      <c r="AG30" s="210" t="s">
        <v>204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3"/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162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5">
        <v>12</v>
      </c>
      <c r="B32" s="236" t="s">
        <v>597</v>
      </c>
      <c r="C32" s="249" t="s">
        <v>598</v>
      </c>
      <c r="D32" s="237" t="s">
        <v>586</v>
      </c>
      <c r="E32" s="238">
        <v>3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0</v>
      </c>
      <c r="O32" s="238">
        <f>ROUND(E32*N32,2)</f>
        <v>0</v>
      </c>
      <c r="P32" s="238">
        <v>0</v>
      </c>
      <c r="Q32" s="238">
        <f>ROUND(E32*P32,2)</f>
        <v>0</v>
      </c>
      <c r="R32" s="240" t="s">
        <v>575</v>
      </c>
      <c r="S32" s="240" t="s">
        <v>153</v>
      </c>
      <c r="T32" s="241" t="s">
        <v>254</v>
      </c>
      <c r="U32" s="220">
        <v>0.11</v>
      </c>
      <c r="V32" s="220">
        <f>ROUND(E32*U32,2)</f>
        <v>0.33</v>
      </c>
      <c r="W32" s="220"/>
      <c r="X32" s="220" t="s">
        <v>154</v>
      </c>
      <c r="Y32" s="220" t="s">
        <v>155</v>
      </c>
      <c r="Z32" s="210"/>
      <c r="AA32" s="210"/>
      <c r="AB32" s="210"/>
      <c r="AC32" s="210"/>
      <c r="AD32" s="210"/>
      <c r="AE32" s="210"/>
      <c r="AF32" s="210"/>
      <c r="AG32" s="210" t="s">
        <v>204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3"/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162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5">
        <v>13</v>
      </c>
      <c r="B34" s="236" t="s">
        <v>599</v>
      </c>
      <c r="C34" s="249" t="s">
        <v>600</v>
      </c>
      <c r="D34" s="237" t="s">
        <v>215</v>
      </c>
      <c r="E34" s="238">
        <v>2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 t="s">
        <v>575</v>
      </c>
      <c r="S34" s="240" t="s">
        <v>153</v>
      </c>
      <c r="T34" s="241" t="s">
        <v>254</v>
      </c>
      <c r="U34" s="220">
        <v>9.0499999999999997E-2</v>
      </c>
      <c r="V34" s="220">
        <f>ROUND(E34*U34,2)</f>
        <v>0.18</v>
      </c>
      <c r="W34" s="220"/>
      <c r="X34" s="220" t="s">
        <v>154</v>
      </c>
      <c r="Y34" s="220" t="s">
        <v>155</v>
      </c>
      <c r="Z34" s="210"/>
      <c r="AA34" s="210"/>
      <c r="AB34" s="210"/>
      <c r="AC34" s="210"/>
      <c r="AD34" s="210"/>
      <c r="AE34" s="210"/>
      <c r="AF34" s="210"/>
      <c r="AG34" s="210" t="s">
        <v>204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3"/>
      <c r="D35" s="244"/>
      <c r="E35" s="244"/>
      <c r="F35" s="244"/>
      <c r="G35" s="24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162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5">
        <v>14</v>
      </c>
      <c r="B36" s="236" t="s">
        <v>601</v>
      </c>
      <c r="C36" s="249" t="s">
        <v>602</v>
      </c>
      <c r="D36" s="237" t="s">
        <v>294</v>
      </c>
      <c r="E36" s="238">
        <v>3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40"/>
      <c r="S36" s="240" t="s">
        <v>253</v>
      </c>
      <c r="T36" s="241" t="s">
        <v>254</v>
      </c>
      <c r="U36" s="220">
        <v>0</v>
      </c>
      <c r="V36" s="220">
        <f>ROUND(E36*U36,2)</f>
        <v>0</v>
      </c>
      <c r="W36" s="220"/>
      <c r="X36" s="220" t="s">
        <v>154</v>
      </c>
      <c r="Y36" s="220" t="s">
        <v>155</v>
      </c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3"/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162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5">
        <v>15</v>
      </c>
      <c r="B38" s="236" t="s">
        <v>603</v>
      </c>
      <c r="C38" s="249" t="s">
        <v>604</v>
      </c>
      <c r="D38" s="237" t="s">
        <v>294</v>
      </c>
      <c r="E38" s="238">
        <v>1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/>
      <c r="S38" s="240" t="s">
        <v>253</v>
      </c>
      <c r="T38" s="241" t="s">
        <v>254</v>
      </c>
      <c r="U38" s="220">
        <v>0</v>
      </c>
      <c r="V38" s="220">
        <f>ROUND(E38*U38,2)</f>
        <v>0</v>
      </c>
      <c r="W38" s="220"/>
      <c r="X38" s="220" t="s">
        <v>154</v>
      </c>
      <c r="Y38" s="220" t="s">
        <v>155</v>
      </c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3"/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162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5">
        <v>16</v>
      </c>
      <c r="B40" s="236" t="s">
        <v>605</v>
      </c>
      <c r="C40" s="249" t="s">
        <v>606</v>
      </c>
      <c r="D40" s="237" t="s">
        <v>586</v>
      </c>
      <c r="E40" s="238">
        <v>3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/>
      <c r="S40" s="240" t="s">
        <v>253</v>
      </c>
      <c r="T40" s="241" t="s">
        <v>254</v>
      </c>
      <c r="U40" s="220">
        <v>0</v>
      </c>
      <c r="V40" s="220">
        <f>ROUND(E40*U40,2)</f>
        <v>0</v>
      </c>
      <c r="W40" s="220"/>
      <c r="X40" s="220" t="s">
        <v>154</v>
      </c>
      <c r="Y40" s="220" t="s">
        <v>155</v>
      </c>
      <c r="Z40" s="210"/>
      <c r="AA40" s="210"/>
      <c r="AB40" s="210"/>
      <c r="AC40" s="210"/>
      <c r="AD40" s="210"/>
      <c r="AE40" s="210"/>
      <c r="AF40" s="210"/>
      <c r="AG40" s="210" t="s">
        <v>204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3"/>
      <c r="D41" s="244"/>
      <c r="E41" s="244"/>
      <c r="F41" s="244"/>
      <c r="G41" s="24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162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8" t="s">
        <v>147</v>
      </c>
      <c r="B42" s="229" t="s">
        <v>89</v>
      </c>
      <c r="C42" s="248" t="s">
        <v>90</v>
      </c>
      <c r="D42" s="230"/>
      <c r="E42" s="231"/>
      <c r="F42" s="232"/>
      <c r="G42" s="232">
        <f>SUMIF(AG43:AG84,"&lt;&gt;NOR",G43:G84)</f>
        <v>0</v>
      </c>
      <c r="H42" s="232"/>
      <c r="I42" s="232">
        <f>SUM(I43:I84)</f>
        <v>0</v>
      </c>
      <c r="J42" s="232"/>
      <c r="K42" s="232">
        <f>SUM(K43:K84)</f>
        <v>0</v>
      </c>
      <c r="L42" s="232"/>
      <c r="M42" s="232">
        <f>SUM(M43:M84)</f>
        <v>0</v>
      </c>
      <c r="N42" s="231"/>
      <c r="O42" s="231">
        <f>SUM(O43:O84)</f>
        <v>0</v>
      </c>
      <c r="P42" s="231"/>
      <c r="Q42" s="231">
        <f>SUM(Q43:Q84)</f>
        <v>0</v>
      </c>
      <c r="R42" s="232"/>
      <c r="S42" s="232"/>
      <c r="T42" s="233"/>
      <c r="U42" s="227"/>
      <c r="V42" s="227">
        <f>SUM(V43:V84)</f>
        <v>0</v>
      </c>
      <c r="W42" s="227"/>
      <c r="X42" s="227"/>
      <c r="Y42" s="227"/>
      <c r="AG42" t="s">
        <v>148</v>
      </c>
    </row>
    <row r="43" spans="1:60" outlineLevel="1" x14ac:dyDescent="0.2">
      <c r="A43" s="235">
        <v>17</v>
      </c>
      <c r="B43" s="236" t="s">
        <v>607</v>
      </c>
      <c r="C43" s="249" t="s">
        <v>608</v>
      </c>
      <c r="D43" s="237" t="s">
        <v>294</v>
      </c>
      <c r="E43" s="238">
        <v>10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253</v>
      </c>
      <c r="T43" s="241" t="s">
        <v>254</v>
      </c>
      <c r="U43" s="220">
        <v>0</v>
      </c>
      <c r="V43" s="220">
        <f>ROUND(E43*U43,2)</f>
        <v>0</v>
      </c>
      <c r="W43" s="220"/>
      <c r="X43" s="220" t="s">
        <v>154</v>
      </c>
      <c r="Y43" s="220" t="s">
        <v>155</v>
      </c>
      <c r="Z43" s="210"/>
      <c r="AA43" s="210"/>
      <c r="AB43" s="210"/>
      <c r="AC43" s="210"/>
      <c r="AD43" s="210"/>
      <c r="AE43" s="210"/>
      <c r="AF43" s="210"/>
      <c r="AG43" s="210" t="s">
        <v>156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3"/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162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5">
        <v>18</v>
      </c>
      <c r="B45" s="236" t="s">
        <v>609</v>
      </c>
      <c r="C45" s="249" t="s">
        <v>610</v>
      </c>
      <c r="D45" s="237" t="s">
        <v>294</v>
      </c>
      <c r="E45" s="238">
        <v>6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253</v>
      </c>
      <c r="T45" s="241" t="s">
        <v>254</v>
      </c>
      <c r="U45" s="220">
        <v>0</v>
      </c>
      <c r="V45" s="220">
        <f>ROUND(E45*U45,2)</f>
        <v>0</v>
      </c>
      <c r="W45" s="220"/>
      <c r="X45" s="220" t="s">
        <v>221</v>
      </c>
      <c r="Y45" s="220" t="s">
        <v>155</v>
      </c>
      <c r="Z45" s="210"/>
      <c r="AA45" s="210"/>
      <c r="AB45" s="210"/>
      <c r="AC45" s="210"/>
      <c r="AD45" s="210"/>
      <c r="AE45" s="210"/>
      <c r="AF45" s="210"/>
      <c r="AG45" s="210" t="s">
        <v>222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3"/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162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5">
        <v>19</v>
      </c>
      <c r="B47" s="236" t="s">
        <v>611</v>
      </c>
      <c r="C47" s="249" t="s">
        <v>612</v>
      </c>
      <c r="D47" s="237" t="s">
        <v>445</v>
      </c>
      <c r="E47" s="238">
        <v>2.2000000000000002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/>
      <c r="S47" s="240" t="s">
        <v>253</v>
      </c>
      <c r="T47" s="241" t="s">
        <v>254</v>
      </c>
      <c r="U47" s="220">
        <v>0</v>
      </c>
      <c r="V47" s="220">
        <f>ROUND(E47*U47,2)</f>
        <v>0</v>
      </c>
      <c r="W47" s="220"/>
      <c r="X47" s="220" t="s">
        <v>221</v>
      </c>
      <c r="Y47" s="220" t="s">
        <v>155</v>
      </c>
      <c r="Z47" s="210"/>
      <c r="AA47" s="210"/>
      <c r="AB47" s="210"/>
      <c r="AC47" s="210"/>
      <c r="AD47" s="210"/>
      <c r="AE47" s="210"/>
      <c r="AF47" s="210"/>
      <c r="AG47" s="210" t="s">
        <v>222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3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162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5">
        <v>20</v>
      </c>
      <c r="B49" s="236" t="s">
        <v>613</v>
      </c>
      <c r="C49" s="249" t="s">
        <v>614</v>
      </c>
      <c r="D49" s="237" t="s">
        <v>294</v>
      </c>
      <c r="E49" s="238">
        <v>5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253</v>
      </c>
      <c r="T49" s="241" t="s">
        <v>254</v>
      </c>
      <c r="U49" s="220">
        <v>0</v>
      </c>
      <c r="V49" s="220">
        <f>ROUND(E49*U49,2)</f>
        <v>0</v>
      </c>
      <c r="W49" s="220"/>
      <c r="X49" s="220" t="s">
        <v>221</v>
      </c>
      <c r="Y49" s="220" t="s">
        <v>155</v>
      </c>
      <c r="Z49" s="210"/>
      <c r="AA49" s="210"/>
      <c r="AB49" s="210"/>
      <c r="AC49" s="210"/>
      <c r="AD49" s="210"/>
      <c r="AE49" s="210"/>
      <c r="AF49" s="210"/>
      <c r="AG49" s="210" t="s">
        <v>222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3"/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162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5">
        <v>21</v>
      </c>
      <c r="B51" s="236" t="s">
        <v>615</v>
      </c>
      <c r="C51" s="249" t="s">
        <v>616</v>
      </c>
      <c r="D51" s="237" t="s">
        <v>294</v>
      </c>
      <c r="E51" s="238">
        <v>1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/>
      <c r="S51" s="240" t="s">
        <v>253</v>
      </c>
      <c r="T51" s="241" t="s">
        <v>254</v>
      </c>
      <c r="U51" s="220">
        <v>0</v>
      </c>
      <c r="V51" s="220">
        <f>ROUND(E51*U51,2)</f>
        <v>0</v>
      </c>
      <c r="W51" s="220"/>
      <c r="X51" s="220" t="s">
        <v>221</v>
      </c>
      <c r="Y51" s="220" t="s">
        <v>155</v>
      </c>
      <c r="Z51" s="210"/>
      <c r="AA51" s="210"/>
      <c r="AB51" s="210"/>
      <c r="AC51" s="210"/>
      <c r="AD51" s="210"/>
      <c r="AE51" s="210"/>
      <c r="AF51" s="210"/>
      <c r="AG51" s="210" t="s">
        <v>222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3"/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162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5">
        <v>22</v>
      </c>
      <c r="B53" s="236" t="s">
        <v>617</v>
      </c>
      <c r="C53" s="249" t="s">
        <v>618</v>
      </c>
      <c r="D53" s="237" t="s">
        <v>619</v>
      </c>
      <c r="E53" s="238">
        <v>7.44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253</v>
      </c>
      <c r="T53" s="241" t="s">
        <v>254</v>
      </c>
      <c r="U53" s="220">
        <v>0</v>
      </c>
      <c r="V53" s="220">
        <f>ROUND(E53*U53,2)</f>
        <v>0</v>
      </c>
      <c r="W53" s="220"/>
      <c r="X53" s="220" t="s">
        <v>221</v>
      </c>
      <c r="Y53" s="220" t="s">
        <v>155</v>
      </c>
      <c r="Z53" s="210"/>
      <c r="AA53" s="210"/>
      <c r="AB53" s="210"/>
      <c r="AC53" s="210"/>
      <c r="AD53" s="210"/>
      <c r="AE53" s="210"/>
      <c r="AF53" s="210"/>
      <c r="AG53" s="210" t="s">
        <v>222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3"/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5">
        <v>23</v>
      </c>
      <c r="B55" s="236" t="s">
        <v>620</v>
      </c>
      <c r="C55" s="249" t="s">
        <v>621</v>
      </c>
      <c r="D55" s="237" t="s">
        <v>294</v>
      </c>
      <c r="E55" s="238">
        <v>2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253</v>
      </c>
      <c r="T55" s="241" t="s">
        <v>254</v>
      </c>
      <c r="U55" s="220">
        <v>0</v>
      </c>
      <c r="V55" s="220">
        <f>ROUND(E55*U55,2)</f>
        <v>0</v>
      </c>
      <c r="W55" s="220"/>
      <c r="X55" s="220" t="s">
        <v>221</v>
      </c>
      <c r="Y55" s="220" t="s">
        <v>155</v>
      </c>
      <c r="Z55" s="210"/>
      <c r="AA55" s="210"/>
      <c r="AB55" s="210"/>
      <c r="AC55" s="210"/>
      <c r="AD55" s="210"/>
      <c r="AE55" s="210"/>
      <c r="AF55" s="210"/>
      <c r="AG55" s="210" t="s">
        <v>222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3"/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162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5">
        <v>24</v>
      </c>
      <c r="B57" s="236" t="s">
        <v>622</v>
      </c>
      <c r="C57" s="249" t="s">
        <v>623</v>
      </c>
      <c r="D57" s="237" t="s">
        <v>294</v>
      </c>
      <c r="E57" s="238">
        <v>6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40"/>
      <c r="S57" s="240" t="s">
        <v>253</v>
      </c>
      <c r="T57" s="241" t="s">
        <v>254</v>
      </c>
      <c r="U57" s="220">
        <v>0</v>
      </c>
      <c r="V57" s="220">
        <f>ROUND(E57*U57,2)</f>
        <v>0</v>
      </c>
      <c r="W57" s="220"/>
      <c r="X57" s="220" t="s">
        <v>221</v>
      </c>
      <c r="Y57" s="220" t="s">
        <v>155</v>
      </c>
      <c r="Z57" s="210"/>
      <c r="AA57" s="210"/>
      <c r="AB57" s="210"/>
      <c r="AC57" s="210"/>
      <c r="AD57" s="210"/>
      <c r="AE57" s="210"/>
      <c r="AF57" s="210"/>
      <c r="AG57" s="210" t="s">
        <v>222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3"/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162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5">
        <v>25</v>
      </c>
      <c r="B59" s="236" t="s">
        <v>624</v>
      </c>
      <c r="C59" s="249" t="s">
        <v>625</v>
      </c>
      <c r="D59" s="237" t="s">
        <v>294</v>
      </c>
      <c r="E59" s="238">
        <v>3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253</v>
      </c>
      <c r="T59" s="241" t="s">
        <v>254</v>
      </c>
      <c r="U59" s="220">
        <v>0</v>
      </c>
      <c r="V59" s="220">
        <f>ROUND(E59*U59,2)</f>
        <v>0</v>
      </c>
      <c r="W59" s="220"/>
      <c r="X59" s="220" t="s">
        <v>221</v>
      </c>
      <c r="Y59" s="220" t="s">
        <v>155</v>
      </c>
      <c r="Z59" s="210"/>
      <c r="AA59" s="210"/>
      <c r="AB59" s="210"/>
      <c r="AC59" s="210"/>
      <c r="AD59" s="210"/>
      <c r="AE59" s="210"/>
      <c r="AF59" s="210"/>
      <c r="AG59" s="210" t="s">
        <v>222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3"/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162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5">
        <v>26</v>
      </c>
      <c r="B61" s="236" t="s">
        <v>626</v>
      </c>
      <c r="C61" s="249" t="s">
        <v>627</v>
      </c>
      <c r="D61" s="237" t="s">
        <v>294</v>
      </c>
      <c r="E61" s="238">
        <v>1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253</v>
      </c>
      <c r="T61" s="241" t="s">
        <v>254</v>
      </c>
      <c r="U61" s="220">
        <v>0</v>
      </c>
      <c r="V61" s="220">
        <f>ROUND(E61*U61,2)</f>
        <v>0</v>
      </c>
      <c r="W61" s="220"/>
      <c r="X61" s="220" t="s">
        <v>221</v>
      </c>
      <c r="Y61" s="220" t="s">
        <v>155</v>
      </c>
      <c r="Z61" s="210"/>
      <c r="AA61" s="210"/>
      <c r="AB61" s="210"/>
      <c r="AC61" s="210"/>
      <c r="AD61" s="210"/>
      <c r="AE61" s="210"/>
      <c r="AF61" s="210"/>
      <c r="AG61" s="210" t="s">
        <v>222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3"/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5">
        <v>27</v>
      </c>
      <c r="B63" s="236" t="s">
        <v>628</v>
      </c>
      <c r="C63" s="249" t="s">
        <v>629</v>
      </c>
      <c r="D63" s="237" t="s">
        <v>294</v>
      </c>
      <c r="E63" s="238">
        <v>3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253</v>
      </c>
      <c r="T63" s="241" t="s">
        <v>254</v>
      </c>
      <c r="U63" s="220">
        <v>0</v>
      </c>
      <c r="V63" s="220">
        <f>ROUND(E63*U63,2)</f>
        <v>0</v>
      </c>
      <c r="W63" s="220"/>
      <c r="X63" s="220" t="s">
        <v>221</v>
      </c>
      <c r="Y63" s="220" t="s">
        <v>155</v>
      </c>
      <c r="Z63" s="210"/>
      <c r="AA63" s="210"/>
      <c r="AB63" s="210"/>
      <c r="AC63" s="210"/>
      <c r="AD63" s="210"/>
      <c r="AE63" s="210"/>
      <c r="AF63" s="210"/>
      <c r="AG63" s="210" t="s">
        <v>222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3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162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5">
        <v>28</v>
      </c>
      <c r="B65" s="236" t="s">
        <v>630</v>
      </c>
      <c r="C65" s="249" t="s">
        <v>631</v>
      </c>
      <c r="D65" s="237" t="s">
        <v>294</v>
      </c>
      <c r="E65" s="238">
        <v>14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253</v>
      </c>
      <c r="T65" s="241" t="s">
        <v>254</v>
      </c>
      <c r="U65" s="220">
        <v>0</v>
      </c>
      <c r="V65" s="220">
        <f>ROUND(E65*U65,2)</f>
        <v>0</v>
      </c>
      <c r="W65" s="220"/>
      <c r="X65" s="220" t="s">
        <v>221</v>
      </c>
      <c r="Y65" s="220" t="s">
        <v>155</v>
      </c>
      <c r="Z65" s="210"/>
      <c r="AA65" s="210"/>
      <c r="AB65" s="210"/>
      <c r="AC65" s="210"/>
      <c r="AD65" s="210"/>
      <c r="AE65" s="210"/>
      <c r="AF65" s="210"/>
      <c r="AG65" s="210" t="s">
        <v>222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3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162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5">
        <v>29</v>
      </c>
      <c r="B67" s="236" t="s">
        <v>632</v>
      </c>
      <c r="C67" s="249" t="s">
        <v>633</v>
      </c>
      <c r="D67" s="237" t="s">
        <v>294</v>
      </c>
      <c r="E67" s="238">
        <v>35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253</v>
      </c>
      <c r="T67" s="241" t="s">
        <v>254</v>
      </c>
      <c r="U67" s="220">
        <v>0</v>
      </c>
      <c r="V67" s="220">
        <f>ROUND(E67*U67,2)</f>
        <v>0</v>
      </c>
      <c r="W67" s="220"/>
      <c r="X67" s="220" t="s">
        <v>221</v>
      </c>
      <c r="Y67" s="220" t="s">
        <v>155</v>
      </c>
      <c r="Z67" s="210"/>
      <c r="AA67" s="210"/>
      <c r="AB67" s="210"/>
      <c r="AC67" s="210"/>
      <c r="AD67" s="210"/>
      <c r="AE67" s="210"/>
      <c r="AF67" s="210"/>
      <c r="AG67" s="210" t="s">
        <v>222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3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162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5">
        <v>30</v>
      </c>
      <c r="B69" s="236" t="s">
        <v>634</v>
      </c>
      <c r="C69" s="249" t="s">
        <v>635</v>
      </c>
      <c r="D69" s="237" t="s">
        <v>619</v>
      </c>
      <c r="E69" s="238">
        <v>15.53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253</v>
      </c>
      <c r="T69" s="241" t="s">
        <v>254</v>
      </c>
      <c r="U69" s="220">
        <v>0</v>
      </c>
      <c r="V69" s="220">
        <f>ROUND(E69*U69,2)</f>
        <v>0</v>
      </c>
      <c r="W69" s="220"/>
      <c r="X69" s="220" t="s">
        <v>221</v>
      </c>
      <c r="Y69" s="220" t="s">
        <v>155</v>
      </c>
      <c r="Z69" s="210"/>
      <c r="AA69" s="210"/>
      <c r="AB69" s="210"/>
      <c r="AC69" s="210"/>
      <c r="AD69" s="210"/>
      <c r="AE69" s="210"/>
      <c r="AF69" s="210"/>
      <c r="AG69" s="210" t="s">
        <v>222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3"/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162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5">
        <v>31</v>
      </c>
      <c r="B71" s="236" t="s">
        <v>636</v>
      </c>
      <c r="C71" s="249" t="s">
        <v>637</v>
      </c>
      <c r="D71" s="237" t="s">
        <v>294</v>
      </c>
      <c r="E71" s="238">
        <v>3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/>
      <c r="S71" s="240" t="s">
        <v>253</v>
      </c>
      <c r="T71" s="241" t="s">
        <v>254</v>
      </c>
      <c r="U71" s="220">
        <v>0</v>
      </c>
      <c r="V71" s="220">
        <f>ROUND(E71*U71,2)</f>
        <v>0</v>
      </c>
      <c r="W71" s="220"/>
      <c r="X71" s="220" t="s">
        <v>221</v>
      </c>
      <c r="Y71" s="220" t="s">
        <v>155</v>
      </c>
      <c r="Z71" s="210"/>
      <c r="AA71" s="210"/>
      <c r="AB71" s="210"/>
      <c r="AC71" s="210"/>
      <c r="AD71" s="210"/>
      <c r="AE71" s="210"/>
      <c r="AF71" s="210"/>
      <c r="AG71" s="210" t="s">
        <v>222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3"/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162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5">
        <v>32</v>
      </c>
      <c r="B73" s="236" t="s">
        <v>638</v>
      </c>
      <c r="C73" s="249" t="s">
        <v>639</v>
      </c>
      <c r="D73" s="237" t="s">
        <v>294</v>
      </c>
      <c r="E73" s="238">
        <v>1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40"/>
      <c r="S73" s="240" t="s">
        <v>253</v>
      </c>
      <c r="T73" s="241" t="s">
        <v>254</v>
      </c>
      <c r="U73" s="220">
        <v>0</v>
      </c>
      <c r="V73" s="220">
        <f>ROUND(E73*U73,2)</f>
        <v>0</v>
      </c>
      <c r="W73" s="220"/>
      <c r="X73" s="220" t="s">
        <v>221</v>
      </c>
      <c r="Y73" s="220" t="s">
        <v>155</v>
      </c>
      <c r="Z73" s="210"/>
      <c r="AA73" s="210"/>
      <c r="AB73" s="210"/>
      <c r="AC73" s="210"/>
      <c r="AD73" s="210"/>
      <c r="AE73" s="210"/>
      <c r="AF73" s="210"/>
      <c r="AG73" s="210" t="s">
        <v>222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3"/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162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5">
        <v>33</v>
      </c>
      <c r="B75" s="236" t="s">
        <v>640</v>
      </c>
      <c r="C75" s="249" t="s">
        <v>641</v>
      </c>
      <c r="D75" s="237" t="s">
        <v>294</v>
      </c>
      <c r="E75" s="238">
        <v>40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253</v>
      </c>
      <c r="T75" s="241" t="s">
        <v>254</v>
      </c>
      <c r="U75" s="220">
        <v>0</v>
      </c>
      <c r="V75" s="220">
        <f>ROUND(E75*U75,2)</f>
        <v>0</v>
      </c>
      <c r="W75" s="220"/>
      <c r="X75" s="220" t="s">
        <v>221</v>
      </c>
      <c r="Y75" s="220" t="s">
        <v>155</v>
      </c>
      <c r="Z75" s="210"/>
      <c r="AA75" s="210"/>
      <c r="AB75" s="210"/>
      <c r="AC75" s="210"/>
      <c r="AD75" s="210"/>
      <c r="AE75" s="210"/>
      <c r="AF75" s="210"/>
      <c r="AG75" s="210" t="s">
        <v>222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3"/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162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5">
        <v>34</v>
      </c>
      <c r="B77" s="236" t="s">
        <v>642</v>
      </c>
      <c r="C77" s="249" t="s">
        <v>643</v>
      </c>
      <c r="D77" s="237" t="s">
        <v>294</v>
      </c>
      <c r="E77" s="238">
        <v>6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253</v>
      </c>
      <c r="T77" s="241" t="s">
        <v>254</v>
      </c>
      <c r="U77" s="220">
        <v>0</v>
      </c>
      <c r="V77" s="220">
        <f>ROUND(E77*U77,2)</f>
        <v>0</v>
      </c>
      <c r="W77" s="220"/>
      <c r="X77" s="220" t="s">
        <v>221</v>
      </c>
      <c r="Y77" s="220" t="s">
        <v>155</v>
      </c>
      <c r="Z77" s="210"/>
      <c r="AA77" s="210"/>
      <c r="AB77" s="210"/>
      <c r="AC77" s="210"/>
      <c r="AD77" s="210"/>
      <c r="AE77" s="210"/>
      <c r="AF77" s="210"/>
      <c r="AG77" s="210" t="s">
        <v>222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3"/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162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5">
        <v>35</v>
      </c>
      <c r="B79" s="236" t="s">
        <v>644</v>
      </c>
      <c r="C79" s="249" t="s">
        <v>645</v>
      </c>
      <c r="D79" s="237" t="s">
        <v>294</v>
      </c>
      <c r="E79" s="238">
        <v>3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253</v>
      </c>
      <c r="T79" s="241" t="s">
        <v>254</v>
      </c>
      <c r="U79" s="220">
        <v>0</v>
      </c>
      <c r="V79" s="220">
        <f>ROUND(E79*U79,2)</f>
        <v>0</v>
      </c>
      <c r="W79" s="220"/>
      <c r="X79" s="220" t="s">
        <v>221</v>
      </c>
      <c r="Y79" s="220" t="s">
        <v>155</v>
      </c>
      <c r="Z79" s="210"/>
      <c r="AA79" s="210"/>
      <c r="AB79" s="210"/>
      <c r="AC79" s="210"/>
      <c r="AD79" s="210"/>
      <c r="AE79" s="210"/>
      <c r="AF79" s="210"/>
      <c r="AG79" s="210" t="s">
        <v>222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3"/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162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5">
        <v>36</v>
      </c>
      <c r="B81" s="236" t="s">
        <v>646</v>
      </c>
      <c r="C81" s="249" t="s">
        <v>647</v>
      </c>
      <c r="D81" s="237" t="s">
        <v>294</v>
      </c>
      <c r="E81" s="238">
        <v>30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253</v>
      </c>
      <c r="T81" s="241" t="s">
        <v>254</v>
      </c>
      <c r="U81" s="220">
        <v>0</v>
      </c>
      <c r="V81" s="220">
        <f>ROUND(E81*U81,2)</f>
        <v>0</v>
      </c>
      <c r="W81" s="220"/>
      <c r="X81" s="220" t="s">
        <v>221</v>
      </c>
      <c r="Y81" s="220" t="s">
        <v>155</v>
      </c>
      <c r="Z81" s="210"/>
      <c r="AA81" s="210"/>
      <c r="AB81" s="210"/>
      <c r="AC81" s="210"/>
      <c r="AD81" s="210"/>
      <c r="AE81" s="210"/>
      <c r="AF81" s="210"/>
      <c r="AG81" s="210" t="s">
        <v>222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3"/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162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5">
        <v>37</v>
      </c>
      <c r="B83" s="236" t="s">
        <v>648</v>
      </c>
      <c r="C83" s="249" t="s">
        <v>649</v>
      </c>
      <c r="D83" s="237" t="s">
        <v>294</v>
      </c>
      <c r="E83" s="238">
        <v>1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253</v>
      </c>
      <c r="T83" s="241" t="s">
        <v>254</v>
      </c>
      <c r="U83" s="220">
        <v>0</v>
      </c>
      <c r="V83" s="220">
        <f>ROUND(E83*U83,2)</f>
        <v>0</v>
      </c>
      <c r="W83" s="220"/>
      <c r="X83" s="220" t="s">
        <v>221</v>
      </c>
      <c r="Y83" s="220" t="s">
        <v>155</v>
      </c>
      <c r="Z83" s="210"/>
      <c r="AA83" s="210"/>
      <c r="AB83" s="210"/>
      <c r="AC83" s="210"/>
      <c r="AD83" s="210"/>
      <c r="AE83" s="210"/>
      <c r="AF83" s="210"/>
      <c r="AG83" s="210" t="s">
        <v>222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3"/>
      <c r="D84" s="244"/>
      <c r="E84" s="244"/>
      <c r="F84" s="244"/>
      <c r="G84" s="244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162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8" t="s">
        <v>147</v>
      </c>
      <c r="B85" s="229" t="s">
        <v>91</v>
      </c>
      <c r="C85" s="248" t="s">
        <v>92</v>
      </c>
      <c r="D85" s="230"/>
      <c r="E85" s="231"/>
      <c r="F85" s="232"/>
      <c r="G85" s="232">
        <f>SUMIF(AG86:AG91,"&lt;&gt;NOR",G86:G91)</f>
        <v>0</v>
      </c>
      <c r="H85" s="232"/>
      <c r="I85" s="232">
        <f>SUM(I86:I91)</f>
        <v>0</v>
      </c>
      <c r="J85" s="232"/>
      <c r="K85" s="232">
        <f>SUM(K86:K91)</f>
        <v>0</v>
      </c>
      <c r="L85" s="232"/>
      <c r="M85" s="232">
        <f>SUM(M86:M91)</f>
        <v>0</v>
      </c>
      <c r="N85" s="231"/>
      <c r="O85" s="231">
        <f>SUM(O86:O91)</f>
        <v>0</v>
      </c>
      <c r="P85" s="231"/>
      <c r="Q85" s="231">
        <f>SUM(Q86:Q91)</f>
        <v>0</v>
      </c>
      <c r="R85" s="232"/>
      <c r="S85" s="232"/>
      <c r="T85" s="233"/>
      <c r="U85" s="227"/>
      <c r="V85" s="227">
        <f>SUM(V86:V91)</f>
        <v>2.0099999999999998</v>
      </c>
      <c r="W85" s="227"/>
      <c r="X85" s="227"/>
      <c r="Y85" s="227"/>
      <c r="AG85" t="s">
        <v>148</v>
      </c>
    </row>
    <row r="86" spans="1:60" outlineLevel="1" x14ac:dyDescent="0.2">
      <c r="A86" s="235">
        <v>38</v>
      </c>
      <c r="B86" s="236" t="s">
        <v>650</v>
      </c>
      <c r="C86" s="249" t="s">
        <v>651</v>
      </c>
      <c r="D86" s="237" t="s">
        <v>652</v>
      </c>
      <c r="E86" s="238">
        <v>0.1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153</v>
      </c>
      <c r="T86" s="241" t="s">
        <v>254</v>
      </c>
      <c r="U86" s="220">
        <v>4.0999999999999996</v>
      </c>
      <c r="V86" s="220">
        <f>ROUND(E86*U86,2)</f>
        <v>0.41</v>
      </c>
      <c r="W86" s="220"/>
      <c r="X86" s="220" t="s">
        <v>154</v>
      </c>
      <c r="Y86" s="220" t="s">
        <v>155</v>
      </c>
      <c r="Z86" s="210"/>
      <c r="AA86" s="210"/>
      <c r="AB86" s="210"/>
      <c r="AC86" s="210"/>
      <c r="AD86" s="210"/>
      <c r="AE86" s="210"/>
      <c r="AF86" s="210"/>
      <c r="AG86" s="210" t="s">
        <v>204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3"/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162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5">
        <v>39</v>
      </c>
      <c r="B88" s="236" t="s">
        <v>653</v>
      </c>
      <c r="C88" s="249" t="s">
        <v>654</v>
      </c>
      <c r="D88" s="237" t="s">
        <v>215</v>
      </c>
      <c r="E88" s="238">
        <v>8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0</v>
      </c>
      <c r="O88" s="238">
        <f>ROUND(E88*N88,2)</f>
        <v>0</v>
      </c>
      <c r="P88" s="238">
        <v>0</v>
      </c>
      <c r="Q88" s="238">
        <f>ROUND(E88*P88,2)</f>
        <v>0</v>
      </c>
      <c r="R88" s="240"/>
      <c r="S88" s="240" t="s">
        <v>153</v>
      </c>
      <c r="T88" s="241" t="s">
        <v>254</v>
      </c>
      <c r="U88" s="220">
        <v>6.9440000000000002E-2</v>
      </c>
      <c r="V88" s="220">
        <f>ROUND(E88*U88,2)</f>
        <v>0.56000000000000005</v>
      </c>
      <c r="W88" s="220"/>
      <c r="X88" s="220" t="s">
        <v>154</v>
      </c>
      <c r="Y88" s="220" t="s">
        <v>155</v>
      </c>
      <c r="Z88" s="210"/>
      <c r="AA88" s="210"/>
      <c r="AB88" s="210"/>
      <c r="AC88" s="210"/>
      <c r="AD88" s="210"/>
      <c r="AE88" s="210"/>
      <c r="AF88" s="210"/>
      <c r="AG88" s="210" t="s">
        <v>204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3"/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162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5">
        <v>40</v>
      </c>
      <c r="B90" s="236" t="s">
        <v>655</v>
      </c>
      <c r="C90" s="249" t="s">
        <v>656</v>
      </c>
      <c r="D90" s="237" t="s">
        <v>215</v>
      </c>
      <c r="E90" s="238">
        <v>8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/>
      <c r="S90" s="240" t="s">
        <v>153</v>
      </c>
      <c r="T90" s="241" t="s">
        <v>254</v>
      </c>
      <c r="U90" s="220">
        <v>0.13</v>
      </c>
      <c r="V90" s="220">
        <f>ROUND(E90*U90,2)</f>
        <v>1.04</v>
      </c>
      <c r="W90" s="220"/>
      <c r="X90" s="220" t="s">
        <v>154</v>
      </c>
      <c r="Y90" s="220" t="s">
        <v>155</v>
      </c>
      <c r="Z90" s="210"/>
      <c r="AA90" s="210"/>
      <c r="AB90" s="210"/>
      <c r="AC90" s="210"/>
      <c r="AD90" s="210"/>
      <c r="AE90" s="210"/>
      <c r="AF90" s="210"/>
      <c r="AG90" s="210" t="s">
        <v>204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3"/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162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28" t="s">
        <v>147</v>
      </c>
      <c r="B92" s="229" t="s">
        <v>118</v>
      </c>
      <c r="C92" s="248" t="s">
        <v>27</v>
      </c>
      <c r="D92" s="230"/>
      <c r="E92" s="231"/>
      <c r="F92" s="232"/>
      <c r="G92" s="232">
        <f>SUMIF(AG93:AG106,"&lt;&gt;NOR",G93:G106)</f>
        <v>0</v>
      </c>
      <c r="H92" s="232"/>
      <c r="I92" s="232">
        <f>SUM(I93:I106)</f>
        <v>0</v>
      </c>
      <c r="J92" s="232"/>
      <c r="K92" s="232">
        <f>SUM(K93:K106)</f>
        <v>0</v>
      </c>
      <c r="L92" s="232"/>
      <c r="M92" s="232">
        <f>SUM(M93:M106)</f>
        <v>0</v>
      </c>
      <c r="N92" s="231"/>
      <c r="O92" s="231">
        <f>SUM(O93:O106)</f>
        <v>0</v>
      </c>
      <c r="P92" s="231"/>
      <c r="Q92" s="231">
        <f>SUM(Q93:Q106)</f>
        <v>0</v>
      </c>
      <c r="R92" s="232"/>
      <c r="S92" s="232"/>
      <c r="T92" s="233"/>
      <c r="U92" s="227"/>
      <c r="V92" s="227">
        <f>SUM(V93:V106)</f>
        <v>1.2</v>
      </c>
      <c r="W92" s="227"/>
      <c r="X92" s="227"/>
      <c r="Y92" s="227"/>
      <c r="AG92" t="s">
        <v>148</v>
      </c>
    </row>
    <row r="93" spans="1:60" outlineLevel="1" x14ac:dyDescent="0.2">
      <c r="A93" s="235">
        <v>41</v>
      </c>
      <c r="B93" s="236" t="s">
        <v>550</v>
      </c>
      <c r="C93" s="249" t="s">
        <v>551</v>
      </c>
      <c r="D93" s="237" t="s">
        <v>552</v>
      </c>
      <c r="E93" s="238">
        <v>1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153</v>
      </c>
      <c r="T93" s="241" t="s">
        <v>254</v>
      </c>
      <c r="U93" s="220">
        <v>0</v>
      </c>
      <c r="V93" s="220">
        <f>ROUND(E93*U93,2)</f>
        <v>0</v>
      </c>
      <c r="W93" s="220"/>
      <c r="X93" s="220" t="s">
        <v>553</v>
      </c>
      <c r="Y93" s="220" t="s">
        <v>155</v>
      </c>
      <c r="Z93" s="210"/>
      <c r="AA93" s="210"/>
      <c r="AB93" s="210"/>
      <c r="AC93" s="210"/>
      <c r="AD93" s="210"/>
      <c r="AE93" s="210"/>
      <c r="AF93" s="210"/>
      <c r="AG93" s="210" t="s">
        <v>657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2" x14ac:dyDescent="0.2">
      <c r="A94" s="217"/>
      <c r="B94" s="218"/>
      <c r="C94" s="254" t="s">
        <v>555</v>
      </c>
      <c r="D94" s="245"/>
      <c r="E94" s="245"/>
      <c r="F94" s="245"/>
      <c r="G94" s="245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183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46" t="str">
        <f>C94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2"/>
      <c r="D95" s="243"/>
      <c r="E95" s="243"/>
      <c r="F95" s="243"/>
      <c r="G95" s="243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162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5">
        <v>42</v>
      </c>
      <c r="B96" s="236" t="s">
        <v>556</v>
      </c>
      <c r="C96" s="249" t="s">
        <v>557</v>
      </c>
      <c r="D96" s="237" t="s">
        <v>552</v>
      </c>
      <c r="E96" s="238">
        <v>1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38">
        <v>0</v>
      </c>
      <c r="O96" s="238">
        <f>ROUND(E96*N96,2)</f>
        <v>0</v>
      </c>
      <c r="P96" s="238">
        <v>0</v>
      </c>
      <c r="Q96" s="238">
        <f>ROUND(E96*P96,2)</f>
        <v>0</v>
      </c>
      <c r="R96" s="240"/>
      <c r="S96" s="240" t="s">
        <v>153</v>
      </c>
      <c r="T96" s="241" t="s">
        <v>254</v>
      </c>
      <c r="U96" s="220">
        <v>0</v>
      </c>
      <c r="V96" s="220">
        <f>ROUND(E96*U96,2)</f>
        <v>0</v>
      </c>
      <c r="W96" s="220"/>
      <c r="X96" s="220" t="s">
        <v>553</v>
      </c>
      <c r="Y96" s="220" t="s">
        <v>155</v>
      </c>
      <c r="Z96" s="210"/>
      <c r="AA96" s="210"/>
      <c r="AB96" s="210"/>
      <c r="AC96" s="210"/>
      <c r="AD96" s="210"/>
      <c r="AE96" s="210"/>
      <c r="AF96" s="210"/>
      <c r="AG96" s="210" t="s">
        <v>658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33.75" outlineLevel="2" x14ac:dyDescent="0.2">
      <c r="A97" s="217"/>
      <c r="B97" s="218"/>
      <c r="C97" s="254" t="s">
        <v>558</v>
      </c>
      <c r="D97" s="245"/>
      <c r="E97" s="245"/>
      <c r="F97" s="245"/>
      <c r="G97" s="245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183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46" t="str">
        <f>C97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2"/>
      <c r="D98" s="243"/>
      <c r="E98" s="243"/>
      <c r="F98" s="243"/>
      <c r="G98" s="243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162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5">
        <v>43</v>
      </c>
      <c r="B99" s="236" t="s">
        <v>559</v>
      </c>
      <c r="C99" s="249" t="s">
        <v>560</v>
      </c>
      <c r="D99" s="237" t="s">
        <v>552</v>
      </c>
      <c r="E99" s="238">
        <v>1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0</v>
      </c>
      <c r="O99" s="238">
        <f>ROUND(E99*N99,2)</f>
        <v>0</v>
      </c>
      <c r="P99" s="238">
        <v>0</v>
      </c>
      <c r="Q99" s="238">
        <f>ROUND(E99*P99,2)</f>
        <v>0</v>
      </c>
      <c r="R99" s="240"/>
      <c r="S99" s="240" t="s">
        <v>153</v>
      </c>
      <c r="T99" s="241" t="s">
        <v>254</v>
      </c>
      <c r="U99" s="220">
        <v>0</v>
      </c>
      <c r="V99" s="220">
        <f>ROUND(E99*U99,2)</f>
        <v>0</v>
      </c>
      <c r="W99" s="220"/>
      <c r="X99" s="220" t="s">
        <v>553</v>
      </c>
      <c r="Y99" s="220" t="s">
        <v>155</v>
      </c>
      <c r="Z99" s="210"/>
      <c r="AA99" s="210"/>
      <c r="AB99" s="210"/>
      <c r="AC99" s="210"/>
      <c r="AD99" s="210"/>
      <c r="AE99" s="210"/>
      <c r="AF99" s="210"/>
      <c r="AG99" s="210" t="s">
        <v>554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2" x14ac:dyDescent="0.2">
      <c r="A100" s="217"/>
      <c r="B100" s="218"/>
      <c r="C100" s="254" t="s">
        <v>561</v>
      </c>
      <c r="D100" s="245"/>
      <c r="E100" s="245"/>
      <c r="F100" s="245"/>
      <c r="G100" s="245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183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46" t="str">
        <f>C100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/>
      <c r="D101" s="243"/>
      <c r="E101" s="243"/>
      <c r="F101" s="243"/>
      <c r="G101" s="243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162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5">
        <v>44</v>
      </c>
      <c r="B102" s="236" t="s">
        <v>565</v>
      </c>
      <c r="C102" s="249" t="s">
        <v>566</v>
      </c>
      <c r="D102" s="237" t="s">
        <v>552</v>
      </c>
      <c r="E102" s="238">
        <v>1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153</v>
      </c>
      <c r="T102" s="241" t="s">
        <v>254</v>
      </c>
      <c r="U102" s="220">
        <v>0</v>
      </c>
      <c r="V102" s="220">
        <f>ROUND(E102*U102,2)</f>
        <v>0</v>
      </c>
      <c r="W102" s="220"/>
      <c r="X102" s="220" t="s">
        <v>553</v>
      </c>
      <c r="Y102" s="220" t="s">
        <v>155</v>
      </c>
      <c r="Z102" s="210"/>
      <c r="AA102" s="210"/>
      <c r="AB102" s="210"/>
      <c r="AC102" s="210"/>
      <c r="AD102" s="210"/>
      <c r="AE102" s="210"/>
      <c r="AF102" s="210"/>
      <c r="AG102" s="210" t="s">
        <v>554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4" t="s">
        <v>567</v>
      </c>
      <c r="D103" s="245"/>
      <c r="E103" s="245"/>
      <c r="F103" s="245"/>
      <c r="G103" s="245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183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46" t="str">
        <f>C103</f>
        <v>Náklady zhotovitele, které vzniknou v souvislosti s povinnostmi zhotovitele při předání a převzetí díla.</v>
      </c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2"/>
      <c r="D104" s="243"/>
      <c r="E104" s="243"/>
      <c r="F104" s="243"/>
      <c r="G104" s="243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162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5">
        <v>45</v>
      </c>
      <c r="B105" s="236" t="s">
        <v>568</v>
      </c>
      <c r="C105" s="249" t="s">
        <v>569</v>
      </c>
      <c r="D105" s="237" t="s">
        <v>552</v>
      </c>
      <c r="E105" s="238">
        <v>1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0</v>
      </c>
      <c r="O105" s="238">
        <f>ROUND(E105*N105,2)</f>
        <v>0</v>
      </c>
      <c r="P105" s="238">
        <v>0</v>
      </c>
      <c r="Q105" s="238">
        <f>ROUND(E105*P105,2)</f>
        <v>0</v>
      </c>
      <c r="R105" s="240"/>
      <c r="S105" s="240" t="s">
        <v>253</v>
      </c>
      <c r="T105" s="241" t="s">
        <v>254</v>
      </c>
      <c r="U105" s="220">
        <v>1.2</v>
      </c>
      <c r="V105" s="220">
        <f>ROUND(E105*U105,2)</f>
        <v>1.2</v>
      </c>
      <c r="W105" s="220"/>
      <c r="X105" s="220" t="s">
        <v>553</v>
      </c>
      <c r="Y105" s="220" t="s">
        <v>155</v>
      </c>
      <c r="Z105" s="210"/>
      <c r="AA105" s="210"/>
      <c r="AB105" s="210"/>
      <c r="AC105" s="210"/>
      <c r="AD105" s="210"/>
      <c r="AE105" s="210"/>
      <c r="AF105" s="210"/>
      <c r="AG105" s="210" t="s">
        <v>554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3"/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162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3"/>
      <c r="B107" s="4"/>
      <c r="C107" s="25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15</v>
      </c>
      <c r="AF107">
        <v>21</v>
      </c>
      <c r="AG107" t="s">
        <v>133</v>
      </c>
    </row>
    <row r="108" spans="1:60" x14ac:dyDescent="0.2">
      <c r="A108" s="213"/>
      <c r="B108" s="214" t="s">
        <v>29</v>
      </c>
      <c r="C108" s="260"/>
      <c r="D108" s="215"/>
      <c r="E108" s="216"/>
      <c r="F108" s="216"/>
      <c r="G108" s="234">
        <f>G8+G19+G42+G85+G92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570</v>
      </c>
    </row>
    <row r="109" spans="1:60" x14ac:dyDescent="0.2">
      <c r="C109" s="261"/>
      <c r="D109" s="10"/>
      <c r="AG109" t="s">
        <v>571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siSyHMOOKvnrWF6ehlPevfyK2/BIi8V/eqrgWfHSemN9fBr1MSevi35be3hXyjabm6wR6ZKh1fXPOqMVZvXxQ==" saltValue="o0B0edSqZQ5kyaBJpS5xfA==" spinCount="100000" sheet="1" formatRows="0"/>
  <mergeCells count="53">
    <mergeCell ref="C100:G100"/>
    <mergeCell ref="C101:G101"/>
    <mergeCell ref="C103:G103"/>
    <mergeCell ref="C104:G104"/>
    <mergeCell ref="C106:G106"/>
    <mergeCell ref="C89:G89"/>
    <mergeCell ref="C91:G91"/>
    <mergeCell ref="C94:G94"/>
    <mergeCell ref="C95:G95"/>
    <mergeCell ref="C97:G97"/>
    <mergeCell ref="C98:G98"/>
    <mergeCell ref="C76:G76"/>
    <mergeCell ref="C78:G78"/>
    <mergeCell ref="C80:G80"/>
    <mergeCell ref="C82:G82"/>
    <mergeCell ref="C84:G84"/>
    <mergeCell ref="C87:G87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60:G60"/>
    <mergeCell ref="C62:G62"/>
    <mergeCell ref="C39:G39"/>
    <mergeCell ref="C41:G41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7:G37"/>
    <mergeCell ref="C14:G14"/>
    <mergeCell ref="C16:G16"/>
    <mergeCell ref="C18:G18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22032-01 Pol</vt:lpstr>
      <vt:lpstr>02 22032-02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22032-01 Pol'!Názvy_tisku</vt:lpstr>
      <vt:lpstr>'02 22032-02 Pol'!Názvy_tisku</vt:lpstr>
      <vt:lpstr>oadresa</vt:lpstr>
      <vt:lpstr>Stavba!Objednatel</vt:lpstr>
      <vt:lpstr>Stavba!Objekt</vt:lpstr>
      <vt:lpstr>'01 22032-01 Pol'!Oblast_tisku</vt:lpstr>
      <vt:lpstr>'02 22032-02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2022-11-15T07:42:44Z</dcterms:modified>
</cp:coreProperties>
</file>