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hamersky_roman_kr-jihomoravsky_cz/Documents/ZZS Výjezdové základny/VZ Mikulov/VZ INTERIER Mikulov/interier/"/>
    </mc:Choice>
  </mc:AlternateContent>
  <xr:revisionPtr revIDLastSave="0" documentId="8_{90ED7145-C553-48EF-9E37-8D5749CFD34F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1 101.A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101 101.A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101 101.A Pol'!$A$1:$X$255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2" l="1"/>
  <c r="I9" i="12"/>
  <c r="K9" i="12"/>
  <c r="O9" i="12"/>
  <c r="Q9" i="12"/>
  <c r="V9" i="12"/>
  <c r="G13" i="12"/>
  <c r="I13" i="12"/>
  <c r="K13" i="12"/>
  <c r="M13" i="12"/>
  <c r="O13" i="12"/>
  <c r="Q13" i="12"/>
  <c r="V13" i="12"/>
  <c r="G17" i="12"/>
  <c r="I17" i="12"/>
  <c r="K17" i="12"/>
  <c r="M17" i="12"/>
  <c r="O17" i="12"/>
  <c r="Q17" i="12"/>
  <c r="V17" i="12"/>
  <c r="G21" i="12"/>
  <c r="I21" i="12"/>
  <c r="K21" i="12"/>
  <c r="M21" i="12"/>
  <c r="O21" i="12"/>
  <c r="Q21" i="12"/>
  <c r="V21" i="12"/>
  <c r="G33" i="12"/>
  <c r="M33" i="12" s="1"/>
  <c r="I33" i="12"/>
  <c r="K33" i="12"/>
  <c r="O33" i="12"/>
  <c r="Q33" i="12"/>
  <c r="V33" i="12"/>
  <c r="G37" i="12"/>
  <c r="I37" i="12"/>
  <c r="K37" i="12"/>
  <c r="M37" i="12"/>
  <c r="O37" i="12"/>
  <c r="Q37" i="12"/>
  <c r="V37" i="12"/>
  <c r="G41" i="12"/>
  <c r="I41" i="12"/>
  <c r="K41" i="12"/>
  <c r="M41" i="12"/>
  <c r="O41" i="12"/>
  <c r="Q41" i="12"/>
  <c r="V41" i="12"/>
  <c r="G49" i="12"/>
  <c r="M49" i="12" s="1"/>
  <c r="I49" i="12"/>
  <c r="K49" i="12"/>
  <c r="O49" i="12"/>
  <c r="Q49" i="12"/>
  <c r="V49" i="12"/>
  <c r="G53" i="12"/>
  <c r="M53" i="12" s="1"/>
  <c r="I53" i="12"/>
  <c r="K53" i="12"/>
  <c r="O53" i="12"/>
  <c r="Q53" i="12"/>
  <c r="V53" i="12"/>
  <c r="G63" i="12"/>
  <c r="I63" i="12"/>
  <c r="K63" i="12"/>
  <c r="M63" i="12"/>
  <c r="O63" i="12"/>
  <c r="Q63" i="12"/>
  <c r="V63" i="12"/>
  <c r="G67" i="12"/>
  <c r="M67" i="12" s="1"/>
  <c r="I67" i="12"/>
  <c r="K67" i="12"/>
  <c r="O67" i="12"/>
  <c r="Q67" i="12"/>
  <c r="V67" i="12"/>
  <c r="G71" i="12"/>
  <c r="M71" i="12" s="1"/>
  <c r="I71" i="12"/>
  <c r="K71" i="12"/>
  <c r="O71" i="12"/>
  <c r="Q71" i="12"/>
  <c r="V71" i="12"/>
  <c r="G75" i="12"/>
  <c r="M75" i="12" s="1"/>
  <c r="I75" i="12"/>
  <c r="K75" i="12"/>
  <c r="O75" i="12"/>
  <c r="Q75" i="12"/>
  <c r="V75" i="12"/>
  <c r="G79" i="12"/>
  <c r="M79" i="12" s="1"/>
  <c r="I79" i="12"/>
  <c r="K79" i="12"/>
  <c r="O79" i="12"/>
  <c r="Q79" i="12"/>
  <c r="V79" i="12"/>
  <c r="G83" i="12"/>
  <c r="I83" i="12"/>
  <c r="K83" i="12"/>
  <c r="M83" i="12"/>
  <c r="O83" i="12"/>
  <c r="Q83" i="12"/>
  <c r="V83" i="12"/>
  <c r="G91" i="12"/>
  <c r="I91" i="12"/>
  <c r="K91" i="12"/>
  <c r="M91" i="12"/>
  <c r="O91" i="12"/>
  <c r="Q91" i="12"/>
  <c r="V91" i="12"/>
  <c r="G97" i="12"/>
  <c r="M97" i="12" s="1"/>
  <c r="I97" i="12"/>
  <c r="K97" i="12"/>
  <c r="O97" i="12"/>
  <c r="Q97" i="12"/>
  <c r="V97" i="12"/>
  <c r="G101" i="12"/>
  <c r="I101" i="12"/>
  <c r="K101" i="12"/>
  <c r="M101" i="12"/>
  <c r="O101" i="12"/>
  <c r="Q101" i="12"/>
  <c r="V101" i="12"/>
  <c r="G109" i="12"/>
  <c r="I109" i="12"/>
  <c r="K109" i="12"/>
  <c r="M109" i="12"/>
  <c r="O109" i="12"/>
  <c r="Q109" i="12"/>
  <c r="V109" i="12"/>
  <c r="G113" i="12"/>
  <c r="I113" i="12"/>
  <c r="K113" i="12"/>
  <c r="M113" i="12"/>
  <c r="O113" i="12"/>
  <c r="Q113" i="12"/>
  <c r="V113" i="12"/>
  <c r="G117" i="12"/>
  <c r="M117" i="12" s="1"/>
  <c r="I117" i="12"/>
  <c r="K117" i="12"/>
  <c r="O117" i="12"/>
  <c r="Q117" i="12"/>
  <c r="V117" i="12"/>
  <c r="G121" i="12"/>
  <c r="I121" i="12"/>
  <c r="K121" i="12"/>
  <c r="M121" i="12"/>
  <c r="O121" i="12"/>
  <c r="Q121" i="12"/>
  <c r="V121" i="12"/>
  <c r="G125" i="12"/>
  <c r="I125" i="12"/>
  <c r="K125" i="12"/>
  <c r="M125" i="12"/>
  <c r="O125" i="12"/>
  <c r="Q125" i="12"/>
  <c r="V125" i="12"/>
  <c r="G129" i="12"/>
  <c r="M129" i="12" s="1"/>
  <c r="I129" i="12"/>
  <c r="K129" i="12"/>
  <c r="O129" i="12"/>
  <c r="Q129" i="12"/>
  <c r="V129" i="12"/>
  <c r="G133" i="12"/>
  <c r="M133" i="12" s="1"/>
  <c r="I133" i="12"/>
  <c r="K133" i="12"/>
  <c r="O133" i="12"/>
  <c r="Q133" i="12"/>
  <c r="V133" i="12"/>
  <c r="G137" i="12"/>
  <c r="I137" i="12"/>
  <c r="K137" i="12"/>
  <c r="M137" i="12"/>
  <c r="O137" i="12"/>
  <c r="Q137" i="12"/>
  <c r="V137" i="12"/>
  <c r="G141" i="12"/>
  <c r="M141" i="12" s="1"/>
  <c r="I141" i="12"/>
  <c r="K141" i="12"/>
  <c r="O141" i="12"/>
  <c r="Q141" i="12"/>
  <c r="V141" i="12"/>
  <c r="G145" i="12"/>
  <c r="I145" i="12"/>
  <c r="K145" i="12"/>
  <c r="M145" i="12"/>
  <c r="O145" i="12"/>
  <c r="Q145" i="12"/>
  <c r="V145" i="12"/>
  <c r="G149" i="12"/>
  <c r="M149" i="12" s="1"/>
  <c r="I149" i="12"/>
  <c r="K149" i="12"/>
  <c r="O149" i="12"/>
  <c r="Q149" i="12"/>
  <c r="V149" i="12"/>
  <c r="G153" i="12"/>
  <c r="M153" i="12" s="1"/>
  <c r="I153" i="12"/>
  <c r="K153" i="12"/>
  <c r="O153" i="12"/>
  <c r="Q153" i="12"/>
  <c r="V153" i="12"/>
  <c r="G157" i="12"/>
  <c r="I157" i="12"/>
  <c r="K157" i="12"/>
  <c r="M157" i="12"/>
  <c r="O157" i="12"/>
  <c r="Q157" i="12"/>
  <c r="V157" i="12"/>
  <c r="G161" i="12"/>
  <c r="I161" i="12"/>
  <c r="K161" i="12"/>
  <c r="M161" i="12"/>
  <c r="O161" i="12"/>
  <c r="Q161" i="12"/>
  <c r="V161" i="12"/>
  <c r="G165" i="12"/>
  <c r="M165" i="12" s="1"/>
  <c r="I165" i="12"/>
  <c r="K165" i="12"/>
  <c r="O165" i="12"/>
  <c r="Q165" i="12"/>
  <c r="V165" i="12"/>
  <c r="G169" i="12"/>
  <c r="M169" i="12" s="1"/>
  <c r="I169" i="12"/>
  <c r="K169" i="12"/>
  <c r="O169" i="12"/>
  <c r="Q169" i="12"/>
  <c r="V169" i="12"/>
  <c r="G173" i="12"/>
  <c r="I173" i="12"/>
  <c r="K173" i="12"/>
  <c r="M173" i="12"/>
  <c r="O173" i="12"/>
  <c r="Q173" i="12"/>
  <c r="V173" i="12"/>
  <c r="G177" i="12"/>
  <c r="M177" i="12" s="1"/>
  <c r="I177" i="12"/>
  <c r="K177" i="12"/>
  <c r="O177" i="12"/>
  <c r="Q177" i="12"/>
  <c r="V177" i="12"/>
  <c r="G181" i="12"/>
  <c r="M181" i="12" s="1"/>
  <c r="I181" i="12"/>
  <c r="K181" i="12"/>
  <c r="O181" i="12"/>
  <c r="Q181" i="12"/>
  <c r="V181" i="12"/>
  <c r="G185" i="12"/>
  <c r="M185" i="12" s="1"/>
  <c r="I185" i="12"/>
  <c r="K185" i="12"/>
  <c r="O185" i="12"/>
  <c r="Q185" i="12"/>
  <c r="V185" i="12"/>
  <c r="G189" i="12"/>
  <c r="I189" i="12"/>
  <c r="K189" i="12"/>
  <c r="M189" i="12"/>
  <c r="O189" i="12"/>
  <c r="Q189" i="12"/>
  <c r="V189" i="12"/>
  <c r="G193" i="12"/>
  <c r="I193" i="12"/>
  <c r="K193" i="12"/>
  <c r="M193" i="12"/>
  <c r="O193" i="12"/>
  <c r="Q193" i="12"/>
  <c r="V193" i="12"/>
  <c r="G197" i="12"/>
  <c r="M197" i="12" s="1"/>
  <c r="I197" i="12"/>
  <c r="K197" i="12"/>
  <c r="O197" i="12"/>
  <c r="Q197" i="12"/>
  <c r="V197" i="12"/>
  <c r="G201" i="12"/>
  <c r="I201" i="12"/>
  <c r="K201" i="12"/>
  <c r="M201" i="12"/>
  <c r="O201" i="12"/>
  <c r="Q201" i="12"/>
  <c r="V201" i="12"/>
  <c r="G205" i="12"/>
  <c r="I205" i="12"/>
  <c r="K205" i="12"/>
  <c r="M205" i="12"/>
  <c r="O205" i="12"/>
  <c r="Q205" i="12"/>
  <c r="V205" i="12"/>
  <c r="G209" i="12"/>
  <c r="I209" i="12"/>
  <c r="K209" i="12"/>
  <c r="M209" i="12"/>
  <c r="O209" i="12"/>
  <c r="Q209" i="12"/>
  <c r="V209" i="12"/>
  <c r="G213" i="12"/>
  <c r="M213" i="12" s="1"/>
  <c r="I213" i="12"/>
  <c r="K213" i="12"/>
  <c r="O213" i="12"/>
  <c r="Q213" i="12"/>
  <c r="V213" i="12"/>
  <c r="G217" i="12"/>
  <c r="I217" i="12"/>
  <c r="K217" i="12"/>
  <c r="M217" i="12"/>
  <c r="O217" i="12"/>
  <c r="Q217" i="12"/>
  <c r="V217" i="12"/>
  <c r="G221" i="12"/>
  <c r="I221" i="12"/>
  <c r="K221" i="12"/>
  <c r="M221" i="12"/>
  <c r="O221" i="12"/>
  <c r="Q221" i="12"/>
  <c r="V221" i="12"/>
  <c r="G225" i="12"/>
  <c r="M225" i="12" s="1"/>
  <c r="I225" i="12"/>
  <c r="K225" i="12"/>
  <c r="O225" i="12"/>
  <c r="Q225" i="12"/>
  <c r="V225" i="12"/>
  <c r="G229" i="12"/>
  <c r="M229" i="12" s="1"/>
  <c r="I229" i="12"/>
  <c r="K229" i="12"/>
  <c r="O229" i="12"/>
  <c r="Q229" i="12"/>
  <c r="V229" i="12"/>
  <c r="G233" i="12"/>
  <c r="I233" i="12"/>
  <c r="K233" i="12"/>
  <c r="M233" i="12"/>
  <c r="O233" i="12"/>
  <c r="Q233" i="12"/>
  <c r="V233" i="12"/>
  <c r="G237" i="12"/>
  <c r="M237" i="12" s="1"/>
  <c r="I237" i="12"/>
  <c r="K237" i="12"/>
  <c r="O237" i="12"/>
  <c r="Q237" i="12"/>
  <c r="V237" i="12"/>
  <c r="G241" i="12"/>
  <c r="M241" i="12" s="1"/>
  <c r="I241" i="12"/>
  <c r="K241" i="12"/>
  <c r="O241" i="12"/>
  <c r="Q241" i="12"/>
  <c r="V241" i="12"/>
  <c r="G245" i="12"/>
  <c r="M245" i="12" s="1"/>
  <c r="I245" i="12"/>
  <c r="K245" i="12"/>
  <c r="O245" i="12"/>
  <c r="Q245" i="12"/>
  <c r="V245" i="12"/>
  <c r="G249" i="12"/>
  <c r="M249" i="12" s="1"/>
  <c r="I249" i="12"/>
  <c r="K249" i="12"/>
  <c r="O249" i="12"/>
  <c r="Q249" i="12"/>
  <c r="V249" i="12"/>
  <c r="AE254" i="12"/>
  <c r="F41" i="1" s="1"/>
  <c r="I20" i="1"/>
  <c r="I19" i="1"/>
  <c r="I18" i="1"/>
  <c r="I16" i="1"/>
  <c r="AZ48" i="1"/>
  <c r="H40" i="1"/>
  <c r="J28" i="1"/>
  <c r="J26" i="1"/>
  <c r="G38" i="1"/>
  <c r="F38" i="1"/>
  <c r="J23" i="1"/>
  <c r="J24" i="1"/>
  <c r="J25" i="1"/>
  <c r="J27" i="1"/>
  <c r="E24" i="1"/>
  <c r="E26" i="1"/>
  <c r="K8" i="12" l="1"/>
  <c r="F39" i="1"/>
  <c r="F42" i="1"/>
  <c r="O8" i="12"/>
  <c r="V8" i="12"/>
  <c r="I8" i="12"/>
  <c r="Q8" i="12"/>
  <c r="G8" i="12"/>
  <c r="AF254" i="12"/>
  <c r="M9" i="12"/>
  <c r="M8" i="12" s="1"/>
  <c r="G42" i="1" l="1"/>
  <c r="H42" i="1" s="1"/>
  <c r="I42" i="1" s="1"/>
  <c r="G39" i="1"/>
  <c r="G43" i="1" s="1"/>
  <c r="G25" i="1" s="1"/>
  <c r="A25" i="1" s="1"/>
  <c r="A26" i="1" s="1"/>
  <c r="G26" i="1" s="1"/>
  <c r="G41" i="1"/>
  <c r="H41" i="1" s="1"/>
  <c r="I41" i="1" s="1"/>
  <c r="H39" i="1"/>
  <c r="F43" i="1"/>
  <c r="I54" i="1"/>
  <c r="G254" i="12"/>
  <c r="I39" i="1" l="1"/>
  <c r="I43" i="1" s="1"/>
  <c r="H43" i="1"/>
  <c r="I55" i="1"/>
  <c r="J54" i="1" s="1"/>
  <c r="J55" i="1" s="1"/>
  <c r="I17" i="1"/>
  <c r="I21" i="1" s="1"/>
  <c r="G28" i="1"/>
  <c r="G23" i="1"/>
  <c r="A23" i="1" s="1"/>
  <c r="A24" i="1" s="1"/>
  <c r="G24" i="1" s="1"/>
  <c r="A27" i="1" s="1"/>
  <c r="A29" i="1" s="1"/>
  <c r="G29" i="1" s="1"/>
  <c r="G27" i="1" s="1"/>
  <c r="J41" i="1" l="1"/>
  <c r="J39" i="1"/>
  <c r="J43" i="1" s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prost</author>
  </authors>
  <commentList>
    <comment ref="S6" authorId="0" shapeId="0" xr:uid="{A8DA8DCD-FE13-4816-BDF7-8849673411F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ABEF558-97A0-4FAC-9898-E3D77C4A69B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<sst xmlns="http://schemas.openxmlformats.org/spreadsheetml/2006/main" count="900" uniqueCount="343">
  <si>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</si>
  <si>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</si>
  <si>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</si>
  <si>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</si>
  <si>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</si>
  <si>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</si>
  <si>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</si>
  <si>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</si>
  <si>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</si>
  <si>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</si>
  <si>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</si>
  <si>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</si>
  <si>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</si>
  <si>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</si>
  <si>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</si>
  <si>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</si>
  <si>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</si>
  <si>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</si>
  <si>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</si>
  <si>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</si>
  <si>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</si>
  <si>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</si>
  <si>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</si>
  <si>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</si>
  <si>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</si>
  <si>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</si>
  <si>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</si>
  <si>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</si>
  <si>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</si>
  <si>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</si>
  <si>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</si>
  <si>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</si>
  <si>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</si>
  <si>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</si>
  <si>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</si>
  <si>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</si>
  <si>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</si>
  <si>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</si>
  <si>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</si>
  <si>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</si>
  <si>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</si>
  <si>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</si>
  <si>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</si>
  <si>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101.A</t>
  </si>
  <si>
    <t>Vybavení interieru - nábytek</t>
  </si>
  <si>
    <t>SO 101</t>
  </si>
  <si>
    <t xml:space="preserve">Budova výjezdového stanoviště </t>
  </si>
  <si>
    <t>Objekt:</t>
  </si>
  <si>
    <t>Rozpočet:</t>
  </si>
  <si>
    <t>Ing.Tomáš Neduchal</t>
  </si>
  <si>
    <t>103a</t>
  </si>
  <si>
    <t>VÝJEZDOVÁ ZÁKLADNA ZÁCHRANNÉ ZDRAVOTNICKÉ SLUŽBY JIHOMORAVSKÉHO KRAJE, P.O. V MIKULOVĚ</t>
  </si>
  <si>
    <t>Prost Hodonín, s.r.o.</t>
  </si>
  <si>
    <t>Brněnská 4062/3a</t>
  </si>
  <si>
    <t>Hodonín</t>
  </si>
  <si>
    <t>69501</t>
  </si>
  <si>
    <t>60701366</t>
  </si>
  <si>
    <t>CZ60701366</t>
  </si>
  <si>
    <t>Stavba</t>
  </si>
  <si>
    <t>Stavební objekt</t>
  </si>
  <si>
    <t>Celkem za stavbu</t>
  </si>
  <si>
    <t>CZK</t>
  </si>
  <si>
    <t>#POPS</t>
  </si>
  <si>
    <t>Popis stavby: 103a - VÝJEZDOVÁ ZÁKLADNA ZÁCHRANNÉ ZDRAVOTNICKÉ SLUŽBY JIHOMORAVSKÉHO KRAJE, P.O. V MIKULOVĚ</t>
  </si>
  <si>
    <t>#POPO</t>
  </si>
  <si>
    <t xml:space="preserve">Popis objektu: SO 101 - Budova výjezdového stanoviště </t>
  </si>
  <si>
    <t>#POPR</t>
  </si>
  <si>
    <t>Popis rozpočtu: 101.A - Vybavení interieru - nábytek</t>
  </si>
  <si>
    <t>Rekapitulace dílů</t>
  </si>
  <si>
    <t>Typ dílu</t>
  </si>
  <si>
    <t>796</t>
  </si>
  <si>
    <t>Vybavení a nábytek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</si>
  <si>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</si>
  <si>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</si>
  <si>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</si>
  <si>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</si>
  <si>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</si>
  <si>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</si>
  <si>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</si>
  <si>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</si>
  <si>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</si>
  <si>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</si>
  <si>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</si>
  <si>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</si>
  <si>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</si>
  <si>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</si>
  <si>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</si>
  <si>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</si>
  <si>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</si>
  <si>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</si>
  <si>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</si>
  <si>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</si>
  <si>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</si>
  <si>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</si>
  <si>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</si>
  <si>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</si>
  <si>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</si>
  <si>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</si>
  <si>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</si>
  <si>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</si>
  <si>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</si>
  <si>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</si>
  <si>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796000Díl-S</t>
  </si>
  <si>
    <t>Dílenský stůl 1500x1900x800mm/výška pracovní desky 800mm, oceloplechová, prac.deska: buk masiv</t>
  </si>
  <si>
    <t>ks</t>
  </si>
  <si>
    <t>Vlastní</t>
  </si>
  <si>
    <t>Indiv</t>
  </si>
  <si>
    <t>Práce</t>
  </si>
  <si>
    <t>POL1_7</t>
  </si>
  <si>
    <t xml:space="preserve">"viz. výpis DÍL-S:" : </t>
  </si>
  <si>
    <t>VV</t>
  </si>
  <si>
    <t xml:space="preserve">"pol. č. Díl-S:" 1 : </t>
  </si>
  <si>
    <t>1</t>
  </si>
  <si>
    <t>796000Dr-H</t>
  </si>
  <si>
    <t>Stropní držák na hadice - otočný, nerez</t>
  </si>
  <si>
    <t xml:space="preserve">"viz. výpis BUB-DR:" : </t>
  </si>
  <si>
    <t xml:space="preserve">"pol. č. Dr-H:" 1 : </t>
  </si>
  <si>
    <t>796000KÁVA</t>
  </si>
  <si>
    <t>Pákový kávovar na zrnkovou i mletou kávu, tlak čerpadla: min. 15 bar</t>
  </si>
  <si>
    <t xml:space="preserve">"viz. výpis KÁVA-VÝV:" : </t>
  </si>
  <si>
    <t xml:space="preserve">"pol. č. KÁVA:" 1 : </t>
  </si>
  <si>
    <t>796000KO-01</t>
  </si>
  <si>
    <t>Zásuvkový kontejner 450x650x550mm, DTD, lamino, 5 kovových zásuvek s plnovýsuvem a integovaným plynulým tlumením a dotahem, centrální zamykání</t>
  </si>
  <si>
    <t xml:space="preserve">"viz výpis ST-01:" : </t>
  </si>
  <si>
    <t xml:space="preserve">"pol. č. KO-01:" 2 : </t>
  </si>
  <si>
    <t xml:space="preserve">"viz výpis ST-01-02:" : </t>
  </si>
  <si>
    <t xml:space="preserve">"pol. č. KO-01:" 1 : </t>
  </si>
  <si>
    <t xml:space="preserve">"viz. výpis ST-01a:" : </t>
  </si>
  <si>
    <t xml:space="preserve">"pol. č. KO-01:" 3 : </t>
  </si>
  <si>
    <t xml:space="preserve">"viz výpis ST-01-LU-SK-07:" : </t>
  </si>
  <si>
    <t xml:space="preserve">"viz výpis ST-01-LU-SK-07a:" : </t>
  </si>
  <si>
    <t>6</t>
  </si>
  <si>
    <t>796000KŘ</t>
  </si>
  <si>
    <t>Kancelářské křeslo otočné, výškově nastavitelné s područkami a podhlavníkem</t>
  </si>
  <si>
    <t xml:space="preserve">"viz. výpis KŘ:" : </t>
  </si>
  <si>
    <t xml:space="preserve">"pol. č. KŘ:" 10 : </t>
  </si>
  <si>
    <t>7</t>
  </si>
  <si>
    <t>796000LED</t>
  </si>
  <si>
    <t>Chladicí vitrína, dvoudveřová, prosklená, 600x2000x650mm, objem: 400l, nerez</t>
  </si>
  <si>
    <t xml:space="preserve">"viz. výpis LED:" : </t>
  </si>
  <si>
    <t xml:space="preserve">"pol. č. LED:" 3 : </t>
  </si>
  <si>
    <t>3</t>
  </si>
  <si>
    <t>796000LU</t>
  </si>
  <si>
    <t>Lůžko se zásuvkou pro lůžkoviny, 2050x800x750mm, DTD, HPL, silikonový dorazy</t>
  </si>
  <si>
    <t xml:space="preserve">"viz. výpis LU-SK-06:" : </t>
  </si>
  <si>
    <t xml:space="preserve">"pol. č. LU:" 6 : </t>
  </si>
  <si>
    <t xml:space="preserve">"pol. č. LU:" 2 : </t>
  </si>
  <si>
    <t xml:space="preserve">"pol. č. LU:" 1 : </t>
  </si>
  <si>
    <t>8</t>
  </si>
  <si>
    <t>796000MG-T</t>
  </si>
  <si>
    <t>Magnetická tabule 1600x900mm, keramická, hlinikový rám</t>
  </si>
  <si>
    <t xml:space="preserve">"viz. výpis MGT:" : </t>
  </si>
  <si>
    <t xml:space="preserve">"pol. č. MG-T:" 2 : </t>
  </si>
  <si>
    <t>2</t>
  </si>
  <si>
    <t>796000NP-01</t>
  </si>
  <si>
    <t>Panel k pracovnímu stolu 1600x750mm, deska: MDF, napich.plocha: korklinoleum</t>
  </si>
  <si>
    <t xml:space="preserve">"viz. výpis ST-01:" : </t>
  </si>
  <si>
    <t xml:space="preserve">"pol. č. NP-01:" 2 : </t>
  </si>
  <si>
    <t xml:space="preserve">"viz. výpis ST-01-02:" : </t>
  </si>
  <si>
    <t xml:space="preserve">"pol. č. NP-01:" 1 : </t>
  </si>
  <si>
    <t xml:space="preserve">"pol. č. NP-01:" 3 : </t>
  </si>
  <si>
    <t>796000NP-02</t>
  </si>
  <si>
    <t>Panel k pracovnímu stolu 800x750mm, deska: MDF, napich.plocha: korklinoleum</t>
  </si>
  <si>
    <t xml:space="preserve">"pol. č. NP-02:" 1 : </t>
  </si>
  <si>
    <t>796000NP-03</t>
  </si>
  <si>
    <t>Panel k pracovnímu stolu 450x750mm, deska: MDF, napich.plocha: korklinoleum</t>
  </si>
  <si>
    <t xml:space="preserve">"pol. č. NP-03:" 1 : </t>
  </si>
  <si>
    <t>796000NP-04</t>
  </si>
  <si>
    <t>Napichovací panel 2000x1000mm,deska: MDF, napichovací plocha: korklinoleum</t>
  </si>
  <si>
    <t xml:space="preserve">"viz. výpis NP-04:" : </t>
  </si>
  <si>
    <t xml:space="preserve">"pol. č. NP-04:" 1 : </t>
  </si>
  <si>
    <t>796000OK-K</t>
  </si>
  <si>
    <t>Koš na odpad, bezdotykový, 60l, 400x600x350, pouzdro z nerez oceli, elektrický bateriový-senzor</t>
  </si>
  <si>
    <t xml:space="preserve">"viz. výpis OK:" : </t>
  </si>
  <si>
    <t xml:space="preserve">"pol. č. OK-K:" 10 : </t>
  </si>
  <si>
    <t>796000OK-Tř</t>
  </si>
  <si>
    <t>Koš na tříděný odpad, nášlapný, 3x18l, 600x600x350mm, pouzdro z nerez oceli</t>
  </si>
  <si>
    <t xml:space="preserve">"pol. č. OK-Tř:" 9 : </t>
  </si>
  <si>
    <t>796000PO-01</t>
  </si>
  <si>
    <t>Police 1600x650x300mm, DTD, lamino, skrytě kotvena na stěnu</t>
  </si>
  <si>
    <t xml:space="preserve">"pol. č. PO-01:" 1 : </t>
  </si>
  <si>
    <t xml:space="preserve">"pol. č. PO-01:" 3 : </t>
  </si>
  <si>
    <t xml:space="preserve">"pol. č. PO-01:" 2 : </t>
  </si>
  <si>
    <t>5</t>
  </si>
  <si>
    <t>796000PO-02</t>
  </si>
  <si>
    <t>Police 1600x650x300, korpus: DTD, lamino, dveře: DTD, lamino, zamykací oliva s výměnnou vložkou, silikonové dorazy</t>
  </si>
  <si>
    <t xml:space="preserve">"pol. č. PO-02:" 1 : </t>
  </si>
  <si>
    <t>796000PO-03</t>
  </si>
  <si>
    <t>Police 800x650x300mm, DTD, lamino, skrytě kotvena na stěnu</t>
  </si>
  <si>
    <t xml:space="preserve">"pol. č. PO-03:" 1 : </t>
  </si>
  <si>
    <t>796000PO-04</t>
  </si>
  <si>
    <t>Police 1200x650x300mm, DTD, lamino, zamykací oliva s výměnnou vložkou</t>
  </si>
  <si>
    <t xml:space="preserve">"pol. č. PO-04:" 3+3 : </t>
  </si>
  <si>
    <t xml:space="preserve">"pol. č. PO-04:" 1+1 : </t>
  </si>
  <si>
    <t xml:space="preserve">"pol. č. PO-04:" 1 : </t>
  </si>
  <si>
    <t>796000PO-05</t>
  </si>
  <si>
    <t>Police 450x650x300mm, DTD, lamino, skrytě kotvena na stěně</t>
  </si>
  <si>
    <t xml:space="preserve">"pol. č. PO-05:" 1 : </t>
  </si>
  <si>
    <t>796000PY-O</t>
  </si>
  <si>
    <t>Stojan na pytle na odpad s podstavcem, 550x950mm, s nášlapným mechanismem, objem pytle: 120l</t>
  </si>
  <si>
    <t xml:space="preserve">"viz. výpis PY-O:" : </t>
  </si>
  <si>
    <t xml:space="preserve">"pol. č. PY-O:" 12 : </t>
  </si>
  <si>
    <t>796000RE-01</t>
  </si>
  <si>
    <t>Policový regál, 1000x1800x500mm, ocelový, únostnost: 1500kg</t>
  </si>
  <si>
    <t xml:space="preserve">"viz. výpis RE-01:" : </t>
  </si>
  <si>
    <t xml:space="preserve">"pol. č. Re-01:" 18 : </t>
  </si>
  <si>
    <t>10</t>
  </si>
  <si>
    <t>796000RE-02</t>
  </si>
  <si>
    <t>Policový regál, 900x1800x400mm, ocelový, únostnost: 1500kg</t>
  </si>
  <si>
    <t xml:space="preserve">"viz. výpis Re-02:" : </t>
  </si>
  <si>
    <t xml:space="preserve">"pol. č. RE-02:" 9 : </t>
  </si>
  <si>
    <t>796000RE-03</t>
  </si>
  <si>
    <t>Regál na pneumatiky, 1600x2000x400mm, ocelový, 3 úrovně, nosnost jedné úrovně: min. 200kg, pozink, + vozík na pneumatiky 1 ks</t>
  </si>
  <si>
    <t xml:space="preserve">"viz. výpis Re-03:" : </t>
  </si>
  <si>
    <t xml:space="preserve">"pol. č. RE-03:" 1 : </t>
  </si>
  <si>
    <t>796000SA-De</t>
  </si>
  <si>
    <t>Automatický dávkovač desinfekce, nástěnný, nerez mat, objem: min. 0,8l</t>
  </si>
  <si>
    <t xml:space="preserve">"viz. výpis SA-MÝ-DE:" : </t>
  </si>
  <si>
    <t xml:space="preserve">"pol. č. SA-De:" 6 : </t>
  </si>
  <si>
    <t>796000SA-Há</t>
  </si>
  <si>
    <t>Dvojháček, nástěnný, nerez mat</t>
  </si>
  <si>
    <t xml:space="preserve">"viz. výpis SA-MI-HÁ:" : </t>
  </si>
  <si>
    <t xml:space="preserve">"pol. č. SA-Há:" 11 : </t>
  </si>
  <si>
    <t>15</t>
  </si>
  <si>
    <t>796000SA-Hs</t>
  </si>
  <si>
    <t>Zásobník na hygienické sáčky, nástěnný, nerez mat</t>
  </si>
  <si>
    <t xml:space="preserve">"viz. výpis SA-HS-KH:" : </t>
  </si>
  <si>
    <t xml:space="preserve">"pol. č. SA-Hs:" 4 : </t>
  </si>
  <si>
    <t>4</t>
  </si>
  <si>
    <t>796000SA-Kh</t>
  </si>
  <si>
    <t>Koš na odpad - hygienické sáčky, nástěnný, nerez mat, objem: cca 5l</t>
  </si>
  <si>
    <t xml:space="preserve">"pol. č. SA-Kh:" 4 : </t>
  </si>
  <si>
    <t>796000SA-Kp</t>
  </si>
  <si>
    <t>Koš na papírové ručníky, nástěnný, nerez mat, objem: min. 25l</t>
  </si>
  <si>
    <t xml:space="preserve">"viz. výpis SA-RU-KP:" : </t>
  </si>
  <si>
    <t xml:space="preserve">"pol. č. SA-Kp:" 21 : </t>
  </si>
  <si>
    <t>23</t>
  </si>
  <si>
    <t>796000SA-Mi</t>
  </si>
  <si>
    <t>Miska do sprchy, nástěnná, nerez mat, š. cca 300mm</t>
  </si>
  <si>
    <t xml:space="preserve">"pol. č. SA-Mi:" 5 : </t>
  </si>
  <si>
    <t>796000SA-Mý</t>
  </si>
  <si>
    <t>Automatický dávkovač mýdla, nástěnný, nerez mat, objem: min. 0,8l</t>
  </si>
  <si>
    <t xml:space="preserve">"pol. č. SA-Mý:" 21 : </t>
  </si>
  <si>
    <t>22</t>
  </si>
  <si>
    <t>796000SA-Ru</t>
  </si>
  <si>
    <t>Zásobník na papírové ručníky, nástěnný, nerez mat, 800útržků papíru</t>
  </si>
  <si>
    <t xml:space="preserve">"pol. č. SA-Ru:" 21 : </t>
  </si>
  <si>
    <t>24</t>
  </si>
  <si>
    <t>796000SA-Št</t>
  </si>
  <si>
    <t>Držák na štětku na záchod, nástěnný, nerez mat</t>
  </si>
  <si>
    <t xml:space="preserve">"viz. výpis SA-ŠT-TP:" : </t>
  </si>
  <si>
    <t xml:space="preserve">"pol. č. SA-Št:" 6 : </t>
  </si>
  <si>
    <t>796000SA-Tp</t>
  </si>
  <si>
    <t>Zásobník na toaletní papír, nástěnný, nerez mat, pro role 35cm</t>
  </si>
  <si>
    <t xml:space="preserve">"pol. č. SA-Tp:" 6 : </t>
  </si>
  <si>
    <t>796000SD</t>
  </si>
  <si>
    <t>Sklápěcí deska 500x400mm, DTD, lamino, sklopný mechanismus, nosnost: 150kg</t>
  </si>
  <si>
    <t xml:space="preserve">"viz výpis SD:" : </t>
  </si>
  <si>
    <t xml:space="preserve">"pol. č. SD:" 3 : </t>
  </si>
  <si>
    <t>796000SE</t>
  </si>
  <si>
    <t>Sedací souprava - pohovka 2500x900x900mm a 2x křesla 900x900x900mm, čalounická nehořlavá textílie, omyvatelná</t>
  </si>
  <si>
    <t xml:space="preserve">"viz. výpis SE:" : </t>
  </si>
  <si>
    <t xml:space="preserve">"pol č. SE:" 1 : </t>
  </si>
  <si>
    <t>796000SK-02</t>
  </si>
  <si>
    <t>Šatní skříňka s lavicí a výsuvným roštem, 750x2150x400+500mm, kompaktní laminát, elektromechanický zámek+karta s čipem</t>
  </si>
  <si>
    <t xml:space="preserve">"viz. výpis SK-02:" : </t>
  </si>
  <si>
    <t xml:space="preserve">"pol. č. SK-02:" 36 : </t>
  </si>
  <si>
    <t>28</t>
  </si>
  <si>
    <t>796000SK-03</t>
  </si>
  <si>
    <t>Skříňková sestava, 1600x750x500mm, DTD, lamino</t>
  </si>
  <si>
    <t xml:space="preserve">"viz. výpis SK-03:" : </t>
  </si>
  <si>
    <t xml:space="preserve">"pol. č. SK-03:" 1 : </t>
  </si>
  <si>
    <t>796000SK-04</t>
  </si>
  <si>
    <t>Skříň 800x2150x500mm, DTD,lamino, police: ocelové</t>
  </si>
  <si>
    <t xml:space="preserve">"viz. výpis SK-04:" : </t>
  </si>
  <si>
    <t xml:space="preserve">"pol. č. SK-04:" 12 : </t>
  </si>
  <si>
    <t>796000SK-05</t>
  </si>
  <si>
    <t>Šatní skříň 600x2150x500mm, DTD, lamino, silikónové dorazy</t>
  </si>
  <si>
    <t xml:space="preserve">"viz. výpis SK-05:" : </t>
  </si>
  <si>
    <t xml:space="preserve">"pol. č. SK-05:" 1 : </t>
  </si>
  <si>
    <t>796000SK-06</t>
  </si>
  <si>
    <t>Šatní skříň 1200x2150x400mm, DTD, lamino, silikónové dorazy,  otevíravá, policová</t>
  </si>
  <si>
    <t xml:space="preserve">"viz. výpis SK-06:" : </t>
  </si>
  <si>
    <t xml:space="preserve">"pol. č. SK-06:" 1 : </t>
  </si>
  <si>
    <t>796000SK-07</t>
  </si>
  <si>
    <t>Výsuvná skřínka, 1000x750x800mm, DTD, HPL, kování: plnovýsuv a integrované plynulé tlumení a dotah</t>
  </si>
  <si>
    <t xml:space="preserve">"viz. výpis LU-SK-07:" : </t>
  </si>
  <si>
    <t xml:space="preserve">"pol. č. SK-07:" 3 : </t>
  </si>
  <si>
    <t>796000SK-08a</t>
  </si>
  <si>
    <t>Výsuvná skříňka 450x750x800mm, DTD, HPL, kování: plnovýsuv a intehrované plynulé tlumení a dotah</t>
  </si>
  <si>
    <t xml:space="preserve">"viz výpis ST-01-LU-SK-08:" : </t>
  </si>
  <si>
    <t xml:space="preserve">"pol. č. SK-08:" 1 : </t>
  </si>
  <si>
    <t>796000SK-08b</t>
  </si>
  <si>
    <t>Skříňka oceloplechová 800x1000x400mm, otevíravá, policová</t>
  </si>
  <si>
    <t xml:space="preserve">"viz výpis ST-01-LU-SK-08b:" : </t>
  </si>
  <si>
    <t xml:space="preserve">"pol. č. SK-08b:" 2 : </t>
  </si>
  <si>
    <t>796000ST-01</t>
  </si>
  <si>
    <t>Pracovní stůl 1600x750x800mm, pracovní deska, DTD, HPL, kování, konstrukce ocelová svařovaná s povrc</t>
  </si>
  <si>
    <t xml:space="preserve">"pol. č. ST-01:" : </t>
  </si>
  <si>
    <t>796000ST-02</t>
  </si>
  <si>
    <t>Pracovní stůl 800x750x800mm, pracovní deska, DTD, HPL, kování, konstrukce ocelová svařovaná s povrch</t>
  </si>
  <si>
    <t xml:space="preserve">"viz. výpis ST-02:" : </t>
  </si>
  <si>
    <t xml:space="preserve">"pol. č. ST-02:" : </t>
  </si>
  <si>
    <t>796000ST-03</t>
  </si>
  <si>
    <t>Stůl jídelní 1600x1000x750mm, kce: ocelová svařovaná rámová,pozink, deska: DTD, HPL</t>
  </si>
  <si>
    <t xml:space="preserve">"viz. výpis ST-03:" : </t>
  </si>
  <si>
    <t xml:space="preserve">"pol. č. ST-03:" 1 : </t>
  </si>
  <si>
    <t>796000ST-04</t>
  </si>
  <si>
    <t>Stůl konferenční 1500x600x500mm, kce: ocelová svařovaná rámová, pozink, deska: DTD, HPL</t>
  </si>
  <si>
    <t xml:space="preserve">"viz výpis ST-04:" : </t>
  </si>
  <si>
    <t xml:space="preserve">"pol. č. ST-04:" 1 : </t>
  </si>
  <si>
    <t>796000ST-05</t>
  </si>
  <si>
    <t>Stůl 800x600x750mm, kce: ocelová svařovaná ráámová, pozink, deska: DTD, HPL</t>
  </si>
  <si>
    <t xml:space="preserve">"viz. výpis ST-05:" : </t>
  </si>
  <si>
    <t xml:space="preserve">"pol. č. ST-05:" 4 : </t>
  </si>
  <si>
    <t>796000VĚŠ</t>
  </si>
  <si>
    <t>Věšáková stěna 500x2050, deska: DTD, lamino, háčky: nerez dvojháčky 3x, skrytě kotvena na stěnu</t>
  </si>
  <si>
    <t xml:space="preserve">"viz. výpis VĚŠ:" : </t>
  </si>
  <si>
    <t xml:space="preserve">"pol. č. VĚŠ:" : </t>
  </si>
  <si>
    <t>9</t>
  </si>
  <si>
    <t>796000VO-01</t>
  </si>
  <si>
    <t>Manipulační pojízdný vozík 500x900x1000mm, ocelová kce, pozink, nosnost: 300kg</t>
  </si>
  <si>
    <t xml:space="preserve">"viz výpis VO-01-PAR-D:" : </t>
  </si>
  <si>
    <t xml:space="preserve">"pol. č. VO-01:" 3 : </t>
  </si>
  <si>
    <t>796000Vý-V</t>
  </si>
  <si>
    <t>Výdejník vody s přípojkou na rozvod pitné vody, vícestupňová filtrace vody</t>
  </si>
  <si>
    <t xml:space="preserve">"viz. výpis KÁVA-VÁV:" : </t>
  </si>
  <si>
    <t xml:space="preserve">"pol. č. Vý-V:" 1 : </t>
  </si>
  <si>
    <t>796000Žeb</t>
  </si>
  <si>
    <t>Žebřík 3x14 příček, hliníkový profil, funkce: štafle, výsuvný nebo schodišťový, nosnost: min. 150kg</t>
  </si>
  <si>
    <t xml:space="preserve">"viz výpis ŽEB:" : </t>
  </si>
  <si>
    <t xml:space="preserve">"pol. č. Žeb:" 1 : </t>
  </si>
  <si>
    <t>796000ŽI</t>
  </si>
  <si>
    <t>Židle s područkami, nosnost: min.100kg, kce: kovová s vyztužením, sedák: plast</t>
  </si>
  <si>
    <t xml:space="preserve">"viz výpis Ži:" : </t>
  </si>
  <si>
    <t xml:space="preserve">"pol. č. ŽI:" 18 : </t>
  </si>
  <si>
    <t>18</t>
  </si>
  <si>
    <t>796000Roh</t>
  </si>
  <si>
    <t>Čistící rohož 1000x600mm, hliníkové lamely, čistící zátěžový koberec</t>
  </si>
  <si>
    <t xml:space="preserve">"viz výpis Roh:" : </t>
  </si>
  <si>
    <t xml:space="preserve">"pol. č. Roh:" :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</si>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</sst>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0" xfId="0" applyNumberFormat="1" applyAlignment="1">
      <alignment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sheetProtection algorithmName="SHA-512" hashValue="IvJ49QEL+GK7NxJ+FbJIsdYVvoBT+2xqMldYxE5qYrzkfvIxhSao/zrR2QQTZqoiYkow4IA6jIQAHPf7Cdadug==" saltValue="exq2tJL5MxFSX6ruu71Io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8"/>
  <sheetViews>
    <sheetView showGridLines="0" tabSelected="1" topLeftCell="B1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22" t="s">
        <v>41</v>
      </c>
      <c r="C1" s="223"/>
      <c r="D1" s="223"/>
      <c r="E1" s="223"/>
      <c r="F1" s="223"/>
      <c r="G1" s="223"/>
      <c r="H1" s="223"/>
      <c r="I1" s="223"/>
      <c r="J1" s="224"/>
    </row>
    <row r="2" spans="1:15" ht="36" customHeight="1" x14ac:dyDescent="0.2">
      <c r="A2" s="2"/>
      <c r="B2" s="77" t="s">
        <v>22</v>
      </c>
      <c r="C2" s="78"/>
      <c r="D2" s="79" t="s">
        <v>50</v>
      </c>
      <c r="E2" s="228" t="s">
        <v>51</v>
      </c>
      <c r="F2" s="229"/>
      <c r="G2" s="229"/>
      <c r="H2" s="229"/>
      <c r="I2" s="229"/>
      <c r="J2" s="230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1" t="s">
        <v>46</v>
      </c>
      <c r="F3" s="232"/>
      <c r="G3" s="232"/>
      <c r="H3" s="232"/>
      <c r="I3" s="232"/>
      <c r="J3" s="233"/>
    </row>
    <row r="4" spans="1:15" ht="23.25" customHeight="1" x14ac:dyDescent="0.2">
      <c r="A4" s="74">
        <v>4571</v>
      </c>
      <c r="B4" s="82" t="s">
        <v>48</v>
      </c>
      <c r="C4" s="83"/>
      <c r="D4" s="84" t="s">
        <v>43</v>
      </c>
      <c r="E4" s="211" t="s">
        <v>44</v>
      </c>
      <c r="F4" s="212"/>
      <c r="G4" s="212"/>
      <c r="H4" s="212"/>
      <c r="I4" s="212"/>
      <c r="J4" s="213"/>
    </row>
    <row r="5" spans="1:15" ht="24" customHeight="1" x14ac:dyDescent="0.2">
      <c r="A5" s="2"/>
      <c r="B5" s="31" t="s">
        <v>42</v>
      </c>
      <c r="D5" s="216"/>
      <c r="E5" s="217"/>
      <c r="F5" s="217"/>
      <c r="G5" s="217"/>
      <c r="H5" s="18" t="s">
        <v>40</v>
      </c>
      <c r="I5" s="22"/>
      <c r="J5" s="8"/>
    </row>
    <row r="6" spans="1:15" ht="15.75" customHeight="1" x14ac:dyDescent="0.2">
      <c r="A6" s="2"/>
      <c r="B6" s="28"/>
      <c r="C6" s="54"/>
      <c r="D6" s="218"/>
      <c r="E6" s="219"/>
      <c r="F6" s="219"/>
      <c r="G6" s="219"/>
      <c r="H6" s="18" t="s">
        <v>34</v>
      </c>
      <c r="I6" s="22"/>
      <c r="J6" s="8"/>
    </row>
    <row r="7" spans="1:15" ht="15.75" customHeight="1" x14ac:dyDescent="0.2">
      <c r="A7" s="2"/>
      <c r="B7" s="29"/>
      <c r="C7" s="55"/>
      <c r="D7" s="52"/>
      <c r="E7" s="220"/>
      <c r="F7" s="221"/>
      <c r="G7" s="22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6" t="s">
        <v>52</v>
      </c>
      <c r="H8" s="18" t="s">
        <v>40</v>
      </c>
      <c r="I8" s="86" t="s">
        <v>56</v>
      </c>
      <c r="J8" s="8"/>
    </row>
    <row r="9" spans="1:15" ht="15.75" hidden="1" customHeight="1" x14ac:dyDescent="0.2">
      <c r="A9" s="2"/>
      <c r="B9" s="2"/>
      <c r="D9" s="76" t="s">
        <v>53</v>
      </c>
      <c r="H9" s="18" t="s">
        <v>34</v>
      </c>
      <c r="I9" s="86" t="s">
        <v>57</v>
      </c>
      <c r="J9" s="8"/>
    </row>
    <row r="10" spans="1:15" ht="15.75" hidden="1" customHeight="1" x14ac:dyDescent="0.2">
      <c r="A10" s="2"/>
      <c r="B10" s="35"/>
      <c r="C10" s="55"/>
      <c r="D10" s="75" t="s">
        <v>55</v>
      </c>
      <c r="E10" s="85" t="s">
        <v>54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5"/>
      <c r="E11" s="235"/>
      <c r="F11" s="235"/>
      <c r="G11" s="235"/>
      <c r="H11" s="18" t="s">
        <v>40</v>
      </c>
      <c r="I11" s="88"/>
      <c r="J11" s="8"/>
    </row>
    <row r="12" spans="1:15" ht="15.75" customHeight="1" x14ac:dyDescent="0.2">
      <c r="A12" s="2"/>
      <c r="B12" s="28"/>
      <c r="C12" s="54"/>
      <c r="D12" s="210"/>
      <c r="E12" s="210"/>
      <c r="F12" s="210"/>
      <c r="G12" s="210"/>
      <c r="H12" s="18" t="s">
        <v>34</v>
      </c>
      <c r="I12" s="88"/>
      <c r="J12" s="8"/>
    </row>
    <row r="13" spans="1:15" ht="15.75" customHeight="1" x14ac:dyDescent="0.2">
      <c r="A13" s="2"/>
      <c r="B13" s="29"/>
      <c r="C13" s="55"/>
      <c r="D13" s="87"/>
      <c r="E13" s="214"/>
      <c r="F13" s="215"/>
      <c r="G13" s="215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49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3"/>
      <c r="E15" s="234"/>
      <c r="F15" s="234"/>
      <c r="G15" s="236"/>
      <c r="H15" s="236"/>
      <c r="I15" s="236" t="s">
        <v>29</v>
      </c>
      <c r="J15" s="237"/>
    </row>
    <row r="16" spans="1:15" ht="23.25" customHeight="1" x14ac:dyDescent="0.2">
      <c r="A16" s="142" t="s">
        <v>24</v>
      </c>
      <c r="B16" s="38" t="s">
        <v>24</v>
      </c>
      <c r="C16" s="60"/>
      <c r="D16" s="61"/>
      <c r="E16" s="199"/>
      <c r="F16" s="200"/>
      <c r="G16" s="199"/>
      <c r="H16" s="200"/>
      <c r="I16" s="199">
        <f>SUMIF(F54:F54,A16,I54:I54)+SUMIF(F54:F54,"PSU",I54:I54)</f>
        <v>0</v>
      </c>
      <c r="J16" s="201"/>
    </row>
    <row r="17" spans="1:10" ht="23.25" customHeight="1" x14ac:dyDescent="0.2">
      <c r="A17" s="142" t="s">
        <v>25</v>
      </c>
      <c r="B17" s="38" t="s">
        <v>25</v>
      </c>
      <c r="C17" s="60"/>
      <c r="D17" s="61"/>
      <c r="E17" s="199"/>
      <c r="F17" s="200"/>
      <c r="G17" s="199"/>
      <c r="H17" s="200"/>
      <c r="I17" s="199">
        <f>SUMIF(F54:F54,A17,I54:I54)</f>
        <v>0</v>
      </c>
      <c r="J17" s="201"/>
    </row>
    <row r="18" spans="1:10" ht="23.25" customHeight="1" x14ac:dyDescent="0.2">
      <c r="A18" s="142" t="s">
        <v>26</v>
      </c>
      <c r="B18" s="38" t="s">
        <v>26</v>
      </c>
      <c r="C18" s="60"/>
      <c r="D18" s="61"/>
      <c r="E18" s="199"/>
      <c r="F18" s="200"/>
      <c r="G18" s="199"/>
      <c r="H18" s="200"/>
      <c r="I18" s="199">
        <f>SUMIF(F54:F54,A18,I54:I54)</f>
        <v>0</v>
      </c>
      <c r="J18" s="201"/>
    </row>
    <row r="19" spans="1:10" ht="23.25" customHeight="1" x14ac:dyDescent="0.2">
      <c r="A19" s="142" t="s">
        <v>72</v>
      </c>
      <c r="B19" s="38" t="s">
        <v>27</v>
      </c>
      <c r="C19" s="60"/>
      <c r="D19" s="61"/>
      <c r="E19" s="199"/>
      <c r="F19" s="200"/>
      <c r="G19" s="199"/>
      <c r="H19" s="200"/>
      <c r="I19" s="199">
        <f>SUMIF(F54:F54,A19,I54:I54)</f>
        <v>0</v>
      </c>
      <c r="J19" s="201"/>
    </row>
    <row r="20" spans="1:10" ht="23.25" customHeight="1" x14ac:dyDescent="0.2">
      <c r="A20" s="142" t="s">
        <v>73</v>
      </c>
      <c r="B20" s="38" t="s">
        <v>28</v>
      </c>
      <c r="C20" s="60"/>
      <c r="D20" s="61"/>
      <c r="E20" s="199"/>
      <c r="F20" s="200"/>
      <c r="G20" s="199"/>
      <c r="H20" s="200"/>
      <c r="I20" s="199">
        <f>SUMIF(F54:F54,A20,I54:I54)</f>
        <v>0</v>
      </c>
      <c r="J20" s="201"/>
    </row>
    <row r="21" spans="1:10" ht="23.25" customHeight="1" x14ac:dyDescent="0.2">
      <c r="A21" s="2"/>
      <c r="B21" s="48" t="s">
        <v>29</v>
      </c>
      <c r="C21" s="62"/>
      <c r="D21" s="63"/>
      <c r="E21" s="202"/>
      <c r="F21" s="238"/>
      <c r="G21" s="202"/>
      <c r="H21" s="238"/>
      <c r="I21" s="202">
        <f>SUM(I16:J20)</f>
        <v>0</v>
      </c>
      <c r="J21" s="203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197">
        <f>ZakladDPHSniVypocet</f>
        <v>0</v>
      </c>
      <c r="H23" s="198"/>
      <c r="I23" s="1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195">
        <f>IF(A24&gt;50, ROUNDUP(A23, 0), ROUNDDOWN(A23, 0))</f>
        <v>0</v>
      </c>
      <c r="H24" s="196"/>
      <c r="I24" s="1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197">
        <f>ZakladDPHZaklVypocet</f>
        <v>0</v>
      </c>
      <c r="H25" s="198"/>
      <c r="I25" s="1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225">
        <f>IF(A26&gt;50, ROUNDUP(A25, 0), ROUNDDOWN(A25, 0))</f>
        <v>0</v>
      </c>
      <c r="H26" s="226"/>
      <c r="I26" s="22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227">
        <f>CenaCelkem-(ZakladDPHSni+DPHSni+ZakladDPHZakl+DPHZakl)</f>
        <v>0</v>
      </c>
      <c r="H27" s="227"/>
      <c r="I27" s="227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205">
        <f>ZakladDPHSniVypocet+ZakladDPHZaklVypocet</f>
        <v>0</v>
      </c>
      <c r="H28" s="205"/>
      <c r="I28" s="205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204">
        <f>IF(A29&gt;50, ROUNDUP(A27, 0), ROUNDDOWN(A27, 0))</f>
        <v>0</v>
      </c>
      <c r="H29" s="204"/>
      <c r="I29" s="204"/>
      <c r="J29" s="122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206"/>
      <c r="E34" s="207"/>
      <c r="G34" s="208"/>
      <c r="H34" s="209"/>
      <c r="I34" s="209"/>
      <c r="J34" s="25"/>
    </row>
    <row r="35" spans="1:52" ht="12.75" customHeight="1" x14ac:dyDescent="0.2">
      <c r="A35" s="2"/>
      <c r="B35" s="2"/>
      <c r="D35" s="194" t="s">
        <v>2</v>
      </c>
      <c r="E35" s="194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52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52" ht="25.5" hidden="1" customHeight="1" x14ac:dyDescent="0.2">
      <c r="A39" s="91">
        <v>1</v>
      </c>
      <c r="B39" s="101" t="s">
        <v>58</v>
      </c>
      <c r="C39" s="189"/>
      <c r="D39" s="189"/>
      <c r="E39" s="189"/>
      <c r="F39" s="102">
        <f>'SO 101 101.A Pol'!AE254</f>
        <v>0</v>
      </c>
      <c r="G39" s="103">
        <f>'SO 101 101.A Pol'!AF254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52" ht="25.5" hidden="1" customHeight="1" x14ac:dyDescent="0.2">
      <c r="A40" s="91">
        <v>2</v>
      </c>
      <c r="B40" s="106"/>
      <c r="C40" s="190" t="s">
        <v>59</v>
      </c>
      <c r="D40" s="190"/>
      <c r="E40" s="190"/>
      <c r="F40" s="107"/>
      <c r="G40" s="108"/>
      <c r="H40" s="108">
        <f>(F40*SazbaDPH1/100)+(G40*SazbaDPH2/100)</f>
        <v>0</v>
      </c>
      <c r="I40" s="108"/>
      <c r="J40" s="109"/>
    </row>
    <row r="41" spans="1:52" ht="25.5" hidden="1" customHeight="1" x14ac:dyDescent="0.2">
      <c r="A41" s="91">
        <v>2</v>
      </c>
      <c r="B41" s="106" t="s">
        <v>45</v>
      </c>
      <c r="C41" s="190" t="s">
        <v>46</v>
      </c>
      <c r="D41" s="190"/>
      <c r="E41" s="190"/>
      <c r="F41" s="107">
        <f>'SO 101 101.A Pol'!AE254</f>
        <v>0</v>
      </c>
      <c r="G41" s="108">
        <f>'SO 101 101.A Pol'!AF254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52" ht="25.5" hidden="1" customHeight="1" x14ac:dyDescent="0.2">
      <c r="A42" s="91">
        <v>3</v>
      </c>
      <c r="B42" s="110" t="s">
        <v>43</v>
      </c>
      <c r="C42" s="189" t="s">
        <v>44</v>
      </c>
      <c r="D42" s="189"/>
      <c r="E42" s="189"/>
      <c r="F42" s="111">
        <f>'SO 101 101.A Pol'!AE254</f>
        <v>0</v>
      </c>
      <c r="G42" s="104">
        <f>'SO 101 101.A Pol'!AF254</f>
        <v>0</v>
      </c>
      <c r="H42" s="104">
        <f>(F42*SazbaDPH1/100)+(G42*SazbaDPH2/100)</f>
        <v>0</v>
      </c>
      <c r="I42" s="104">
        <f>F42+G42+H42</f>
        <v>0</v>
      </c>
      <c r="J42" s="105" t="str">
        <f>IF(CenaCelkemVypocet=0,"",I42/CenaCelkemVypocet*100)</f>
        <v/>
      </c>
    </row>
    <row r="43" spans="1:52" ht="25.5" hidden="1" customHeight="1" x14ac:dyDescent="0.2">
      <c r="A43" s="91"/>
      <c r="B43" s="191" t="s">
        <v>60</v>
      </c>
      <c r="C43" s="192"/>
      <c r="D43" s="192"/>
      <c r="E43" s="193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3">
        <f>SUMIF(A39:A42,"=1",I39:I42)</f>
        <v>0</v>
      </c>
      <c r="J43" s="114">
        <f>SUMIF(A39:A42,"=1",J39:J42)</f>
        <v>0</v>
      </c>
    </row>
    <row r="45" spans="1:52" x14ac:dyDescent="0.2">
      <c r="A45" t="s">
        <v>62</v>
      </c>
      <c r="B45" t="s">
        <v>63</v>
      </c>
    </row>
    <row r="46" spans="1:52" x14ac:dyDescent="0.2">
      <c r="A46" t="s">
        <v>64</v>
      </c>
      <c r="B46" t="s">
        <v>65</v>
      </c>
    </row>
    <row r="47" spans="1:52" x14ac:dyDescent="0.2">
      <c r="A47" t="s">
        <v>66</v>
      </c>
      <c r="B47" t="s">
        <v>67</v>
      </c>
    </row>
    <row r="48" spans="1:52" x14ac:dyDescent="0.2">
      <c r="B48" s="186" t="s">
        <v>41</v>
      </c>
      <c r="C48" s="186"/>
      <c r="D48" s="186"/>
      <c r="E48" s="186"/>
      <c r="F48" s="186"/>
      <c r="G48" s="186"/>
      <c r="H48" s="186"/>
      <c r="I48" s="186"/>
      <c r="J48" s="186"/>
      <c r="AZ48" s="123" t="str">
        <f>B48</f>
        <v>Soupis stavebních prací, dodávek a služeb</v>
      </c>
    </row>
    <row r="51" spans="1:10" ht="15.75" x14ac:dyDescent="0.25">
      <c r="B51" s="124" t="s">
        <v>68</v>
      </c>
    </row>
    <row r="53" spans="1:10" ht="25.5" customHeight="1" x14ac:dyDescent="0.2">
      <c r="A53" s="126"/>
      <c r="B53" s="129" t="s">
        <v>17</v>
      </c>
      <c r="C53" s="129" t="s">
        <v>5</v>
      </c>
      <c r="D53" s="130"/>
      <c r="E53" s="130"/>
      <c r="F53" s="131" t="s">
        <v>69</v>
      </c>
      <c r="G53" s="131"/>
      <c r="H53" s="131"/>
      <c r="I53" s="131" t="s">
        <v>29</v>
      </c>
      <c r="J53" s="131" t="s">
        <v>0</v>
      </c>
    </row>
    <row r="54" spans="1:10" ht="36.75" customHeight="1" x14ac:dyDescent="0.2">
      <c r="A54" s="127"/>
      <c r="B54" s="132" t="s">
        <v>70</v>
      </c>
      <c r="C54" s="187" t="s">
        <v>71</v>
      </c>
      <c r="D54" s="188"/>
      <c r="E54" s="188"/>
      <c r="F54" s="138" t="s">
        <v>25</v>
      </c>
      <c r="G54" s="139"/>
      <c r="H54" s="139"/>
      <c r="I54" s="139">
        <f>'SO 101 101.A Pol'!G8</f>
        <v>0</v>
      </c>
      <c r="J54" s="136" t="str">
        <f>IF(I55=0,"",I54/I55*100)</f>
        <v/>
      </c>
    </row>
    <row r="55" spans="1:10" ht="25.5" customHeight="1" x14ac:dyDescent="0.2">
      <c r="A55" s="128"/>
      <c r="B55" s="133" t="s">
        <v>1</v>
      </c>
      <c r="C55" s="134"/>
      <c r="D55" s="135"/>
      <c r="E55" s="135"/>
      <c r="F55" s="140"/>
      <c r="G55" s="141"/>
      <c r="H55" s="141"/>
      <c r="I55" s="141">
        <f>I54</f>
        <v>0</v>
      </c>
      <c r="J55" s="137" t="str">
        <f>J54</f>
        <v/>
      </c>
    </row>
    <row r="56" spans="1:10" x14ac:dyDescent="0.2">
      <c r="F56" s="89"/>
      <c r="G56" s="89"/>
      <c r="H56" s="89"/>
      <c r="I56" s="89"/>
      <c r="J56" s="90"/>
    </row>
    <row r="57" spans="1:10" x14ac:dyDescent="0.2">
      <c r="F57" s="89"/>
      <c r="G57" s="89"/>
      <c r="H57" s="89"/>
      <c r="I57" s="89"/>
      <c r="J57" s="90"/>
    </row>
    <row r="58" spans="1:10" x14ac:dyDescent="0.2">
      <c r="F58" s="89"/>
      <c r="G58" s="89"/>
      <c r="H58" s="89"/>
      <c r="I58" s="89"/>
      <c r="J58" s="90"/>
    </row>
  </sheetData>
  <sheetProtection algorithmName="SHA-512" hashValue="f18eki/n8T/zCvk8Sl074XHXup4XtdD5LrX2hXfjpqNdWADXR9U2ZRi33qRlIgXJFfmVUzMiIgb6/XggKEckkA==" saltValue="DfCVWR2XQIYCrDMbO3+q7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B48:J48"/>
    <mergeCell ref="C54:E54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7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8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9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sheetProtection algorithmName="SHA-512" hashValue="0BUtnsHg9gTkI8NevF5e5hMfbyIWm4tr+PHW22xmPSWI+oLosnCejeztGonj0PjNcRRHKKQMxkk/cDQbM5vy1g==" saltValue="j1Xwfj+QA5/yHrJqdbPcn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AD31C-8F4E-43E9-851E-B1B7FC5313B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3" t="s">
        <v>74</v>
      </c>
      <c r="B1" s="243"/>
      <c r="C1" s="243"/>
      <c r="D1" s="243"/>
      <c r="E1" s="243"/>
      <c r="F1" s="243"/>
      <c r="G1" s="243"/>
      <c r="AG1" t="s">
        <v>75</v>
      </c>
    </row>
    <row r="2" spans="1:60" ht="24.95" customHeight="1" x14ac:dyDescent="0.2">
      <c r="A2" s="143" t="s">
        <v>7</v>
      </c>
      <c r="B2" s="49" t="s">
        <v>50</v>
      </c>
      <c r="C2" s="244" t="s">
        <v>51</v>
      </c>
      <c r="D2" s="245"/>
      <c r="E2" s="245"/>
      <c r="F2" s="245"/>
      <c r="G2" s="246"/>
      <c r="AG2" t="s">
        <v>76</v>
      </c>
    </row>
    <row r="3" spans="1:60" ht="24.95" customHeight="1" x14ac:dyDescent="0.2">
      <c r="A3" s="143" t="s">
        <v>8</v>
      </c>
      <c r="B3" s="49" t="s">
        <v>45</v>
      </c>
      <c r="C3" s="244" t="s">
        <v>46</v>
      </c>
      <c r="D3" s="245"/>
      <c r="E3" s="245"/>
      <c r="F3" s="245"/>
      <c r="G3" s="246"/>
      <c r="AC3" s="125" t="s">
        <v>76</v>
      </c>
      <c r="AG3" t="s">
        <v>77</v>
      </c>
    </row>
    <row r="4" spans="1:60" ht="24.95" customHeight="1" x14ac:dyDescent="0.2">
      <c r="A4" s="144" t="s">
        <v>9</v>
      </c>
      <c r="B4" s="145" t="s">
        <v>43</v>
      </c>
      <c r="C4" s="247" t="s">
        <v>44</v>
      </c>
      <c r="D4" s="248"/>
      <c r="E4" s="248"/>
      <c r="F4" s="248"/>
      <c r="G4" s="249"/>
      <c r="AG4" t="s">
        <v>78</v>
      </c>
    </row>
    <row r="5" spans="1:60" x14ac:dyDescent="0.2">
      <c r="D5" s="10"/>
    </row>
    <row r="6" spans="1:60" ht="38.25" x14ac:dyDescent="0.2">
      <c r="A6" s="147" t="s">
        <v>79</v>
      </c>
      <c r="B6" s="149" t="s">
        <v>80</v>
      </c>
      <c r="C6" s="149" t="s">
        <v>81</v>
      </c>
      <c r="D6" s="148" t="s">
        <v>82</v>
      </c>
      <c r="E6" s="147" t="s">
        <v>83</v>
      </c>
      <c r="F6" s="146" t="s">
        <v>84</v>
      </c>
      <c r="G6" s="147" t="s">
        <v>29</v>
      </c>
      <c r="H6" s="150" t="s">
        <v>30</v>
      </c>
      <c r="I6" s="150" t="s">
        <v>85</v>
      </c>
      <c r="J6" s="150" t="s">
        <v>31</v>
      </c>
      <c r="K6" s="150" t="s">
        <v>86</v>
      </c>
      <c r="L6" s="150" t="s">
        <v>87</v>
      </c>
      <c r="M6" s="150" t="s">
        <v>88</v>
      </c>
      <c r="N6" s="150" t="s">
        <v>89</v>
      </c>
      <c r="O6" s="150" t="s">
        <v>90</v>
      </c>
      <c r="P6" s="150" t="s">
        <v>91</v>
      </c>
      <c r="Q6" s="150" t="s">
        <v>92</v>
      </c>
      <c r="R6" s="150" t="s">
        <v>93</v>
      </c>
      <c r="S6" s="150" t="s">
        <v>94</v>
      </c>
      <c r="T6" s="150" t="s">
        <v>95</v>
      </c>
      <c r="U6" s="150" t="s">
        <v>96</v>
      </c>
      <c r="V6" s="150" t="s">
        <v>97</v>
      </c>
      <c r="W6" s="150" t="s">
        <v>98</v>
      </c>
      <c r="X6" s="150" t="s">
        <v>99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2"/>
      <c r="O7" s="152"/>
      <c r="P7" s="152"/>
      <c r="Q7" s="152"/>
      <c r="R7" s="153"/>
      <c r="S7" s="153"/>
      <c r="T7" s="153"/>
      <c r="U7" s="153"/>
      <c r="V7" s="153"/>
      <c r="W7" s="153"/>
      <c r="X7" s="153"/>
    </row>
    <row r="8" spans="1:60" x14ac:dyDescent="0.2">
      <c r="A8" s="165" t="s">
        <v>100</v>
      </c>
      <c r="B8" s="166" t="s">
        <v>70</v>
      </c>
      <c r="C8" s="179" t="s">
        <v>71</v>
      </c>
      <c r="D8" s="167"/>
      <c r="E8" s="168"/>
      <c r="F8" s="169"/>
      <c r="G8" s="169">
        <f>SUMIF(AG9:AG252,"&lt;&gt;NOR",G9:G252)</f>
        <v>0</v>
      </c>
      <c r="H8" s="169"/>
      <c r="I8" s="169">
        <f>SUM(I9:I252)</f>
        <v>0</v>
      </c>
      <c r="J8" s="169"/>
      <c r="K8" s="169">
        <f>SUM(K9:K252)</f>
        <v>0</v>
      </c>
      <c r="L8" s="169"/>
      <c r="M8" s="169">
        <f>SUM(M9:M252)</f>
        <v>0</v>
      </c>
      <c r="N8" s="168"/>
      <c r="O8" s="168">
        <f>SUM(O9:O252)</f>
        <v>0</v>
      </c>
      <c r="P8" s="168"/>
      <c r="Q8" s="168">
        <f>SUM(Q9:Q252)</f>
        <v>0</v>
      </c>
      <c r="R8" s="169"/>
      <c r="S8" s="169"/>
      <c r="T8" s="170"/>
      <c r="U8" s="164"/>
      <c r="V8" s="164">
        <f>SUM(V9:V252)</f>
        <v>0</v>
      </c>
      <c r="W8" s="164"/>
      <c r="X8" s="164"/>
      <c r="AG8" t="s">
        <v>101</v>
      </c>
    </row>
    <row r="9" spans="1:60" ht="22.5" outlineLevel="1" x14ac:dyDescent="0.2">
      <c r="A9" s="172">
        <v>1</v>
      </c>
      <c r="B9" s="173" t="s">
        <v>102</v>
      </c>
      <c r="C9" s="180" t="s">
        <v>103</v>
      </c>
      <c r="D9" s="174" t="s">
        <v>104</v>
      </c>
      <c r="E9" s="175">
        <v>1</v>
      </c>
      <c r="F9" s="176"/>
      <c r="G9" s="177">
        <f>ROUND(E9*F9,2)</f>
        <v>0</v>
      </c>
      <c r="H9" s="176"/>
      <c r="I9" s="177">
        <f>ROUND(E9*H9,2)</f>
        <v>0</v>
      </c>
      <c r="J9" s="176"/>
      <c r="K9" s="177">
        <f>ROUND(E9*J9,2)</f>
        <v>0</v>
      </c>
      <c r="L9" s="177">
        <v>21</v>
      </c>
      <c r="M9" s="177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7"/>
      <c r="S9" s="177" t="s">
        <v>105</v>
      </c>
      <c r="T9" s="178" t="s">
        <v>106</v>
      </c>
      <c r="U9" s="161">
        <v>0</v>
      </c>
      <c r="V9" s="161">
        <f>ROUND(E9*U9,2)</f>
        <v>0</v>
      </c>
      <c r="W9" s="161"/>
      <c r="X9" s="161" t="s">
        <v>107</v>
      </c>
      <c r="Y9" s="151"/>
      <c r="Z9" s="151"/>
      <c r="AA9" s="151"/>
      <c r="AB9" s="151"/>
      <c r="AC9" s="151"/>
      <c r="AD9" s="151"/>
      <c r="AE9" s="151"/>
      <c r="AF9" s="151"/>
      <c r="AG9" s="151" t="s">
        <v>108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1" t="s">
        <v>109</v>
      </c>
      <c r="D10" s="162"/>
      <c r="E10" s="163"/>
      <c r="F10" s="161"/>
      <c r="G10" s="161"/>
      <c r="H10" s="161"/>
      <c r="I10" s="161"/>
      <c r="J10" s="161"/>
      <c r="K10" s="161"/>
      <c r="L10" s="161"/>
      <c r="M10" s="161"/>
      <c r="N10" s="160"/>
      <c r="O10" s="160"/>
      <c r="P10" s="160"/>
      <c r="Q10" s="160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110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1" t="s">
        <v>111</v>
      </c>
      <c r="D11" s="162"/>
      <c r="E11" s="163"/>
      <c r="F11" s="161"/>
      <c r="G11" s="161"/>
      <c r="H11" s="161"/>
      <c r="I11" s="161"/>
      <c r="J11" s="161"/>
      <c r="K11" s="161"/>
      <c r="L11" s="161"/>
      <c r="M11" s="161"/>
      <c r="N11" s="160"/>
      <c r="O11" s="160"/>
      <c r="P11" s="160"/>
      <c r="Q11" s="160"/>
      <c r="R11" s="161"/>
      <c r="S11" s="161"/>
      <c r="T11" s="161"/>
      <c r="U11" s="161"/>
      <c r="V11" s="161"/>
      <c r="W11" s="161"/>
      <c r="X11" s="161"/>
      <c r="Y11" s="151"/>
      <c r="Z11" s="151"/>
      <c r="AA11" s="151"/>
      <c r="AB11" s="151"/>
      <c r="AC11" s="151"/>
      <c r="AD11" s="151"/>
      <c r="AE11" s="151"/>
      <c r="AF11" s="151"/>
      <c r="AG11" s="151" t="s">
        <v>110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1" t="s">
        <v>112</v>
      </c>
      <c r="D12" s="162"/>
      <c r="E12" s="163">
        <v>1</v>
      </c>
      <c r="F12" s="161"/>
      <c r="G12" s="161"/>
      <c r="H12" s="161"/>
      <c r="I12" s="161"/>
      <c r="J12" s="161"/>
      <c r="K12" s="161"/>
      <c r="L12" s="161"/>
      <c r="M12" s="161"/>
      <c r="N12" s="160"/>
      <c r="O12" s="160"/>
      <c r="P12" s="160"/>
      <c r="Q12" s="160"/>
      <c r="R12" s="161"/>
      <c r="S12" s="161"/>
      <c r="T12" s="161"/>
      <c r="U12" s="161"/>
      <c r="V12" s="161"/>
      <c r="W12" s="161"/>
      <c r="X12" s="161"/>
      <c r="Y12" s="151"/>
      <c r="Z12" s="151"/>
      <c r="AA12" s="151"/>
      <c r="AB12" s="151"/>
      <c r="AC12" s="151"/>
      <c r="AD12" s="151"/>
      <c r="AE12" s="151"/>
      <c r="AF12" s="151"/>
      <c r="AG12" s="151" t="s">
        <v>110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2">
        <v>2</v>
      </c>
      <c r="B13" s="173" t="s">
        <v>113</v>
      </c>
      <c r="C13" s="180" t="s">
        <v>114</v>
      </c>
      <c r="D13" s="174" t="s">
        <v>104</v>
      </c>
      <c r="E13" s="175">
        <v>1</v>
      </c>
      <c r="F13" s="176"/>
      <c r="G13" s="177">
        <f>ROUND(E13*F13,2)</f>
        <v>0</v>
      </c>
      <c r="H13" s="176"/>
      <c r="I13" s="177">
        <f>ROUND(E13*H13,2)</f>
        <v>0</v>
      </c>
      <c r="J13" s="176"/>
      <c r="K13" s="177">
        <f>ROUND(E13*J13,2)</f>
        <v>0</v>
      </c>
      <c r="L13" s="177">
        <v>21</v>
      </c>
      <c r="M13" s="177">
        <f>G13*(1+L13/100)</f>
        <v>0</v>
      </c>
      <c r="N13" s="175">
        <v>0</v>
      </c>
      <c r="O13" s="175">
        <f>ROUND(E13*N13,2)</f>
        <v>0</v>
      </c>
      <c r="P13" s="175">
        <v>0</v>
      </c>
      <c r="Q13" s="175">
        <f>ROUND(E13*P13,2)</f>
        <v>0</v>
      </c>
      <c r="R13" s="177"/>
      <c r="S13" s="177" t="s">
        <v>105</v>
      </c>
      <c r="T13" s="178" t="s">
        <v>106</v>
      </c>
      <c r="U13" s="161">
        <v>0</v>
      </c>
      <c r="V13" s="161">
        <f>ROUND(E13*U13,2)</f>
        <v>0</v>
      </c>
      <c r="W13" s="161"/>
      <c r="X13" s="161" t="s">
        <v>107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108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1" t="s">
        <v>115</v>
      </c>
      <c r="D14" s="162"/>
      <c r="E14" s="163"/>
      <c r="F14" s="161"/>
      <c r="G14" s="161"/>
      <c r="H14" s="161"/>
      <c r="I14" s="161"/>
      <c r="J14" s="161"/>
      <c r="K14" s="161"/>
      <c r="L14" s="161"/>
      <c r="M14" s="161"/>
      <c r="N14" s="160"/>
      <c r="O14" s="160"/>
      <c r="P14" s="160"/>
      <c r="Q14" s="160"/>
      <c r="R14" s="161"/>
      <c r="S14" s="161"/>
      <c r="T14" s="161"/>
      <c r="U14" s="161"/>
      <c r="V14" s="161"/>
      <c r="W14" s="161"/>
      <c r="X14" s="161"/>
      <c r="Y14" s="151"/>
      <c r="Z14" s="151"/>
      <c r="AA14" s="151"/>
      <c r="AB14" s="151"/>
      <c r="AC14" s="151"/>
      <c r="AD14" s="151"/>
      <c r="AE14" s="151"/>
      <c r="AF14" s="151"/>
      <c r="AG14" s="151" t="s">
        <v>110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1" t="s">
        <v>116</v>
      </c>
      <c r="D15" s="162"/>
      <c r="E15" s="163"/>
      <c r="F15" s="161"/>
      <c r="G15" s="161"/>
      <c r="H15" s="161"/>
      <c r="I15" s="161"/>
      <c r="J15" s="161"/>
      <c r="K15" s="161"/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51"/>
      <c r="Z15" s="151"/>
      <c r="AA15" s="151"/>
      <c r="AB15" s="151"/>
      <c r="AC15" s="151"/>
      <c r="AD15" s="151"/>
      <c r="AE15" s="151"/>
      <c r="AF15" s="151"/>
      <c r="AG15" s="151" t="s">
        <v>110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1" t="s">
        <v>112</v>
      </c>
      <c r="D16" s="162"/>
      <c r="E16" s="163">
        <v>1</v>
      </c>
      <c r="F16" s="161"/>
      <c r="G16" s="161"/>
      <c r="H16" s="161"/>
      <c r="I16" s="161"/>
      <c r="J16" s="161"/>
      <c r="K16" s="161"/>
      <c r="L16" s="161"/>
      <c r="M16" s="161"/>
      <c r="N16" s="160"/>
      <c r="O16" s="160"/>
      <c r="P16" s="160"/>
      <c r="Q16" s="160"/>
      <c r="R16" s="161"/>
      <c r="S16" s="161"/>
      <c r="T16" s="161"/>
      <c r="U16" s="161"/>
      <c r="V16" s="161"/>
      <c r="W16" s="161"/>
      <c r="X16" s="161"/>
      <c r="Y16" s="151"/>
      <c r="Z16" s="151"/>
      <c r="AA16" s="151"/>
      <c r="AB16" s="151"/>
      <c r="AC16" s="151"/>
      <c r="AD16" s="151"/>
      <c r="AE16" s="151"/>
      <c r="AF16" s="151"/>
      <c r="AG16" s="151" t="s">
        <v>110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3</v>
      </c>
      <c r="B17" s="173" t="s">
        <v>117</v>
      </c>
      <c r="C17" s="180" t="s">
        <v>118</v>
      </c>
      <c r="D17" s="174" t="s">
        <v>104</v>
      </c>
      <c r="E17" s="175">
        <v>1</v>
      </c>
      <c r="F17" s="176"/>
      <c r="G17" s="177">
        <f>ROUND(E17*F17,2)</f>
        <v>0</v>
      </c>
      <c r="H17" s="176"/>
      <c r="I17" s="177">
        <f>ROUND(E17*H17,2)</f>
        <v>0</v>
      </c>
      <c r="J17" s="176"/>
      <c r="K17" s="177">
        <f>ROUND(E17*J17,2)</f>
        <v>0</v>
      </c>
      <c r="L17" s="177">
        <v>21</v>
      </c>
      <c r="M17" s="177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7"/>
      <c r="S17" s="177" t="s">
        <v>105</v>
      </c>
      <c r="T17" s="178" t="s">
        <v>106</v>
      </c>
      <c r="U17" s="161">
        <v>0</v>
      </c>
      <c r="V17" s="161">
        <f>ROUND(E17*U17,2)</f>
        <v>0</v>
      </c>
      <c r="W17" s="161"/>
      <c r="X17" s="161" t="s">
        <v>107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108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1" t="s">
        <v>119</v>
      </c>
      <c r="D18" s="162"/>
      <c r="E18" s="163"/>
      <c r="F18" s="161"/>
      <c r="G18" s="161"/>
      <c r="H18" s="161"/>
      <c r="I18" s="161"/>
      <c r="J18" s="161"/>
      <c r="K18" s="161"/>
      <c r="L18" s="161"/>
      <c r="M18" s="161"/>
      <c r="N18" s="160"/>
      <c r="O18" s="160"/>
      <c r="P18" s="160"/>
      <c r="Q18" s="160"/>
      <c r="R18" s="161"/>
      <c r="S18" s="161"/>
      <c r="T18" s="161"/>
      <c r="U18" s="161"/>
      <c r="V18" s="161"/>
      <c r="W18" s="161"/>
      <c r="X18" s="161"/>
      <c r="Y18" s="151"/>
      <c r="Z18" s="151"/>
      <c r="AA18" s="151"/>
      <c r="AB18" s="151"/>
      <c r="AC18" s="151"/>
      <c r="AD18" s="151"/>
      <c r="AE18" s="151"/>
      <c r="AF18" s="151"/>
      <c r="AG18" s="151" t="s">
        <v>110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1" t="s">
        <v>120</v>
      </c>
      <c r="D19" s="162"/>
      <c r="E19" s="163"/>
      <c r="F19" s="161"/>
      <c r="G19" s="161"/>
      <c r="H19" s="161"/>
      <c r="I19" s="161"/>
      <c r="J19" s="161"/>
      <c r="K19" s="161"/>
      <c r="L19" s="161"/>
      <c r="M19" s="161"/>
      <c r="N19" s="160"/>
      <c r="O19" s="160"/>
      <c r="P19" s="160"/>
      <c r="Q19" s="160"/>
      <c r="R19" s="161"/>
      <c r="S19" s="161"/>
      <c r="T19" s="161"/>
      <c r="U19" s="161"/>
      <c r="V19" s="161"/>
      <c r="W19" s="161"/>
      <c r="X19" s="161"/>
      <c r="Y19" s="151"/>
      <c r="Z19" s="151"/>
      <c r="AA19" s="151"/>
      <c r="AB19" s="151"/>
      <c r="AC19" s="151"/>
      <c r="AD19" s="151"/>
      <c r="AE19" s="151"/>
      <c r="AF19" s="151"/>
      <c r="AG19" s="151" t="s">
        <v>110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1" t="s">
        <v>112</v>
      </c>
      <c r="D20" s="162"/>
      <c r="E20" s="163">
        <v>1</v>
      </c>
      <c r="F20" s="161"/>
      <c r="G20" s="161"/>
      <c r="H20" s="161"/>
      <c r="I20" s="161"/>
      <c r="J20" s="161"/>
      <c r="K20" s="161"/>
      <c r="L20" s="161"/>
      <c r="M20" s="161"/>
      <c r="N20" s="160"/>
      <c r="O20" s="160"/>
      <c r="P20" s="160"/>
      <c r="Q20" s="160"/>
      <c r="R20" s="161"/>
      <c r="S20" s="161"/>
      <c r="T20" s="161"/>
      <c r="U20" s="161"/>
      <c r="V20" s="161"/>
      <c r="W20" s="161"/>
      <c r="X20" s="161"/>
      <c r="Y20" s="151"/>
      <c r="Z20" s="151"/>
      <c r="AA20" s="151"/>
      <c r="AB20" s="151"/>
      <c r="AC20" s="151"/>
      <c r="AD20" s="151"/>
      <c r="AE20" s="151"/>
      <c r="AF20" s="151"/>
      <c r="AG20" s="151" t="s">
        <v>110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72">
        <v>4</v>
      </c>
      <c r="B21" s="173" t="s">
        <v>121</v>
      </c>
      <c r="C21" s="180" t="s">
        <v>122</v>
      </c>
      <c r="D21" s="174" t="s">
        <v>104</v>
      </c>
      <c r="E21" s="175">
        <v>6</v>
      </c>
      <c r="F21" s="176"/>
      <c r="G21" s="177">
        <f>ROUND(E21*F21,2)</f>
        <v>0</v>
      </c>
      <c r="H21" s="176"/>
      <c r="I21" s="177">
        <f>ROUND(E21*H21,2)</f>
        <v>0</v>
      </c>
      <c r="J21" s="176"/>
      <c r="K21" s="177">
        <f>ROUND(E21*J21,2)</f>
        <v>0</v>
      </c>
      <c r="L21" s="177">
        <v>21</v>
      </c>
      <c r="M21" s="177">
        <f>G21*(1+L21/100)</f>
        <v>0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7"/>
      <c r="S21" s="177" t="s">
        <v>105</v>
      </c>
      <c r="T21" s="178" t="s">
        <v>106</v>
      </c>
      <c r="U21" s="161">
        <v>0</v>
      </c>
      <c r="V21" s="161">
        <f>ROUND(E21*U21,2)</f>
        <v>0</v>
      </c>
      <c r="W21" s="161"/>
      <c r="X21" s="161" t="s">
        <v>107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108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1" t="s">
        <v>123</v>
      </c>
      <c r="D22" s="162"/>
      <c r="E22" s="163"/>
      <c r="F22" s="161"/>
      <c r="G22" s="161"/>
      <c r="H22" s="161"/>
      <c r="I22" s="161"/>
      <c r="J22" s="161"/>
      <c r="K22" s="161"/>
      <c r="L22" s="161"/>
      <c r="M22" s="161"/>
      <c r="N22" s="160"/>
      <c r="O22" s="160"/>
      <c r="P22" s="160"/>
      <c r="Q22" s="160"/>
      <c r="R22" s="161"/>
      <c r="S22" s="161"/>
      <c r="T22" s="161"/>
      <c r="U22" s="161"/>
      <c r="V22" s="161"/>
      <c r="W22" s="161"/>
      <c r="X22" s="161"/>
      <c r="Y22" s="151"/>
      <c r="Z22" s="151"/>
      <c r="AA22" s="151"/>
      <c r="AB22" s="151"/>
      <c r="AC22" s="151"/>
      <c r="AD22" s="151"/>
      <c r="AE22" s="151"/>
      <c r="AF22" s="151"/>
      <c r="AG22" s="151" t="s">
        <v>110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1" t="s">
        <v>124</v>
      </c>
      <c r="D23" s="162"/>
      <c r="E23" s="163"/>
      <c r="F23" s="161"/>
      <c r="G23" s="161"/>
      <c r="H23" s="161"/>
      <c r="I23" s="161"/>
      <c r="J23" s="161"/>
      <c r="K23" s="161"/>
      <c r="L23" s="161"/>
      <c r="M23" s="161"/>
      <c r="N23" s="160"/>
      <c r="O23" s="160"/>
      <c r="P23" s="160"/>
      <c r="Q23" s="160"/>
      <c r="R23" s="161"/>
      <c r="S23" s="161"/>
      <c r="T23" s="161"/>
      <c r="U23" s="161"/>
      <c r="V23" s="161"/>
      <c r="W23" s="161"/>
      <c r="X23" s="161"/>
      <c r="Y23" s="151"/>
      <c r="Z23" s="151"/>
      <c r="AA23" s="151"/>
      <c r="AB23" s="151"/>
      <c r="AC23" s="151"/>
      <c r="AD23" s="151"/>
      <c r="AE23" s="151"/>
      <c r="AF23" s="151"/>
      <c r="AG23" s="151" t="s">
        <v>110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1" t="s">
        <v>125</v>
      </c>
      <c r="D24" s="162"/>
      <c r="E24" s="163"/>
      <c r="F24" s="161"/>
      <c r="G24" s="161"/>
      <c r="H24" s="161"/>
      <c r="I24" s="161"/>
      <c r="J24" s="161"/>
      <c r="K24" s="161"/>
      <c r="L24" s="161"/>
      <c r="M24" s="161"/>
      <c r="N24" s="160"/>
      <c r="O24" s="160"/>
      <c r="P24" s="160"/>
      <c r="Q24" s="160"/>
      <c r="R24" s="161"/>
      <c r="S24" s="161"/>
      <c r="T24" s="161"/>
      <c r="U24" s="161"/>
      <c r="V24" s="161"/>
      <c r="W24" s="161"/>
      <c r="X24" s="161"/>
      <c r="Y24" s="151"/>
      <c r="Z24" s="151"/>
      <c r="AA24" s="151"/>
      <c r="AB24" s="151"/>
      <c r="AC24" s="151"/>
      <c r="AD24" s="151"/>
      <c r="AE24" s="151"/>
      <c r="AF24" s="151"/>
      <c r="AG24" s="151" t="s">
        <v>110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1" t="s">
        <v>126</v>
      </c>
      <c r="D25" s="162"/>
      <c r="E25" s="163"/>
      <c r="F25" s="161"/>
      <c r="G25" s="161"/>
      <c r="H25" s="161"/>
      <c r="I25" s="161"/>
      <c r="J25" s="161"/>
      <c r="K25" s="161"/>
      <c r="L25" s="161"/>
      <c r="M25" s="161"/>
      <c r="N25" s="160"/>
      <c r="O25" s="160"/>
      <c r="P25" s="160"/>
      <c r="Q25" s="160"/>
      <c r="R25" s="161"/>
      <c r="S25" s="161"/>
      <c r="T25" s="161"/>
      <c r="U25" s="161"/>
      <c r="V25" s="161"/>
      <c r="W25" s="161"/>
      <c r="X25" s="161"/>
      <c r="Y25" s="151"/>
      <c r="Z25" s="151"/>
      <c r="AA25" s="151"/>
      <c r="AB25" s="151"/>
      <c r="AC25" s="151"/>
      <c r="AD25" s="151"/>
      <c r="AE25" s="151"/>
      <c r="AF25" s="151"/>
      <c r="AG25" s="151" t="s">
        <v>110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1" t="s">
        <v>127</v>
      </c>
      <c r="D26" s="162"/>
      <c r="E26" s="163"/>
      <c r="F26" s="161"/>
      <c r="G26" s="161"/>
      <c r="H26" s="161"/>
      <c r="I26" s="161"/>
      <c r="J26" s="161"/>
      <c r="K26" s="161"/>
      <c r="L26" s="161"/>
      <c r="M26" s="161"/>
      <c r="N26" s="160"/>
      <c r="O26" s="160"/>
      <c r="P26" s="160"/>
      <c r="Q26" s="160"/>
      <c r="R26" s="161"/>
      <c r="S26" s="161"/>
      <c r="T26" s="161"/>
      <c r="U26" s="161"/>
      <c r="V26" s="161"/>
      <c r="W26" s="161"/>
      <c r="X26" s="161"/>
      <c r="Y26" s="151"/>
      <c r="Z26" s="151"/>
      <c r="AA26" s="151"/>
      <c r="AB26" s="151"/>
      <c r="AC26" s="151"/>
      <c r="AD26" s="151"/>
      <c r="AE26" s="151"/>
      <c r="AF26" s="151"/>
      <c r="AG26" s="151" t="s">
        <v>110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1" t="s">
        <v>128</v>
      </c>
      <c r="D27" s="162"/>
      <c r="E27" s="163"/>
      <c r="F27" s="161"/>
      <c r="G27" s="161"/>
      <c r="H27" s="161"/>
      <c r="I27" s="161"/>
      <c r="J27" s="161"/>
      <c r="K27" s="161"/>
      <c r="L27" s="161"/>
      <c r="M27" s="161"/>
      <c r="N27" s="160"/>
      <c r="O27" s="160"/>
      <c r="P27" s="160"/>
      <c r="Q27" s="160"/>
      <c r="R27" s="161"/>
      <c r="S27" s="161"/>
      <c r="T27" s="161"/>
      <c r="U27" s="161"/>
      <c r="V27" s="161"/>
      <c r="W27" s="161"/>
      <c r="X27" s="161"/>
      <c r="Y27" s="151"/>
      <c r="Z27" s="151"/>
      <c r="AA27" s="151"/>
      <c r="AB27" s="151"/>
      <c r="AC27" s="151"/>
      <c r="AD27" s="151"/>
      <c r="AE27" s="151"/>
      <c r="AF27" s="151"/>
      <c r="AG27" s="151" t="s">
        <v>110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1" t="s">
        <v>129</v>
      </c>
      <c r="D28" s="162"/>
      <c r="E28" s="163"/>
      <c r="F28" s="161"/>
      <c r="G28" s="161"/>
      <c r="H28" s="161"/>
      <c r="I28" s="161"/>
      <c r="J28" s="161"/>
      <c r="K28" s="161"/>
      <c r="L28" s="161"/>
      <c r="M28" s="161"/>
      <c r="N28" s="160"/>
      <c r="O28" s="160"/>
      <c r="P28" s="160"/>
      <c r="Q28" s="160"/>
      <c r="R28" s="161"/>
      <c r="S28" s="161"/>
      <c r="T28" s="161"/>
      <c r="U28" s="161"/>
      <c r="V28" s="161"/>
      <c r="W28" s="161"/>
      <c r="X28" s="161"/>
      <c r="Y28" s="151"/>
      <c r="Z28" s="151"/>
      <c r="AA28" s="151"/>
      <c r="AB28" s="151"/>
      <c r="AC28" s="151"/>
      <c r="AD28" s="151"/>
      <c r="AE28" s="151"/>
      <c r="AF28" s="151"/>
      <c r="AG28" s="151" t="s">
        <v>110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1" t="s">
        <v>124</v>
      </c>
      <c r="D29" s="162"/>
      <c r="E29" s="163"/>
      <c r="F29" s="161"/>
      <c r="G29" s="161"/>
      <c r="H29" s="161"/>
      <c r="I29" s="161"/>
      <c r="J29" s="161"/>
      <c r="K29" s="161"/>
      <c r="L29" s="161"/>
      <c r="M29" s="161"/>
      <c r="N29" s="160"/>
      <c r="O29" s="160"/>
      <c r="P29" s="160"/>
      <c r="Q29" s="160"/>
      <c r="R29" s="161"/>
      <c r="S29" s="161"/>
      <c r="T29" s="161"/>
      <c r="U29" s="161"/>
      <c r="V29" s="161"/>
      <c r="W29" s="161"/>
      <c r="X29" s="161"/>
      <c r="Y29" s="151"/>
      <c r="Z29" s="151"/>
      <c r="AA29" s="151"/>
      <c r="AB29" s="151"/>
      <c r="AC29" s="151"/>
      <c r="AD29" s="151"/>
      <c r="AE29" s="151"/>
      <c r="AF29" s="151"/>
      <c r="AG29" s="151" t="s">
        <v>110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81" t="s">
        <v>130</v>
      </c>
      <c r="D30" s="162"/>
      <c r="E30" s="163"/>
      <c r="F30" s="161"/>
      <c r="G30" s="161"/>
      <c r="H30" s="161"/>
      <c r="I30" s="161"/>
      <c r="J30" s="161"/>
      <c r="K30" s="161"/>
      <c r="L30" s="161"/>
      <c r="M30" s="161"/>
      <c r="N30" s="160"/>
      <c r="O30" s="160"/>
      <c r="P30" s="160"/>
      <c r="Q30" s="160"/>
      <c r="R30" s="161"/>
      <c r="S30" s="161"/>
      <c r="T30" s="161"/>
      <c r="U30" s="161"/>
      <c r="V30" s="161"/>
      <c r="W30" s="161"/>
      <c r="X30" s="161"/>
      <c r="Y30" s="151"/>
      <c r="Z30" s="151"/>
      <c r="AA30" s="151"/>
      <c r="AB30" s="151"/>
      <c r="AC30" s="151"/>
      <c r="AD30" s="151"/>
      <c r="AE30" s="151"/>
      <c r="AF30" s="151"/>
      <c r="AG30" s="151" t="s">
        <v>110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1" t="s">
        <v>126</v>
      </c>
      <c r="D31" s="162"/>
      <c r="E31" s="163"/>
      <c r="F31" s="161"/>
      <c r="G31" s="161"/>
      <c r="H31" s="161"/>
      <c r="I31" s="161"/>
      <c r="J31" s="161"/>
      <c r="K31" s="161"/>
      <c r="L31" s="161"/>
      <c r="M31" s="161"/>
      <c r="N31" s="160"/>
      <c r="O31" s="160"/>
      <c r="P31" s="160"/>
      <c r="Q31" s="160"/>
      <c r="R31" s="161"/>
      <c r="S31" s="161"/>
      <c r="T31" s="161"/>
      <c r="U31" s="161"/>
      <c r="V31" s="161"/>
      <c r="W31" s="161"/>
      <c r="X31" s="161"/>
      <c r="Y31" s="151"/>
      <c r="Z31" s="151"/>
      <c r="AA31" s="151"/>
      <c r="AB31" s="151"/>
      <c r="AC31" s="151"/>
      <c r="AD31" s="151"/>
      <c r="AE31" s="151"/>
      <c r="AF31" s="151"/>
      <c r="AG31" s="151" t="s">
        <v>110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1" t="s">
        <v>131</v>
      </c>
      <c r="D32" s="162"/>
      <c r="E32" s="163">
        <v>6</v>
      </c>
      <c r="F32" s="161"/>
      <c r="G32" s="161"/>
      <c r="H32" s="161"/>
      <c r="I32" s="161"/>
      <c r="J32" s="161"/>
      <c r="K32" s="161"/>
      <c r="L32" s="161"/>
      <c r="M32" s="161"/>
      <c r="N32" s="160"/>
      <c r="O32" s="160"/>
      <c r="P32" s="160"/>
      <c r="Q32" s="160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110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2">
        <v>5</v>
      </c>
      <c r="B33" s="173" t="s">
        <v>132</v>
      </c>
      <c r="C33" s="180" t="s">
        <v>133</v>
      </c>
      <c r="D33" s="174" t="s">
        <v>104</v>
      </c>
      <c r="E33" s="175">
        <v>7</v>
      </c>
      <c r="F33" s="176"/>
      <c r="G33" s="177">
        <f>ROUND(E33*F33,2)</f>
        <v>0</v>
      </c>
      <c r="H33" s="176"/>
      <c r="I33" s="177">
        <f>ROUND(E33*H33,2)</f>
        <v>0</v>
      </c>
      <c r="J33" s="176"/>
      <c r="K33" s="177">
        <f>ROUND(E33*J33,2)</f>
        <v>0</v>
      </c>
      <c r="L33" s="177">
        <v>21</v>
      </c>
      <c r="M33" s="177">
        <f>G33*(1+L33/100)</f>
        <v>0</v>
      </c>
      <c r="N33" s="175">
        <v>0</v>
      </c>
      <c r="O33" s="175">
        <f>ROUND(E33*N33,2)</f>
        <v>0</v>
      </c>
      <c r="P33" s="175">
        <v>0</v>
      </c>
      <c r="Q33" s="175">
        <f>ROUND(E33*P33,2)</f>
        <v>0</v>
      </c>
      <c r="R33" s="177"/>
      <c r="S33" s="177" t="s">
        <v>105</v>
      </c>
      <c r="T33" s="178" t="s">
        <v>106</v>
      </c>
      <c r="U33" s="161">
        <v>0</v>
      </c>
      <c r="V33" s="161">
        <f>ROUND(E33*U33,2)</f>
        <v>0</v>
      </c>
      <c r="W33" s="161"/>
      <c r="X33" s="161" t="s">
        <v>107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108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1" t="s">
        <v>134</v>
      </c>
      <c r="D34" s="162"/>
      <c r="E34" s="163"/>
      <c r="F34" s="161"/>
      <c r="G34" s="161"/>
      <c r="H34" s="161"/>
      <c r="I34" s="161"/>
      <c r="J34" s="161"/>
      <c r="K34" s="161"/>
      <c r="L34" s="161"/>
      <c r="M34" s="161"/>
      <c r="N34" s="160"/>
      <c r="O34" s="160"/>
      <c r="P34" s="160"/>
      <c r="Q34" s="160"/>
      <c r="R34" s="161"/>
      <c r="S34" s="161"/>
      <c r="T34" s="161"/>
      <c r="U34" s="161"/>
      <c r="V34" s="161"/>
      <c r="W34" s="161"/>
      <c r="X34" s="161"/>
      <c r="Y34" s="151"/>
      <c r="Z34" s="151"/>
      <c r="AA34" s="151"/>
      <c r="AB34" s="151"/>
      <c r="AC34" s="151"/>
      <c r="AD34" s="151"/>
      <c r="AE34" s="151"/>
      <c r="AF34" s="151"/>
      <c r="AG34" s="151" t="s">
        <v>110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1" t="s">
        <v>135</v>
      </c>
      <c r="D35" s="162"/>
      <c r="E35" s="163"/>
      <c r="F35" s="161"/>
      <c r="G35" s="161"/>
      <c r="H35" s="161"/>
      <c r="I35" s="161"/>
      <c r="J35" s="161"/>
      <c r="K35" s="161"/>
      <c r="L35" s="161"/>
      <c r="M35" s="161"/>
      <c r="N35" s="160"/>
      <c r="O35" s="160"/>
      <c r="P35" s="160"/>
      <c r="Q35" s="160"/>
      <c r="R35" s="161"/>
      <c r="S35" s="161"/>
      <c r="T35" s="161"/>
      <c r="U35" s="161"/>
      <c r="V35" s="161"/>
      <c r="W35" s="161"/>
      <c r="X35" s="161"/>
      <c r="Y35" s="151"/>
      <c r="Z35" s="151"/>
      <c r="AA35" s="151"/>
      <c r="AB35" s="151"/>
      <c r="AC35" s="151"/>
      <c r="AD35" s="151"/>
      <c r="AE35" s="151"/>
      <c r="AF35" s="151"/>
      <c r="AG35" s="151" t="s">
        <v>110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81" t="s">
        <v>136</v>
      </c>
      <c r="D36" s="162"/>
      <c r="E36" s="163">
        <v>7</v>
      </c>
      <c r="F36" s="161"/>
      <c r="G36" s="161"/>
      <c r="H36" s="161"/>
      <c r="I36" s="161"/>
      <c r="J36" s="161"/>
      <c r="K36" s="161"/>
      <c r="L36" s="161"/>
      <c r="M36" s="161"/>
      <c r="N36" s="160"/>
      <c r="O36" s="160"/>
      <c r="P36" s="160"/>
      <c r="Q36" s="160"/>
      <c r="R36" s="161"/>
      <c r="S36" s="161"/>
      <c r="T36" s="161"/>
      <c r="U36" s="161"/>
      <c r="V36" s="161"/>
      <c r="W36" s="161"/>
      <c r="X36" s="161"/>
      <c r="Y36" s="151"/>
      <c r="Z36" s="151"/>
      <c r="AA36" s="151"/>
      <c r="AB36" s="151"/>
      <c r="AC36" s="151"/>
      <c r="AD36" s="151"/>
      <c r="AE36" s="151"/>
      <c r="AF36" s="151"/>
      <c r="AG36" s="151" t="s">
        <v>110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2">
        <v>6</v>
      </c>
      <c r="B37" s="173" t="s">
        <v>137</v>
      </c>
      <c r="C37" s="180" t="s">
        <v>138</v>
      </c>
      <c r="D37" s="174" t="s">
        <v>104</v>
      </c>
      <c r="E37" s="175">
        <v>3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7"/>
      <c r="S37" s="177" t="s">
        <v>105</v>
      </c>
      <c r="T37" s="178" t="s">
        <v>106</v>
      </c>
      <c r="U37" s="161">
        <v>0</v>
      </c>
      <c r="V37" s="161">
        <f>ROUND(E37*U37,2)</f>
        <v>0</v>
      </c>
      <c r="W37" s="161"/>
      <c r="X37" s="161" t="s">
        <v>107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108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1" t="s">
        <v>139</v>
      </c>
      <c r="D38" s="162"/>
      <c r="E38" s="163"/>
      <c r="F38" s="161"/>
      <c r="G38" s="161"/>
      <c r="H38" s="161"/>
      <c r="I38" s="161"/>
      <c r="J38" s="161"/>
      <c r="K38" s="161"/>
      <c r="L38" s="161"/>
      <c r="M38" s="161"/>
      <c r="N38" s="160"/>
      <c r="O38" s="160"/>
      <c r="P38" s="160"/>
      <c r="Q38" s="160"/>
      <c r="R38" s="161"/>
      <c r="S38" s="161"/>
      <c r="T38" s="161"/>
      <c r="U38" s="161"/>
      <c r="V38" s="161"/>
      <c r="W38" s="161"/>
      <c r="X38" s="161"/>
      <c r="Y38" s="151"/>
      <c r="Z38" s="151"/>
      <c r="AA38" s="151"/>
      <c r="AB38" s="151"/>
      <c r="AC38" s="151"/>
      <c r="AD38" s="151"/>
      <c r="AE38" s="151"/>
      <c r="AF38" s="151"/>
      <c r="AG38" s="151" t="s">
        <v>110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1" t="s">
        <v>140</v>
      </c>
      <c r="D39" s="162"/>
      <c r="E39" s="163"/>
      <c r="F39" s="161"/>
      <c r="G39" s="161"/>
      <c r="H39" s="161"/>
      <c r="I39" s="161"/>
      <c r="J39" s="161"/>
      <c r="K39" s="161"/>
      <c r="L39" s="161"/>
      <c r="M39" s="161"/>
      <c r="N39" s="160"/>
      <c r="O39" s="160"/>
      <c r="P39" s="160"/>
      <c r="Q39" s="160"/>
      <c r="R39" s="161"/>
      <c r="S39" s="161"/>
      <c r="T39" s="161"/>
      <c r="U39" s="161"/>
      <c r="V39" s="161"/>
      <c r="W39" s="161"/>
      <c r="X39" s="161"/>
      <c r="Y39" s="151"/>
      <c r="Z39" s="151"/>
      <c r="AA39" s="151"/>
      <c r="AB39" s="151"/>
      <c r="AC39" s="151"/>
      <c r="AD39" s="151"/>
      <c r="AE39" s="151"/>
      <c r="AF39" s="151"/>
      <c r="AG39" s="151" t="s">
        <v>110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1" t="s">
        <v>141</v>
      </c>
      <c r="D40" s="162"/>
      <c r="E40" s="163">
        <v>3</v>
      </c>
      <c r="F40" s="161"/>
      <c r="G40" s="161"/>
      <c r="H40" s="161"/>
      <c r="I40" s="161"/>
      <c r="J40" s="161"/>
      <c r="K40" s="161"/>
      <c r="L40" s="161"/>
      <c r="M40" s="161"/>
      <c r="N40" s="160"/>
      <c r="O40" s="160"/>
      <c r="P40" s="160"/>
      <c r="Q40" s="160"/>
      <c r="R40" s="161"/>
      <c r="S40" s="161"/>
      <c r="T40" s="161"/>
      <c r="U40" s="161"/>
      <c r="V40" s="161"/>
      <c r="W40" s="161"/>
      <c r="X40" s="161"/>
      <c r="Y40" s="151"/>
      <c r="Z40" s="151"/>
      <c r="AA40" s="151"/>
      <c r="AB40" s="151"/>
      <c r="AC40" s="151"/>
      <c r="AD40" s="151"/>
      <c r="AE40" s="151"/>
      <c r="AF40" s="151"/>
      <c r="AG40" s="151" t="s">
        <v>110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2">
        <v>7</v>
      </c>
      <c r="B41" s="173" t="s">
        <v>142</v>
      </c>
      <c r="C41" s="180" t="s">
        <v>143</v>
      </c>
      <c r="D41" s="174" t="s">
        <v>104</v>
      </c>
      <c r="E41" s="175">
        <v>8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5">
        <v>0</v>
      </c>
      <c r="O41" s="175">
        <f>ROUND(E41*N41,2)</f>
        <v>0</v>
      </c>
      <c r="P41" s="175">
        <v>0</v>
      </c>
      <c r="Q41" s="175">
        <f>ROUND(E41*P41,2)</f>
        <v>0</v>
      </c>
      <c r="R41" s="177"/>
      <c r="S41" s="177" t="s">
        <v>105</v>
      </c>
      <c r="T41" s="178" t="s">
        <v>106</v>
      </c>
      <c r="U41" s="161">
        <v>0</v>
      </c>
      <c r="V41" s="161">
        <f>ROUND(E41*U41,2)</f>
        <v>0</v>
      </c>
      <c r="W41" s="161"/>
      <c r="X41" s="161" t="s">
        <v>107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108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1" t="s">
        <v>144</v>
      </c>
      <c r="D42" s="162"/>
      <c r="E42" s="163"/>
      <c r="F42" s="161"/>
      <c r="G42" s="161"/>
      <c r="H42" s="161"/>
      <c r="I42" s="161"/>
      <c r="J42" s="161"/>
      <c r="K42" s="161"/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51"/>
      <c r="Z42" s="151"/>
      <c r="AA42" s="151"/>
      <c r="AB42" s="151"/>
      <c r="AC42" s="151"/>
      <c r="AD42" s="151"/>
      <c r="AE42" s="151"/>
      <c r="AF42" s="151"/>
      <c r="AG42" s="151" t="s">
        <v>110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1" t="s">
        <v>145</v>
      </c>
      <c r="D43" s="162"/>
      <c r="E43" s="163"/>
      <c r="F43" s="161"/>
      <c r="G43" s="161"/>
      <c r="H43" s="161"/>
      <c r="I43" s="161"/>
      <c r="J43" s="161"/>
      <c r="K43" s="161"/>
      <c r="L43" s="161"/>
      <c r="M43" s="161"/>
      <c r="N43" s="160"/>
      <c r="O43" s="160"/>
      <c r="P43" s="160"/>
      <c r="Q43" s="160"/>
      <c r="R43" s="161"/>
      <c r="S43" s="161"/>
      <c r="T43" s="161"/>
      <c r="U43" s="161"/>
      <c r="V43" s="161"/>
      <c r="W43" s="161"/>
      <c r="X43" s="161"/>
      <c r="Y43" s="151"/>
      <c r="Z43" s="151"/>
      <c r="AA43" s="151"/>
      <c r="AB43" s="151"/>
      <c r="AC43" s="151"/>
      <c r="AD43" s="151"/>
      <c r="AE43" s="151"/>
      <c r="AF43" s="151"/>
      <c r="AG43" s="151" t="s">
        <v>110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1" t="s">
        <v>129</v>
      </c>
      <c r="D44" s="162"/>
      <c r="E44" s="163"/>
      <c r="F44" s="161"/>
      <c r="G44" s="161"/>
      <c r="H44" s="161"/>
      <c r="I44" s="161"/>
      <c r="J44" s="161"/>
      <c r="K44" s="161"/>
      <c r="L44" s="161"/>
      <c r="M44" s="161"/>
      <c r="N44" s="160"/>
      <c r="O44" s="160"/>
      <c r="P44" s="160"/>
      <c r="Q44" s="160"/>
      <c r="R44" s="161"/>
      <c r="S44" s="161"/>
      <c r="T44" s="161"/>
      <c r="U44" s="161"/>
      <c r="V44" s="161"/>
      <c r="W44" s="161"/>
      <c r="X44" s="161"/>
      <c r="Y44" s="151"/>
      <c r="Z44" s="151"/>
      <c r="AA44" s="151"/>
      <c r="AB44" s="151"/>
      <c r="AC44" s="151"/>
      <c r="AD44" s="151"/>
      <c r="AE44" s="151"/>
      <c r="AF44" s="151"/>
      <c r="AG44" s="151" t="s">
        <v>110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1" t="s">
        <v>146</v>
      </c>
      <c r="D45" s="162"/>
      <c r="E45" s="163"/>
      <c r="F45" s="161"/>
      <c r="G45" s="161"/>
      <c r="H45" s="161"/>
      <c r="I45" s="161"/>
      <c r="J45" s="161"/>
      <c r="K45" s="161"/>
      <c r="L45" s="161"/>
      <c r="M45" s="161"/>
      <c r="N45" s="160"/>
      <c r="O45" s="160"/>
      <c r="P45" s="160"/>
      <c r="Q45" s="160"/>
      <c r="R45" s="161"/>
      <c r="S45" s="161"/>
      <c r="T45" s="161"/>
      <c r="U45" s="161"/>
      <c r="V45" s="161"/>
      <c r="W45" s="161"/>
      <c r="X45" s="161"/>
      <c r="Y45" s="151"/>
      <c r="Z45" s="151"/>
      <c r="AA45" s="151"/>
      <c r="AB45" s="151"/>
      <c r="AC45" s="151"/>
      <c r="AD45" s="151"/>
      <c r="AE45" s="151"/>
      <c r="AF45" s="151"/>
      <c r="AG45" s="151" t="s">
        <v>110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1" t="s">
        <v>130</v>
      </c>
      <c r="D46" s="162"/>
      <c r="E46" s="163"/>
      <c r="F46" s="161"/>
      <c r="G46" s="161"/>
      <c r="H46" s="161"/>
      <c r="I46" s="161"/>
      <c r="J46" s="161"/>
      <c r="K46" s="161"/>
      <c r="L46" s="161"/>
      <c r="M46" s="161"/>
      <c r="N46" s="160"/>
      <c r="O46" s="160"/>
      <c r="P46" s="160"/>
      <c r="Q46" s="160"/>
      <c r="R46" s="161"/>
      <c r="S46" s="161"/>
      <c r="T46" s="161"/>
      <c r="U46" s="161"/>
      <c r="V46" s="161"/>
      <c r="W46" s="161"/>
      <c r="X46" s="161"/>
      <c r="Y46" s="151"/>
      <c r="Z46" s="151"/>
      <c r="AA46" s="151"/>
      <c r="AB46" s="151"/>
      <c r="AC46" s="151"/>
      <c r="AD46" s="151"/>
      <c r="AE46" s="151"/>
      <c r="AF46" s="151"/>
      <c r="AG46" s="151" t="s">
        <v>110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81" t="s">
        <v>147</v>
      </c>
      <c r="D47" s="162"/>
      <c r="E47" s="163"/>
      <c r="F47" s="161"/>
      <c r="G47" s="161"/>
      <c r="H47" s="161"/>
      <c r="I47" s="161"/>
      <c r="J47" s="161"/>
      <c r="K47" s="161"/>
      <c r="L47" s="161"/>
      <c r="M47" s="161"/>
      <c r="N47" s="160"/>
      <c r="O47" s="160"/>
      <c r="P47" s="160"/>
      <c r="Q47" s="160"/>
      <c r="R47" s="161"/>
      <c r="S47" s="161"/>
      <c r="T47" s="161"/>
      <c r="U47" s="161"/>
      <c r="V47" s="161"/>
      <c r="W47" s="161"/>
      <c r="X47" s="161"/>
      <c r="Y47" s="151"/>
      <c r="Z47" s="151"/>
      <c r="AA47" s="151"/>
      <c r="AB47" s="151"/>
      <c r="AC47" s="151"/>
      <c r="AD47" s="151"/>
      <c r="AE47" s="151"/>
      <c r="AF47" s="151"/>
      <c r="AG47" s="151" t="s">
        <v>110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81" t="s">
        <v>148</v>
      </c>
      <c r="D48" s="162"/>
      <c r="E48" s="163">
        <v>8</v>
      </c>
      <c r="F48" s="161"/>
      <c r="G48" s="161"/>
      <c r="H48" s="161"/>
      <c r="I48" s="161"/>
      <c r="J48" s="161"/>
      <c r="K48" s="161"/>
      <c r="L48" s="161"/>
      <c r="M48" s="161"/>
      <c r="N48" s="160"/>
      <c r="O48" s="160"/>
      <c r="P48" s="160"/>
      <c r="Q48" s="160"/>
      <c r="R48" s="161"/>
      <c r="S48" s="161"/>
      <c r="T48" s="161"/>
      <c r="U48" s="161"/>
      <c r="V48" s="161"/>
      <c r="W48" s="161"/>
      <c r="X48" s="161"/>
      <c r="Y48" s="151"/>
      <c r="Z48" s="151"/>
      <c r="AA48" s="151"/>
      <c r="AB48" s="151"/>
      <c r="AC48" s="151"/>
      <c r="AD48" s="151"/>
      <c r="AE48" s="151"/>
      <c r="AF48" s="151"/>
      <c r="AG48" s="151" t="s">
        <v>110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8</v>
      </c>
      <c r="B49" s="173" t="s">
        <v>149</v>
      </c>
      <c r="C49" s="180" t="s">
        <v>150</v>
      </c>
      <c r="D49" s="174" t="s">
        <v>104</v>
      </c>
      <c r="E49" s="175">
        <v>2</v>
      </c>
      <c r="F49" s="176"/>
      <c r="G49" s="177">
        <f>ROUND(E49*F49,2)</f>
        <v>0</v>
      </c>
      <c r="H49" s="176"/>
      <c r="I49" s="177">
        <f>ROUND(E49*H49,2)</f>
        <v>0</v>
      </c>
      <c r="J49" s="176"/>
      <c r="K49" s="177">
        <f>ROUND(E49*J49,2)</f>
        <v>0</v>
      </c>
      <c r="L49" s="177">
        <v>21</v>
      </c>
      <c r="M49" s="177">
        <f>G49*(1+L49/100)</f>
        <v>0</v>
      </c>
      <c r="N49" s="175">
        <v>0</v>
      </c>
      <c r="O49" s="175">
        <f>ROUND(E49*N49,2)</f>
        <v>0</v>
      </c>
      <c r="P49" s="175">
        <v>0</v>
      </c>
      <c r="Q49" s="175">
        <f>ROUND(E49*P49,2)</f>
        <v>0</v>
      </c>
      <c r="R49" s="177"/>
      <c r="S49" s="177" t="s">
        <v>105</v>
      </c>
      <c r="T49" s="178" t="s">
        <v>106</v>
      </c>
      <c r="U49" s="161">
        <v>0</v>
      </c>
      <c r="V49" s="161">
        <f>ROUND(E49*U49,2)</f>
        <v>0</v>
      </c>
      <c r="W49" s="161"/>
      <c r="X49" s="161" t="s">
        <v>107</v>
      </c>
      <c r="Y49" s="151"/>
      <c r="Z49" s="151"/>
      <c r="AA49" s="151"/>
      <c r="AB49" s="151"/>
      <c r="AC49" s="151"/>
      <c r="AD49" s="151"/>
      <c r="AE49" s="151"/>
      <c r="AF49" s="151"/>
      <c r="AG49" s="151" t="s">
        <v>108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81" t="s">
        <v>151</v>
      </c>
      <c r="D50" s="162"/>
      <c r="E50" s="163"/>
      <c r="F50" s="161"/>
      <c r="G50" s="161"/>
      <c r="H50" s="161"/>
      <c r="I50" s="161"/>
      <c r="J50" s="161"/>
      <c r="K50" s="161"/>
      <c r="L50" s="161"/>
      <c r="M50" s="161"/>
      <c r="N50" s="160"/>
      <c r="O50" s="160"/>
      <c r="P50" s="160"/>
      <c r="Q50" s="160"/>
      <c r="R50" s="161"/>
      <c r="S50" s="161"/>
      <c r="T50" s="161"/>
      <c r="U50" s="161"/>
      <c r="V50" s="161"/>
      <c r="W50" s="161"/>
      <c r="X50" s="161"/>
      <c r="Y50" s="151"/>
      <c r="Z50" s="151"/>
      <c r="AA50" s="151"/>
      <c r="AB50" s="151"/>
      <c r="AC50" s="151"/>
      <c r="AD50" s="151"/>
      <c r="AE50" s="151"/>
      <c r="AF50" s="151"/>
      <c r="AG50" s="151" t="s">
        <v>110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81" t="s">
        <v>152</v>
      </c>
      <c r="D51" s="162"/>
      <c r="E51" s="163"/>
      <c r="F51" s="161"/>
      <c r="G51" s="161"/>
      <c r="H51" s="161"/>
      <c r="I51" s="161"/>
      <c r="J51" s="161"/>
      <c r="K51" s="161"/>
      <c r="L51" s="161"/>
      <c r="M51" s="161"/>
      <c r="N51" s="160"/>
      <c r="O51" s="160"/>
      <c r="P51" s="160"/>
      <c r="Q51" s="160"/>
      <c r="R51" s="161"/>
      <c r="S51" s="161"/>
      <c r="T51" s="161"/>
      <c r="U51" s="161"/>
      <c r="V51" s="161"/>
      <c r="W51" s="161"/>
      <c r="X51" s="161"/>
      <c r="Y51" s="151"/>
      <c r="Z51" s="151"/>
      <c r="AA51" s="151"/>
      <c r="AB51" s="151"/>
      <c r="AC51" s="151"/>
      <c r="AD51" s="151"/>
      <c r="AE51" s="151"/>
      <c r="AF51" s="151"/>
      <c r="AG51" s="151" t="s">
        <v>110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1" t="s">
        <v>153</v>
      </c>
      <c r="D52" s="162"/>
      <c r="E52" s="163">
        <v>2</v>
      </c>
      <c r="F52" s="161"/>
      <c r="G52" s="161"/>
      <c r="H52" s="161"/>
      <c r="I52" s="161"/>
      <c r="J52" s="161"/>
      <c r="K52" s="161"/>
      <c r="L52" s="161"/>
      <c r="M52" s="161"/>
      <c r="N52" s="160"/>
      <c r="O52" s="160"/>
      <c r="P52" s="160"/>
      <c r="Q52" s="160"/>
      <c r="R52" s="161"/>
      <c r="S52" s="161"/>
      <c r="T52" s="161"/>
      <c r="U52" s="161"/>
      <c r="V52" s="161"/>
      <c r="W52" s="161"/>
      <c r="X52" s="161"/>
      <c r="Y52" s="151"/>
      <c r="Z52" s="151"/>
      <c r="AA52" s="151"/>
      <c r="AB52" s="151"/>
      <c r="AC52" s="151"/>
      <c r="AD52" s="151"/>
      <c r="AE52" s="151"/>
      <c r="AF52" s="151"/>
      <c r="AG52" s="151" t="s">
        <v>110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2">
        <v>9</v>
      </c>
      <c r="B53" s="173" t="s">
        <v>154</v>
      </c>
      <c r="C53" s="180" t="s">
        <v>155</v>
      </c>
      <c r="D53" s="174" t="s">
        <v>104</v>
      </c>
      <c r="E53" s="175">
        <v>7</v>
      </c>
      <c r="F53" s="176"/>
      <c r="G53" s="177">
        <f>ROUND(E53*F53,2)</f>
        <v>0</v>
      </c>
      <c r="H53" s="176"/>
      <c r="I53" s="177">
        <f>ROUND(E53*H53,2)</f>
        <v>0</v>
      </c>
      <c r="J53" s="176"/>
      <c r="K53" s="177">
        <f>ROUND(E53*J53,2)</f>
        <v>0</v>
      </c>
      <c r="L53" s="177">
        <v>21</v>
      </c>
      <c r="M53" s="177">
        <f>G53*(1+L53/100)</f>
        <v>0</v>
      </c>
      <c r="N53" s="175">
        <v>0</v>
      </c>
      <c r="O53" s="175">
        <f>ROUND(E53*N53,2)</f>
        <v>0</v>
      </c>
      <c r="P53" s="175">
        <v>0</v>
      </c>
      <c r="Q53" s="175">
        <f>ROUND(E53*P53,2)</f>
        <v>0</v>
      </c>
      <c r="R53" s="177"/>
      <c r="S53" s="177" t="s">
        <v>105</v>
      </c>
      <c r="T53" s="178" t="s">
        <v>106</v>
      </c>
      <c r="U53" s="161">
        <v>0</v>
      </c>
      <c r="V53" s="161">
        <f>ROUND(E53*U53,2)</f>
        <v>0</v>
      </c>
      <c r="W53" s="161"/>
      <c r="X53" s="161" t="s">
        <v>107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108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81" t="s">
        <v>156</v>
      </c>
      <c r="D54" s="162"/>
      <c r="E54" s="163"/>
      <c r="F54" s="161"/>
      <c r="G54" s="161"/>
      <c r="H54" s="161"/>
      <c r="I54" s="161"/>
      <c r="J54" s="161"/>
      <c r="K54" s="161"/>
      <c r="L54" s="161"/>
      <c r="M54" s="161"/>
      <c r="N54" s="160"/>
      <c r="O54" s="160"/>
      <c r="P54" s="160"/>
      <c r="Q54" s="160"/>
      <c r="R54" s="161"/>
      <c r="S54" s="161"/>
      <c r="T54" s="161"/>
      <c r="U54" s="161"/>
      <c r="V54" s="161"/>
      <c r="W54" s="161"/>
      <c r="X54" s="161"/>
      <c r="Y54" s="151"/>
      <c r="Z54" s="151"/>
      <c r="AA54" s="151"/>
      <c r="AB54" s="151"/>
      <c r="AC54" s="151"/>
      <c r="AD54" s="151"/>
      <c r="AE54" s="151"/>
      <c r="AF54" s="151"/>
      <c r="AG54" s="151" t="s">
        <v>110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81" t="s">
        <v>157</v>
      </c>
      <c r="D55" s="162"/>
      <c r="E55" s="163"/>
      <c r="F55" s="161"/>
      <c r="G55" s="161"/>
      <c r="H55" s="161"/>
      <c r="I55" s="161"/>
      <c r="J55" s="161"/>
      <c r="K55" s="161"/>
      <c r="L55" s="161"/>
      <c r="M55" s="161"/>
      <c r="N55" s="160"/>
      <c r="O55" s="160"/>
      <c r="P55" s="160"/>
      <c r="Q55" s="160"/>
      <c r="R55" s="161"/>
      <c r="S55" s="161"/>
      <c r="T55" s="161"/>
      <c r="U55" s="161"/>
      <c r="V55" s="161"/>
      <c r="W55" s="161"/>
      <c r="X55" s="161"/>
      <c r="Y55" s="151"/>
      <c r="Z55" s="151"/>
      <c r="AA55" s="151"/>
      <c r="AB55" s="151"/>
      <c r="AC55" s="151"/>
      <c r="AD55" s="151"/>
      <c r="AE55" s="151"/>
      <c r="AF55" s="151"/>
      <c r="AG55" s="151" t="s">
        <v>110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81" t="s">
        <v>158</v>
      </c>
      <c r="D56" s="162"/>
      <c r="E56" s="163"/>
      <c r="F56" s="161"/>
      <c r="G56" s="161"/>
      <c r="H56" s="161"/>
      <c r="I56" s="161"/>
      <c r="J56" s="161"/>
      <c r="K56" s="161"/>
      <c r="L56" s="161"/>
      <c r="M56" s="161"/>
      <c r="N56" s="160"/>
      <c r="O56" s="160"/>
      <c r="P56" s="160"/>
      <c r="Q56" s="160"/>
      <c r="R56" s="161"/>
      <c r="S56" s="161"/>
      <c r="T56" s="161"/>
      <c r="U56" s="161"/>
      <c r="V56" s="161"/>
      <c r="W56" s="161"/>
      <c r="X56" s="161"/>
      <c r="Y56" s="151"/>
      <c r="Z56" s="151"/>
      <c r="AA56" s="151"/>
      <c r="AB56" s="151"/>
      <c r="AC56" s="151"/>
      <c r="AD56" s="151"/>
      <c r="AE56" s="151"/>
      <c r="AF56" s="151"/>
      <c r="AG56" s="151" t="s">
        <v>110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81" t="s">
        <v>159</v>
      </c>
      <c r="D57" s="162"/>
      <c r="E57" s="163"/>
      <c r="F57" s="161"/>
      <c r="G57" s="161"/>
      <c r="H57" s="161"/>
      <c r="I57" s="161"/>
      <c r="J57" s="161"/>
      <c r="K57" s="161"/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51"/>
      <c r="Z57" s="151"/>
      <c r="AA57" s="151"/>
      <c r="AB57" s="151"/>
      <c r="AC57" s="151"/>
      <c r="AD57" s="151"/>
      <c r="AE57" s="151"/>
      <c r="AF57" s="151"/>
      <c r="AG57" s="151" t="s">
        <v>110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81" t="s">
        <v>127</v>
      </c>
      <c r="D58" s="162"/>
      <c r="E58" s="163"/>
      <c r="F58" s="161"/>
      <c r="G58" s="161"/>
      <c r="H58" s="161"/>
      <c r="I58" s="161"/>
      <c r="J58" s="161"/>
      <c r="K58" s="161"/>
      <c r="L58" s="161"/>
      <c r="M58" s="161"/>
      <c r="N58" s="160"/>
      <c r="O58" s="160"/>
      <c r="P58" s="160"/>
      <c r="Q58" s="160"/>
      <c r="R58" s="161"/>
      <c r="S58" s="161"/>
      <c r="T58" s="161"/>
      <c r="U58" s="161"/>
      <c r="V58" s="161"/>
      <c r="W58" s="161"/>
      <c r="X58" s="161"/>
      <c r="Y58" s="151"/>
      <c r="Z58" s="151"/>
      <c r="AA58" s="151"/>
      <c r="AB58" s="151"/>
      <c r="AC58" s="151"/>
      <c r="AD58" s="151"/>
      <c r="AE58" s="151"/>
      <c r="AF58" s="151"/>
      <c r="AG58" s="151" t="s">
        <v>110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81" t="s">
        <v>160</v>
      </c>
      <c r="D59" s="162"/>
      <c r="E59" s="163"/>
      <c r="F59" s="161"/>
      <c r="G59" s="161"/>
      <c r="H59" s="161"/>
      <c r="I59" s="161"/>
      <c r="J59" s="161"/>
      <c r="K59" s="161"/>
      <c r="L59" s="161"/>
      <c r="M59" s="161"/>
      <c r="N59" s="160"/>
      <c r="O59" s="160"/>
      <c r="P59" s="160"/>
      <c r="Q59" s="160"/>
      <c r="R59" s="161"/>
      <c r="S59" s="161"/>
      <c r="T59" s="161"/>
      <c r="U59" s="161"/>
      <c r="V59" s="161"/>
      <c r="W59" s="161"/>
      <c r="X59" s="161"/>
      <c r="Y59" s="151"/>
      <c r="Z59" s="151"/>
      <c r="AA59" s="151"/>
      <c r="AB59" s="151"/>
      <c r="AC59" s="151"/>
      <c r="AD59" s="151"/>
      <c r="AE59" s="151"/>
      <c r="AF59" s="151"/>
      <c r="AG59" s="151" t="s">
        <v>110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1" t="s">
        <v>129</v>
      </c>
      <c r="D60" s="162"/>
      <c r="E60" s="163"/>
      <c r="F60" s="161"/>
      <c r="G60" s="161"/>
      <c r="H60" s="161"/>
      <c r="I60" s="161"/>
      <c r="J60" s="161"/>
      <c r="K60" s="161"/>
      <c r="L60" s="161"/>
      <c r="M60" s="161"/>
      <c r="N60" s="160"/>
      <c r="O60" s="160"/>
      <c r="P60" s="160"/>
      <c r="Q60" s="160"/>
      <c r="R60" s="161"/>
      <c r="S60" s="161"/>
      <c r="T60" s="161"/>
      <c r="U60" s="161"/>
      <c r="V60" s="161"/>
      <c r="W60" s="161"/>
      <c r="X60" s="161"/>
      <c r="Y60" s="151"/>
      <c r="Z60" s="151"/>
      <c r="AA60" s="151"/>
      <c r="AB60" s="151"/>
      <c r="AC60" s="151"/>
      <c r="AD60" s="151"/>
      <c r="AE60" s="151"/>
      <c r="AF60" s="151"/>
      <c r="AG60" s="151" t="s">
        <v>110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81" t="s">
        <v>157</v>
      </c>
      <c r="D61" s="162"/>
      <c r="E61" s="163"/>
      <c r="F61" s="161"/>
      <c r="G61" s="161"/>
      <c r="H61" s="161"/>
      <c r="I61" s="161"/>
      <c r="J61" s="161"/>
      <c r="K61" s="161"/>
      <c r="L61" s="161"/>
      <c r="M61" s="161"/>
      <c r="N61" s="160"/>
      <c r="O61" s="160"/>
      <c r="P61" s="160"/>
      <c r="Q61" s="160"/>
      <c r="R61" s="161"/>
      <c r="S61" s="161"/>
      <c r="T61" s="161"/>
      <c r="U61" s="161"/>
      <c r="V61" s="161"/>
      <c r="W61" s="161"/>
      <c r="X61" s="161"/>
      <c r="Y61" s="151"/>
      <c r="Z61" s="151"/>
      <c r="AA61" s="151"/>
      <c r="AB61" s="151"/>
      <c r="AC61" s="151"/>
      <c r="AD61" s="151"/>
      <c r="AE61" s="151"/>
      <c r="AF61" s="151"/>
      <c r="AG61" s="151" t="s">
        <v>110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81" t="s">
        <v>136</v>
      </c>
      <c r="D62" s="162"/>
      <c r="E62" s="163">
        <v>7</v>
      </c>
      <c r="F62" s="161"/>
      <c r="G62" s="161"/>
      <c r="H62" s="161"/>
      <c r="I62" s="161"/>
      <c r="J62" s="161"/>
      <c r="K62" s="161"/>
      <c r="L62" s="161"/>
      <c r="M62" s="161"/>
      <c r="N62" s="160"/>
      <c r="O62" s="160"/>
      <c r="P62" s="160"/>
      <c r="Q62" s="160"/>
      <c r="R62" s="161"/>
      <c r="S62" s="161"/>
      <c r="T62" s="161"/>
      <c r="U62" s="161"/>
      <c r="V62" s="161"/>
      <c r="W62" s="161"/>
      <c r="X62" s="161"/>
      <c r="Y62" s="151"/>
      <c r="Z62" s="151"/>
      <c r="AA62" s="151"/>
      <c r="AB62" s="151"/>
      <c r="AC62" s="151"/>
      <c r="AD62" s="151"/>
      <c r="AE62" s="151"/>
      <c r="AF62" s="151"/>
      <c r="AG62" s="151" t="s">
        <v>110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2">
        <v>10</v>
      </c>
      <c r="B63" s="173" t="s">
        <v>161</v>
      </c>
      <c r="C63" s="180" t="s">
        <v>162</v>
      </c>
      <c r="D63" s="174" t="s">
        <v>104</v>
      </c>
      <c r="E63" s="175">
        <v>1</v>
      </c>
      <c r="F63" s="176"/>
      <c r="G63" s="177">
        <f>ROUND(E63*F63,2)</f>
        <v>0</v>
      </c>
      <c r="H63" s="176"/>
      <c r="I63" s="177">
        <f>ROUND(E63*H63,2)</f>
        <v>0</v>
      </c>
      <c r="J63" s="176"/>
      <c r="K63" s="177">
        <f>ROUND(E63*J63,2)</f>
        <v>0</v>
      </c>
      <c r="L63" s="177">
        <v>21</v>
      </c>
      <c r="M63" s="177">
        <f>G63*(1+L63/100)</f>
        <v>0</v>
      </c>
      <c r="N63" s="175">
        <v>0</v>
      </c>
      <c r="O63" s="175">
        <f>ROUND(E63*N63,2)</f>
        <v>0</v>
      </c>
      <c r="P63" s="175">
        <v>0</v>
      </c>
      <c r="Q63" s="175">
        <f>ROUND(E63*P63,2)</f>
        <v>0</v>
      </c>
      <c r="R63" s="177"/>
      <c r="S63" s="177" t="s">
        <v>105</v>
      </c>
      <c r="T63" s="178" t="s">
        <v>106</v>
      </c>
      <c r="U63" s="161">
        <v>0</v>
      </c>
      <c r="V63" s="161">
        <f>ROUND(E63*U63,2)</f>
        <v>0</v>
      </c>
      <c r="W63" s="161"/>
      <c r="X63" s="161" t="s">
        <v>107</v>
      </c>
      <c r="Y63" s="151"/>
      <c r="Z63" s="151"/>
      <c r="AA63" s="151"/>
      <c r="AB63" s="151"/>
      <c r="AC63" s="151"/>
      <c r="AD63" s="151"/>
      <c r="AE63" s="151"/>
      <c r="AF63" s="151"/>
      <c r="AG63" s="151" t="s">
        <v>108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81" t="s">
        <v>158</v>
      </c>
      <c r="D64" s="162"/>
      <c r="E64" s="163"/>
      <c r="F64" s="161"/>
      <c r="G64" s="161"/>
      <c r="H64" s="161"/>
      <c r="I64" s="161"/>
      <c r="J64" s="161"/>
      <c r="K64" s="161"/>
      <c r="L64" s="161"/>
      <c r="M64" s="161"/>
      <c r="N64" s="160"/>
      <c r="O64" s="160"/>
      <c r="P64" s="160"/>
      <c r="Q64" s="160"/>
      <c r="R64" s="161"/>
      <c r="S64" s="161"/>
      <c r="T64" s="161"/>
      <c r="U64" s="161"/>
      <c r="V64" s="161"/>
      <c r="W64" s="161"/>
      <c r="X64" s="161"/>
      <c r="Y64" s="151"/>
      <c r="Z64" s="151"/>
      <c r="AA64" s="151"/>
      <c r="AB64" s="151"/>
      <c r="AC64" s="151"/>
      <c r="AD64" s="151"/>
      <c r="AE64" s="151"/>
      <c r="AF64" s="151"/>
      <c r="AG64" s="151" t="s">
        <v>110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81" t="s">
        <v>163</v>
      </c>
      <c r="D65" s="162"/>
      <c r="E65" s="163"/>
      <c r="F65" s="161"/>
      <c r="G65" s="161"/>
      <c r="H65" s="161"/>
      <c r="I65" s="161"/>
      <c r="J65" s="161"/>
      <c r="K65" s="161"/>
      <c r="L65" s="161"/>
      <c r="M65" s="161"/>
      <c r="N65" s="160"/>
      <c r="O65" s="160"/>
      <c r="P65" s="160"/>
      <c r="Q65" s="160"/>
      <c r="R65" s="161"/>
      <c r="S65" s="161"/>
      <c r="T65" s="161"/>
      <c r="U65" s="161"/>
      <c r="V65" s="161"/>
      <c r="W65" s="161"/>
      <c r="X65" s="161"/>
      <c r="Y65" s="151"/>
      <c r="Z65" s="151"/>
      <c r="AA65" s="151"/>
      <c r="AB65" s="151"/>
      <c r="AC65" s="151"/>
      <c r="AD65" s="151"/>
      <c r="AE65" s="151"/>
      <c r="AF65" s="151"/>
      <c r="AG65" s="151" t="s">
        <v>110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81" t="s">
        <v>112</v>
      </c>
      <c r="D66" s="162"/>
      <c r="E66" s="163">
        <v>1</v>
      </c>
      <c r="F66" s="161"/>
      <c r="G66" s="161"/>
      <c r="H66" s="161"/>
      <c r="I66" s="161"/>
      <c r="J66" s="161"/>
      <c r="K66" s="161"/>
      <c r="L66" s="161"/>
      <c r="M66" s="161"/>
      <c r="N66" s="160"/>
      <c r="O66" s="160"/>
      <c r="P66" s="160"/>
      <c r="Q66" s="160"/>
      <c r="R66" s="161"/>
      <c r="S66" s="161"/>
      <c r="T66" s="161"/>
      <c r="U66" s="161"/>
      <c r="V66" s="161"/>
      <c r="W66" s="161"/>
      <c r="X66" s="161"/>
      <c r="Y66" s="151"/>
      <c r="Z66" s="151"/>
      <c r="AA66" s="151"/>
      <c r="AB66" s="151"/>
      <c r="AC66" s="151"/>
      <c r="AD66" s="151"/>
      <c r="AE66" s="151"/>
      <c r="AF66" s="151"/>
      <c r="AG66" s="151" t="s">
        <v>110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11</v>
      </c>
      <c r="B67" s="173" t="s">
        <v>164</v>
      </c>
      <c r="C67" s="180" t="s">
        <v>165</v>
      </c>
      <c r="D67" s="174" t="s">
        <v>104</v>
      </c>
      <c r="E67" s="175">
        <v>1</v>
      </c>
      <c r="F67" s="176"/>
      <c r="G67" s="177">
        <f>ROUND(E67*F67,2)</f>
        <v>0</v>
      </c>
      <c r="H67" s="176"/>
      <c r="I67" s="177">
        <f>ROUND(E67*H67,2)</f>
        <v>0</v>
      </c>
      <c r="J67" s="176"/>
      <c r="K67" s="177">
        <f>ROUND(E67*J67,2)</f>
        <v>0</v>
      </c>
      <c r="L67" s="177">
        <v>21</v>
      </c>
      <c r="M67" s="177">
        <f>G67*(1+L67/100)</f>
        <v>0</v>
      </c>
      <c r="N67" s="175">
        <v>0</v>
      </c>
      <c r="O67" s="175">
        <f>ROUND(E67*N67,2)</f>
        <v>0</v>
      </c>
      <c r="P67" s="175">
        <v>0</v>
      </c>
      <c r="Q67" s="175">
        <f>ROUND(E67*P67,2)</f>
        <v>0</v>
      </c>
      <c r="R67" s="177"/>
      <c r="S67" s="177" t="s">
        <v>105</v>
      </c>
      <c r="T67" s="178" t="s">
        <v>106</v>
      </c>
      <c r="U67" s="161">
        <v>0</v>
      </c>
      <c r="V67" s="161">
        <f>ROUND(E67*U67,2)</f>
        <v>0</v>
      </c>
      <c r="W67" s="161"/>
      <c r="X67" s="161" t="s">
        <v>107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108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81" t="s">
        <v>130</v>
      </c>
      <c r="D68" s="162"/>
      <c r="E68" s="163"/>
      <c r="F68" s="161"/>
      <c r="G68" s="161"/>
      <c r="H68" s="161"/>
      <c r="I68" s="161"/>
      <c r="J68" s="161"/>
      <c r="K68" s="161"/>
      <c r="L68" s="161"/>
      <c r="M68" s="161"/>
      <c r="N68" s="160"/>
      <c r="O68" s="160"/>
      <c r="P68" s="160"/>
      <c r="Q68" s="160"/>
      <c r="R68" s="161"/>
      <c r="S68" s="161"/>
      <c r="T68" s="161"/>
      <c r="U68" s="161"/>
      <c r="V68" s="161"/>
      <c r="W68" s="161"/>
      <c r="X68" s="161"/>
      <c r="Y68" s="151"/>
      <c r="Z68" s="151"/>
      <c r="AA68" s="151"/>
      <c r="AB68" s="151"/>
      <c r="AC68" s="151"/>
      <c r="AD68" s="151"/>
      <c r="AE68" s="151"/>
      <c r="AF68" s="151"/>
      <c r="AG68" s="151" t="s">
        <v>110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81" t="s">
        <v>166</v>
      </c>
      <c r="D69" s="162"/>
      <c r="E69" s="163"/>
      <c r="F69" s="161"/>
      <c r="G69" s="161"/>
      <c r="H69" s="161"/>
      <c r="I69" s="161"/>
      <c r="J69" s="161"/>
      <c r="K69" s="161"/>
      <c r="L69" s="161"/>
      <c r="M69" s="161"/>
      <c r="N69" s="160"/>
      <c r="O69" s="160"/>
      <c r="P69" s="160"/>
      <c r="Q69" s="160"/>
      <c r="R69" s="161"/>
      <c r="S69" s="161"/>
      <c r="T69" s="161"/>
      <c r="U69" s="161"/>
      <c r="V69" s="161"/>
      <c r="W69" s="161"/>
      <c r="X69" s="161"/>
      <c r="Y69" s="151"/>
      <c r="Z69" s="151"/>
      <c r="AA69" s="151"/>
      <c r="AB69" s="151"/>
      <c r="AC69" s="151"/>
      <c r="AD69" s="151"/>
      <c r="AE69" s="151"/>
      <c r="AF69" s="151"/>
      <c r="AG69" s="151" t="s">
        <v>110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81" t="s">
        <v>112</v>
      </c>
      <c r="D70" s="162"/>
      <c r="E70" s="163">
        <v>1</v>
      </c>
      <c r="F70" s="161"/>
      <c r="G70" s="161"/>
      <c r="H70" s="161"/>
      <c r="I70" s="161"/>
      <c r="J70" s="161"/>
      <c r="K70" s="161"/>
      <c r="L70" s="161"/>
      <c r="M70" s="161"/>
      <c r="N70" s="160"/>
      <c r="O70" s="160"/>
      <c r="P70" s="160"/>
      <c r="Q70" s="160"/>
      <c r="R70" s="161"/>
      <c r="S70" s="161"/>
      <c r="T70" s="161"/>
      <c r="U70" s="161"/>
      <c r="V70" s="161"/>
      <c r="W70" s="161"/>
      <c r="X70" s="161"/>
      <c r="Y70" s="151"/>
      <c r="Z70" s="151"/>
      <c r="AA70" s="151"/>
      <c r="AB70" s="151"/>
      <c r="AC70" s="151"/>
      <c r="AD70" s="151"/>
      <c r="AE70" s="151"/>
      <c r="AF70" s="151"/>
      <c r="AG70" s="151" t="s">
        <v>110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2">
        <v>12</v>
      </c>
      <c r="B71" s="173" t="s">
        <v>167</v>
      </c>
      <c r="C71" s="180" t="s">
        <v>168</v>
      </c>
      <c r="D71" s="174" t="s">
        <v>104</v>
      </c>
      <c r="E71" s="175">
        <v>1</v>
      </c>
      <c r="F71" s="176"/>
      <c r="G71" s="177">
        <f>ROUND(E71*F71,2)</f>
        <v>0</v>
      </c>
      <c r="H71" s="176"/>
      <c r="I71" s="177">
        <f>ROUND(E71*H71,2)</f>
        <v>0</v>
      </c>
      <c r="J71" s="176"/>
      <c r="K71" s="177">
        <f>ROUND(E71*J71,2)</f>
        <v>0</v>
      </c>
      <c r="L71" s="177">
        <v>21</v>
      </c>
      <c r="M71" s="177">
        <f>G71*(1+L71/100)</f>
        <v>0</v>
      </c>
      <c r="N71" s="175">
        <v>0</v>
      </c>
      <c r="O71" s="175">
        <f>ROUND(E71*N71,2)</f>
        <v>0</v>
      </c>
      <c r="P71" s="175">
        <v>0</v>
      </c>
      <c r="Q71" s="175">
        <f>ROUND(E71*P71,2)</f>
        <v>0</v>
      </c>
      <c r="R71" s="177"/>
      <c r="S71" s="177" t="s">
        <v>105</v>
      </c>
      <c r="T71" s="178" t="s">
        <v>106</v>
      </c>
      <c r="U71" s="161">
        <v>0</v>
      </c>
      <c r="V71" s="161">
        <f>ROUND(E71*U71,2)</f>
        <v>0</v>
      </c>
      <c r="W71" s="161"/>
      <c r="X71" s="161" t="s">
        <v>107</v>
      </c>
      <c r="Y71" s="151"/>
      <c r="Z71" s="151"/>
      <c r="AA71" s="151"/>
      <c r="AB71" s="151"/>
      <c r="AC71" s="151"/>
      <c r="AD71" s="151"/>
      <c r="AE71" s="151"/>
      <c r="AF71" s="151"/>
      <c r="AG71" s="151" t="s">
        <v>108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81" t="s">
        <v>169</v>
      </c>
      <c r="D72" s="162"/>
      <c r="E72" s="163"/>
      <c r="F72" s="161"/>
      <c r="G72" s="161"/>
      <c r="H72" s="161"/>
      <c r="I72" s="161"/>
      <c r="J72" s="161"/>
      <c r="K72" s="161"/>
      <c r="L72" s="161"/>
      <c r="M72" s="161"/>
      <c r="N72" s="160"/>
      <c r="O72" s="160"/>
      <c r="P72" s="160"/>
      <c r="Q72" s="160"/>
      <c r="R72" s="161"/>
      <c r="S72" s="161"/>
      <c r="T72" s="161"/>
      <c r="U72" s="161"/>
      <c r="V72" s="161"/>
      <c r="W72" s="161"/>
      <c r="X72" s="161"/>
      <c r="Y72" s="151"/>
      <c r="Z72" s="151"/>
      <c r="AA72" s="151"/>
      <c r="AB72" s="151"/>
      <c r="AC72" s="151"/>
      <c r="AD72" s="151"/>
      <c r="AE72" s="151"/>
      <c r="AF72" s="151"/>
      <c r="AG72" s="151" t="s">
        <v>110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81" t="s">
        <v>170</v>
      </c>
      <c r="D73" s="162"/>
      <c r="E73" s="163"/>
      <c r="F73" s="161"/>
      <c r="G73" s="161"/>
      <c r="H73" s="161"/>
      <c r="I73" s="161"/>
      <c r="J73" s="161"/>
      <c r="K73" s="161"/>
      <c r="L73" s="161"/>
      <c r="M73" s="161"/>
      <c r="N73" s="160"/>
      <c r="O73" s="160"/>
      <c r="P73" s="160"/>
      <c r="Q73" s="160"/>
      <c r="R73" s="161"/>
      <c r="S73" s="161"/>
      <c r="T73" s="161"/>
      <c r="U73" s="161"/>
      <c r="V73" s="161"/>
      <c r="W73" s="161"/>
      <c r="X73" s="161"/>
      <c r="Y73" s="151"/>
      <c r="Z73" s="151"/>
      <c r="AA73" s="151"/>
      <c r="AB73" s="151"/>
      <c r="AC73" s="151"/>
      <c r="AD73" s="151"/>
      <c r="AE73" s="151"/>
      <c r="AF73" s="151"/>
      <c r="AG73" s="151" t="s">
        <v>110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81" t="s">
        <v>112</v>
      </c>
      <c r="D74" s="162"/>
      <c r="E74" s="163">
        <v>1</v>
      </c>
      <c r="F74" s="161"/>
      <c r="G74" s="161"/>
      <c r="H74" s="161"/>
      <c r="I74" s="161"/>
      <c r="J74" s="161"/>
      <c r="K74" s="161"/>
      <c r="L74" s="161"/>
      <c r="M74" s="161"/>
      <c r="N74" s="160"/>
      <c r="O74" s="160"/>
      <c r="P74" s="160"/>
      <c r="Q74" s="160"/>
      <c r="R74" s="161"/>
      <c r="S74" s="161"/>
      <c r="T74" s="161"/>
      <c r="U74" s="161"/>
      <c r="V74" s="161"/>
      <c r="W74" s="161"/>
      <c r="X74" s="161"/>
      <c r="Y74" s="151"/>
      <c r="Z74" s="151"/>
      <c r="AA74" s="151"/>
      <c r="AB74" s="151"/>
      <c r="AC74" s="151"/>
      <c r="AD74" s="151"/>
      <c r="AE74" s="151"/>
      <c r="AF74" s="151"/>
      <c r="AG74" s="151" t="s">
        <v>110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72">
        <v>13</v>
      </c>
      <c r="B75" s="173" t="s">
        <v>171</v>
      </c>
      <c r="C75" s="180" t="s">
        <v>172</v>
      </c>
      <c r="D75" s="174" t="s">
        <v>104</v>
      </c>
      <c r="E75" s="175">
        <v>8</v>
      </c>
      <c r="F75" s="176"/>
      <c r="G75" s="177">
        <f>ROUND(E75*F75,2)</f>
        <v>0</v>
      </c>
      <c r="H75" s="176"/>
      <c r="I75" s="177">
        <f>ROUND(E75*H75,2)</f>
        <v>0</v>
      </c>
      <c r="J75" s="176"/>
      <c r="K75" s="177">
        <f>ROUND(E75*J75,2)</f>
        <v>0</v>
      </c>
      <c r="L75" s="177">
        <v>21</v>
      </c>
      <c r="M75" s="177">
        <f>G75*(1+L75/100)</f>
        <v>0</v>
      </c>
      <c r="N75" s="175">
        <v>0</v>
      </c>
      <c r="O75" s="175">
        <f>ROUND(E75*N75,2)</f>
        <v>0</v>
      </c>
      <c r="P75" s="175">
        <v>0</v>
      </c>
      <c r="Q75" s="175">
        <f>ROUND(E75*P75,2)</f>
        <v>0</v>
      </c>
      <c r="R75" s="177"/>
      <c r="S75" s="177" t="s">
        <v>105</v>
      </c>
      <c r="T75" s="178" t="s">
        <v>106</v>
      </c>
      <c r="U75" s="161">
        <v>0</v>
      </c>
      <c r="V75" s="161">
        <f>ROUND(E75*U75,2)</f>
        <v>0</v>
      </c>
      <c r="W75" s="161"/>
      <c r="X75" s="161" t="s">
        <v>107</v>
      </c>
      <c r="Y75" s="151"/>
      <c r="Z75" s="151"/>
      <c r="AA75" s="151"/>
      <c r="AB75" s="151"/>
      <c r="AC75" s="151"/>
      <c r="AD75" s="151"/>
      <c r="AE75" s="151"/>
      <c r="AF75" s="151"/>
      <c r="AG75" s="151" t="s">
        <v>108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81" t="s">
        <v>173</v>
      </c>
      <c r="D76" s="162"/>
      <c r="E76" s="163"/>
      <c r="F76" s="161"/>
      <c r="G76" s="161"/>
      <c r="H76" s="161"/>
      <c r="I76" s="161"/>
      <c r="J76" s="161"/>
      <c r="K76" s="161"/>
      <c r="L76" s="161"/>
      <c r="M76" s="161"/>
      <c r="N76" s="160"/>
      <c r="O76" s="160"/>
      <c r="P76" s="160"/>
      <c r="Q76" s="160"/>
      <c r="R76" s="161"/>
      <c r="S76" s="161"/>
      <c r="T76" s="161"/>
      <c r="U76" s="161"/>
      <c r="V76" s="161"/>
      <c r="W76" s="161"/>
      <c r="X76" s="161"/>
      <c r="Y76" s="151"/>
      <c r="Z76" s="151"/>
      <c r="AA76" s="151"/>
      <c r="AB76" s="151"/>
      <c r="AC76" s="151"/>
      <c r="AD76" s="151"/>
      <c r="AE76" s="151"/>
      <c r="AF76" s="151"/>
      <c r="AG76" s="151" t="s">
        <v>110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81" t="s">
        <v>174</v>
      </c>
      <c r="D77" s="162"/>
      <c r="E77" s="163"/>
      <c r="F77" s="161"/>
      <c r="G77" s="161"/>
      <c r="H77" s="161"/>
      <c r="I77" s="161"/>
      <c r="J77" s="161"/>
      <c r="K77" s="161"/>
      <c r="L77" s="161"/>
      <c r="M77" s="161"/>
      <c r="N77" s="160"/>
      <c r="O77" s="160"/>
      <c r="P77" s="160"/>
      <c r="Q77" s="160"/>
      <c r="R77" s="161"/>
      <c r="S77" s="161"/>
      <c r="T77" s="161"/>
      <c r="U77" s="161"/>
      <c r="V77" s="161"/>
      <c r="W77" s="161"/>
      <c r="X77" s="161"/>
      <c r="Y77" s="151"/>
      <c r="Z77" s="151"/>
      <c r="AA77" s="151"/>
      <c r="AB77" s="151"/>
      <c r="AC77" s="151"/>
      <c r="AD77" s="151"/>
      <c r="AE77" s="151"/>
      <c r="AF77" s="151"/>
      <c r="AG77" s="151" t="s">
        <v>110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81" t="s">
        <v>148</v>
      </c>
      <c r="D78" s="162"/>
      <c r="E78" s="163">
        <v>8</v>
      </c>
      <c r="F78" s="161"/>
      <c r="G78" s="161"/>
      <c r="H78" s="161"/>
      <c r="I78" s="161"/>
      <c r="J78" s="161"/>
      <c r="K78" s="161"/>
      <c r="L78" s="161"/>
      <c r="M78" s="161"/>
      <c r="N78" s="160"/>
      <c r="O78" s="160"/>
      <c r="P78" s="160"/>
      <c r="Q78" s="160"/>
      <c r="R78" s="161"/>
      <c r="S78" s="161"/>
      <c r="T78" s="161"/>
      <c r="U78" s="161"/>
      <c r="V78" s="161"/>
      <c r="W78" s="161"/>
      <c r="X78" s="161"/>
      <c r="Y78" s="151"/>
      <c r="Z78" s="151"/>
      <c r="AA78" s="151"/>
      <c r="AB78" s="151"/>
      <c r="AC78" s="151"/>
      <c r="AD78" s="151"/>
      <c r="AE78" s="151"/>
      <c r="AF78" s="151"/>
      <c r="AG78" s="151" t="s">
        <v>110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2">
        <v>14</v>
      </c>
      <c r="B79" s="173" t="s">
        <v>175</v>
      </c>
      <c r="C79" s="180" t="s">
        <v>176</v>
      </c>
      <c r="D79" s="174" t="s">
        <v>104</v>
      </c>
      <c r="E79" s="175">
        <v>6</v>
      </c>
      <c r="F79" s="176"/>
      <c r="G79" s="177">
        <f>ROUND(E79*F79,2)</f>
        <v>0</v>
      </c>
      <c r="H79" s="176"/>
      <c r="I79" s="177">
        <f>ROUND(E79*H79,2)</f>
        <v>0</v>
      </c>
      <c r="J79" s="176"/>
      <c r="K79" s="177">
        <f>ROUND(E79*J79,2)</f>
        <v>0</v>
      </c>
      <c r="L79" s="177">
        <v>21</v>
      </c>
      <c r="M79" s="177">
        <f>G79*(1+L79/100)</f>
        <v>0</v>
      </c>
      <c r="N79" s="175">
        <v>0</v>
      </c>
      <c r="O79" s="175">
        <f>ROUND(E79*N79,2)</f>
        <v>0</v>
      </c>
      <c r="P79" s="175">
        <v>0</v>
      </c>
      <c r="Q79" s="175">
        <f>ROUND(E79*P79,2)</f>
        <v>0</v>
      </c>
      <c r="R79" s="177"/>
      <c r="S79" s="177" t="s">
        <v>105</v>
      </c>
      <c r="T79" s="178" t="s">
        <v>106</v>
      </c>
      <c r="U79" s="161">
        <v>0</v>
      </c>
      <c r="V79" s="161">
        <f>ROUND(E79*U79,2)</f>
        <v>0</v>
      </c>
      <c r="W79" s="161"/>
      <c r="X79" s="161" t="s">
        <v>107</v>
      </c>
      <c r="Y79" s="151"/>
      <c r="Z79" s="151"/>
      <c r="AA79" s="151"/>
      <c r="AB79" s="151"/>
      <c r="AC79" s="151"/>
      <c r="AD79" s="151"/>
      <c r="AE79" s="151"/>
      <c r="AF79" s="151"/>
      <c r="AG79" s="151" t="s">
        <v>108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81" t="s">
        <v>173</v>
      </c>
      <c r="D80" s="162"/>
      <c r="E80" s="163"/>
      <c r="F80" s="161"/>
      <c r="G80" s="161"/>
      <c r="H80" s="161"/>
      <c r="I80" s="161"/>
      <c r="J80" s="161"/>
      <c r="K80" s="161"/>
      <c r="L80" s="161"/>
      <c r="M80" s="161"/>
      <c r="N80" s="160"/>
      <c r="O80" s="160"/>
      <c r="P80" s="160"/>
      <c r="Q80" s="160"/>
      <c r="R80" s="161"/>
      <c r="S80" s="161"/>
      <c r="T80" s="161"/>
      <c r="U80" s="161"/>
      <c r="V80" s="161"/>
      <c r="W80" s="161"/>
      <c r="X80" s="161"/>
      <c r="Y80" s="151"/>
      <c r="Z80" s="151"/>
      <c r="AA80" s="151"/>
      <c r="AB80" s="151"/>
      <c r="AC80" s="151"/>
      <c r="AD80" s="151"/>
      <c r="AE80" s="151"/>
      <c r="AF80" s="151"/>
      <c r="AG80" s="151" t="s">
        <v>110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81" t="s">
        <v>177</v>
      </c>
      <c r="D81" s="162"/>
      <c r="E81" s="163"/>
      <c r="F81" s="161"/>
      <c r="G81" s="161"/>
      <c r="H81" s="161"/>
      <c r="I81" s="161"/>
      <c r="J81" s="161"/>
      <c r="K81" s="161"/>
      <c r="L81" s="161"/>
      <c r="M81" s="161"/>
      <c r="N81" s="160"/>
      <c r="O81" s="160"/>
      <c r="P81" s="160"/>
      <c r="Q81" s="160"/>
      <c r="R81" s="161"/>
      <c r="S81" s="161"/>
      <c r="T81" s="161"/>
      <c r="U81" s="161"/>
      <c r="V81" s="161"/>
      <c r="W81" s="161"/>
      <c r="X81" s="161"/>
      <c r="Y81" s="151"/>
      <c r="Z81" s="151"/>
      <c r="AA81" s="151"/>
      <c r="AB81" s="151"/>
      <c r="AC81" s="151"/>
      <c r="AD81" s="151"/>
      <c r="AE81" s="151"/>
      <c r="AF81" s="151"/>
      <c r="AG81" s="151" t="s">
        <v>110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81" t="s">
        <v>131</v>
      </c>
      <c r="D82" s="162"/>
      <c r="E82" s="163">
        <v>6</v>
      </c>
      <c r="F82" s="161"/>
      <c r="G82" s="161"/>
      <c r="H82" s="161"/>
      <c r="I82" s="161"/>
      <c r="J82" s="161"/>
      <c r="K82" s="161"/>
      <c r="L82" s="161"/>
      <c r="M82" s="161"/>
      <c r="N82" s="160"/>
      <c r="O82" s="160"/>
      <c r="P82" s="160"/>
      <c r="Q82" s="160"/>
      <c r="R82" s="161"/>
      <c r="S82" s="161"/>
      <c r="T82" s="161"/>
      <c r="U82" s="161"/>
      <c r="V82" s="161"/>
      <c r="W82" s="161"/>
      <c r="X82" s="161"/>
      <c r="Y82" s="151"/>
      <c r="Z82" s="151"/>
      <c r="AA82" s="151"/>
      <c r="AB82" s="151"/>
      <c r="AC82" s="151"/>
      <c r="AD82" s="151"/>
      <c r="AE82" s="151"/>
      <c r="AF82" s="151"/>
      <c r="AG82" s="151" t="s">
        <v>110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2">
        <v>15</v>
      </c>
      <c r="B83" s="173" t="s">
        <v>178</v>
      </c>
      <c r="C83" s="180" t="s">
        <v>179</v>
      </c>
      <c r="D83" s="174" t="s">
        <v>104</v>
      </c>
      <c r="E83" s="175">
        <v>5</v>
      </c>
      <c r="F83" s="176"/>
      <c r="G83" s="177">
        <f>ROUND(E83*F83,2)</f>
        <v>0</v>
      </c>
      <c r="H83" s="176"/>
      <c r="I83" s="177">
        <f>ROUND(E83*H83,2)</f>
        <v>0</v>
      </c>
      <c r="J83" s="176"/>
      <c r="K83" s="177">
        <f>ROUND(E83*J83,2)</f>
        <v>0</v>
      </c>
      <c r="L83" s="177">
        <v>21</v>
      </c>
      <c r="M83" s="177">
        <f>G83*(1+L83/100)</f>
        <v>0</v>
      </c>
      <c r="N83" s="175">
        <v>0</v>
      </c>
      <c r="O83" s="175">
        <f>ROUND(E83*N83,2)</f>
        <v>0</v>
      </c>
      <c r="P83" s="175">
        <v>0</v>
      </c>
      <c r="Q83" s="175">
        <f>ROUND(E83*P83,2)</f>
        <v>0</v>
      </c>
      <c r="R83" s="177"/>
      <c r="S83" s="177" t="s">
        <v>105</v>
      </c>
      <c r="T83" s="178" t="s">
        <v>106</v>
      </c>
      <c r="U83" s="161">
        <v>0</v>
      </c>
      <c r="V83" s="161">
        <f>ROUND(E83*U83,2)</f>
        <v>0</v>
      </c>
      <c r="W83" s="161"/>
      <c r="X83" s="161" t="s">
        <v>107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108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81" t="s">
        <v>156</v>
      </c>
      <c r="D84" s="162"/>
      <c r="E84" s="163"/>
      <c r="F84" s="161"/>
      <c r="G84" s="161"/>
      <c r="H84" s="161"/>
      <c r="I84" s="161"/>
      <c r="J84" s="161"/>
      <c r="K84" s="161"/>
      <c r="L84" s="161"/>
      <c r="M84" s="161"/>
      <c r="N84" s="160"/>
      <c r="O84" s="160"/>
      <c r="P84" s="160"/>
      <c r="Q84" s="160"/>
      <c r="R84" s="161"/>
      <c r="S84" s="161"/>
      <c r="T84" s="161"/>
      <c r="U84" s="161"/>
      <c r="V84" s="161"/>
      <c r="W84" s="161"/>
      <c r="X84" s="161"/>
      <c r="Y84" s="151"/>
      <c r="Z84" s="151"/>
      <c r="AA84" s="151"/>
      <c r="AB84" s="151"/>
      <c r="AC84" s="151"/>
      <c r="AD84" s="151"/>
      <c r="AE84" s="151"/>
      <c r="AF84" s="151"/>
      <c r="AG84" s="151" t="s">
        <v>110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1" t="s">
        <v>180</v>
      </c>
      <c r="D85" s="162"/>
      <c r="E85" s="163"/>
      <c r="F85" s="161"/>
      <c r="G85" s="161"/>
      <c r="H85" s="161"/>
      <c r="I85" s="161"/>
      <c r="J85" s="161"/>
      <c r="K85" s="161"/>
      <c r="L85" s="161"/>
      <c r="M85" s="161"/>
      <c r="N85" s="160"/>
      <c r="O85" s="160"/>
      <c r="P85" s="160"/>
      <c r="Q85" s="160"/>
      <c r="R85" s="161"/>
      <c r="S85" s="161"/>
      <c r="T85" s="161"/>
      <c r="U85" s="161"/>
      <c r="V85" s="161"/>
      <c r="W85" s="161"/>
      <c r="X85" s="161"/>
      <c r="Y85" s="151"/>
      <c r="Z85" s="151"/>
      <c r="AA85" s="151"/>
      <c r="AB85" s="151"/>
      <c r="AC85" s="151"/>
      <c r="AD85" s="151"/>
      <c r="AE85" s="151"/>
      <c r="AF85" s="151"/>
      <c r="AG85" s="151" t="s">
        <v>110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1" t="s">
        <v>127</v>
      </c>
      <c r="D86" s="162"/>
      <c r="E86" s="163"/>
      <c r="F86" s="161"/>
      <c r="G86" s="161"/>
      <c r="H86" s="161"/>
      <c r="I86" s="161"/>
      <c r="J86" s="161"/>
      <c r="K86" s="161"/>
      <c r="L86" s="161"/>
      <c r="M86" s="161"/>
      <c r="N86" s="160"/>
      <c r="O86" s="160"/>
      <c r="P86" s="160"/>
      <c r="Q86" s="160"/>
      <c r="R86" s="161"/>
      <c r="S86" s="161"/>
      <c r="T86" s="161"/>
      <c r="U86" s="161"/>
      <c r="V86" s="161"/>
      <c r="W86" s="161"/>
      <c r="X86" s="161"/>
      <c r="Y86" s="151"/>
      <c r="Z86" s="151"/>
      <c r="AA86" s="151"/>
      <c r="AB86" s="151"/>
      <c r="AC86" s="151"/>
      <c r="AD86" s="151"/>
      <c r="AE86" s="151"/>
      <c r="AF86" s="151"/>
      <c r="AG86" s="151" t="s">
        <v>110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81" t="s">
        <v>181</v>
      </c>
      <c r="D87" s="162"/>
      <c r="E87" s="163"/>
      <c r="F87" s="161"/>
      <c r="G87" s="161"/>
      <c r="H87" s="161"/>
      <c r="I87" s="161"/>
      <c r="J87" s="161"/>
      <c r="K87" s="161"/>
      <c r="L87" s="161"/>
      <c r="M87" s="161"/>
      <c r="N87" s="160"/>
      <c r="O87" s="160"/>
      <c r="P87" s="160"/>
      <c r="Q87" s="160"/>
      <c r="R87" s="161"/>
      <c r="S87" s="161"/>
      <c r="T87" s="161"/>
      <c r="U87" s="161"/>
      <c r="V87" s="161"/>
      <c r="W87" s="161"/>
      <c r="X87" s="161"/>
      <c r="Y87" s="151"/>
      <c r="Z87" s="151"/>
      <c r="AA87" s="151"/>
      <c r="AB87" s="151"/>
      <c r="AC87" s="151"/>
      <c r="AD87" s="151"/>
      <c r="AE87" s="151"/>
      <c r="AF87" s="151"/>
      <c r="AG87" s="151" t="s">
        <v>110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81" t="s">
        <v>129</v>
      </c>
      <c r="D88" s="162"/>
      <c r="E88" s="163"/>
      <c r="F88" s="161"/>
      <c r="G88" s="161"/>
      <c r="H88" s="161"/>
      <c r="I88" s="161"/>
      <c r="J88" s="161"/>
      <c r="K88" s="161"/>
      <c r="L88" s="161"/>
      <c r="M88" s="161"/>
      <c r="N88" s="160"/>
      <c r="O88" s="160"/>
      <c r="P88" s="160"/>
      <c r="Q88" s="160"/>
      <c r="R88" s="161"/>
      <c r="S88" s="161"/>
      <c r="T88" s="161"/>
      <c r="U88" s="161"/>
      <c r="V88" s="161"/>
      <c r="W88" s="161"/>
      <c r="X88" s="161"/>
      <c r="Y88" s="151"/>
      <c r="Z88" s="151"/>
      <c r="AA88" s="151"/>
      <c r="AB88" s="151"/>
      <c r="AC88" s="151"/>
      <c r="AD88" s="151"/>
      <c r="AE88" s="151"/>
      <c r="AF88" s="151"/>
      <c r="AG88" s="151" t="s">
        <v>110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1" t="s">
        <v>182</v>
      </c>
      <c r="D89" s="162"/>
      <c r="E89" s="163"/>
      <c r="F89" s="161"/>
      <c r="G89" s="161"/>
      <c r="H89" s="161"/>
      <c r="I89" s="161"/>
      <c r="J89" s="161"/>
      <c r="K89" s="161"/>
      <c r="L89" s="161"/>
      <c r="M89" s="161"/>
      <c r="N89" s="160"/>
      <c r="O89" s="160"/>
      <c r="P89" s="160"/>
      <c r="Q89" s="160"/>
      <c r="R89" s="161"/>
      <c r="S89" s="161"/>
      <c r="T89" s="161"/>
      <c r="U89" s="161"/>
      <c r="V89" s="161"/>
      <c r="W89" s="161"/>
      <c r="X89" s="161"/>
      <c r="Y89" s="151"/>
      <c r="Z89" s="151"/>
      <c r="AA89" s="151"/>
      <c r="AB89" s="151"/>
      <c r="AC89" s="151"/>
      <c r="AD89" s="151"/>
      <c r="AE89" s="151"/>
      <c r="AF89" s="151"/>
      <c r="AG89" s="151" t="s">
        <v>110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1" t="s">
        <v>183</v>
      </c>
      <c r="D90" s="162"/>
      <c r="E90" s="163">
        <v>5</v>
      </c>
      <c r="F90" s="161"/>
      <c r="G90" s="161"/>
      <c r="H90" s="161"/>
      <c r="I90" s="161"/>
      <c r="J90" s="161"/>
      <c r="K90" s="161"/>
      <c r="L90" s="161"/>
      <c r="M90" s="161"/>
      <c r="N90" s="160"/>
      <c r="O90" s="160"/>
      <c r="P90" s="160"/>
      <c r="Q90" s="160"/>
      <c r="R90" s="161"/>
      <c r="S90" s="161"/>
      <c r="T90" s="161"/>
      <c r="U90" s="161"/>
      <c r="V90" s="161"/>
      <c r="W90" s="161"/>
      <c r="X90" s="161"/>
      <c r="Y90" s="151"/>
      <c r="Z90" s="151"/>
      <c r="AA90" s="151"/>
      <c r="AB90" s="151"/>
      <c r="AC90" s="151"/>
      <c r="AD90" s="151"/>
      <c r="AE90" s="151"/>
      <c r="AF90" s="151"/>
      <c r="AG90" s="151" t="s">
        <v>110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2">
        <v>16</v>
      </c>
      <c r="B91" s="173" t="s">
        <v>184</v>
      </c>
      <c r="C91" s="180" t="s">
        <v>185</v>
      </c>
      <c r="D91" s="174" t="s">
        <v>104</v>
      </c>
      <c r="E91" s="175">
        <v>2</v>
      </c>
      <c r="F91" s="176"/>
      <c r="G91" s="177">
        <f>ROUND(E91*F91,2)</f>
        <v>0</v>
      </c>
      <c r="H91" s="176"/>
      <c r="I91" s="177">
        <f>ROUND(E91*H91,2)</f>
        <v>0</v>
      </c>
      <c r="J91" s="176"/>
      <c r="K91" s="177">
        <f>ROUND(E91*J91,2)</f>
        <v>0</v>
      </c>
      <c r="L91" s="177">
        <v>21</v>
      </c>
      <c r="M91" s="177">
        <f>G91*(1+L91/100)</f>
        <v>0</v>
      </c>
      <c r="N91" s="175">
        <v>0</v>
      </c>
      <c r="O91" s="175">
        <f>ROUND(E91*N91,2)</f>
        <v>0</v>
      </c>
      <c r="P91" s="175">
        <v>0</v>
      </c>
      <c r="Q91" s="175">
        <f>ROUND(E91*P91,2)</f>
        <v>0</v>
      </c>
      <c r="R91" s="177"/>
      <c r="S91" s="177" t="s">
        <v>105</v>
      </c>
      <c r="T91" s="178" t="s">
        <v>106</v>
      </c>
      <c r="U91" s="161">
        <v>0</v>
      </c>
      <c r="V91" s="161">
        <f>ROUND(E91*U91,2)</f>
        <v>0</v>
      </c>
      <c r="W91" s="161"/>
      <c r="X91" s="161" t="s">
        <v>107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108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1" t="s">
        <v>123</v>
      </c>
      <c r="D92" s="162"/>
      <c r="E92" s="163"/>
      <c r="F92" s="161"/>
      <c r="G92" s="161"/>
      <c r="H92" s="161"/>
      <c r="I92" s="161"/>
      <c r="J92" s="161"/>
      <c r="K92" s="161"/>
      <c r="L92" s="161"/>
      <c r="M92" s="161"/>
      <c r="N92" s="160"/>
      <c r="O92" s="160"/>
      <c r="P92" s="160"/>
      <c r="Q92" s="160"/>
      <c r="R92" s="161"/>
      <c r="S92" s="161"/>
      <c r="T92" s="161"/>
      <c r="U92" s="161"/>
      <c r="V92" s="161"/>
      <c r="W92" s="161"/>
      <c r="X92" s="161"/>
      <c r="Y92" s="151"/>
      <c r="Z92" s="151"/>
      <c r="AA92" s="151"/>
      <c r="AB92" s="151"/>
      <c r="AC92" s="151"/>
      <c r="AD92" s="151"/>
      <c r="AE92" s="151"/>
      <c r="AF92" s="151"/>
      <c r="AG92" s="151" t="s">
        <v>110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1" t="s">
        <v>186</v>
      </c>
      <c r="D93" s="162"/>
      <c r="E93" s="163"/>
      <c r="F93" s="161"/>
      <c r="G93" s="161"/>
      <c r="H93" s="161"/>
      <c r="I93" s="161"/>
      <c r="J93" s="161"/>
      <c r="K93" s="161"/>
      <c r="L93" s="161"/>
      <c r="M93" s="161"/>
      <c r="N93" s="160"/>
      <c r="O93" s="160"/>
      <c r="P93" s="160"/>
      <c r="Q93" s="160"/>
      <c r="R93" s="161"/>
      <c r="S93" s="161"/>
      <c r="T93" s="161"/>
      <c r="U93" s="161"/>
      <c r="V93" s="161"/>
      <c r="W93" s="161"/>
      <c r="X93" s="161"/>
      <c r="Y93" s="151"/>
      <c r="Z93" s="151"/>
      <c r="AA93" s="151"/>
      <c r="AB93" s="151"/>
      <c r="AC93" s="151"/>
      <c r="AD93" s="151"/>
      <c r="AE93" s="151"/>
      <c r="AF93" s="151"/>
      <c r="AG93" s="151" t="s">
        <v>110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1" t="s">
        <v>158</v>
      </c>
      <c r="D94" s="162"/>
      <c r="E94" s="163"/>
      <c r="F94" s="161"/>
      <c r="G94" s="161"/>
      <c r="H94" s="161"/>
      <c r="I94" s="161"/>
      <c r="J94" s="161"/>
      <c r="K94" s="161"/>
      <c r="L94" s="161"/>
      <c r="M94" s="161"/>
      <c r="N94" s="160"/>
      <c r="O94" s="160"/>
      <c r="P94" s="160"/>
      <c r="Q94" s="160"/>
      <c r="R94" s="161"/>
      <c r="S94" s="161"/>
      <c r="T94" s="161"/>
      <c r="U94" s="161"/>
      <c r="V94" s="161"/>
      <c r="W94" s="161"/>
      <c r="X94" s="161"/>
      <c r="Y94" s="151"/>
      <c r="Z94" s="151"/>
      <c r="AA94" s="151"/>
      <c r="AB94" s="151"/>
      <c r="AC94" s="151"/>
      <c r="AD94" s="151"/>
      <c r="AE94" s="151"/>
      <c r="AF94" s="151"/>
      <c r="AG94" s="151" t="s">
        <v>110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1" t="s">
        <v>186</v>
      </c>
      <c r="D95" s="162"/>
      <c r="E95" s="163"/>
      <c r="F95" s="161"/>
      <c r="G95" s="161"/>
      <c r="H95" s="161"/>
      <c r="I95" s="161"/>
      <c r="J95" s="161"/>
      <c r="K95" s="161"/>
      <c r="L95" s="161"/>
      <c r="M95" s="161"/>
      <c r="N95" s="160"/>
      <c r="O95" s="160"/>
      <c r="P95" s="160"/>
      <c r="Q95" s="160"/>
      <c r="R95" s="161"/>
      <c r="S95" s="161"/>
      <c r="T95" s="161"/>
      <c r="U95" s="161"/>
      <c r="V95" s="161"/>
      <c r="W95" s="161"/>
      <c r="X95" s="161"/>
      <c r="Y95" s="151"/>
      <c r="Z95" s="151"/>
      <c r="AA95" s="151"/>
      <c r="AB95" s="151"/>
      <c r="AC95" s="151"/>
      <c r="AD95" s="151"/>
      <c r="AE95" s="151"/>
      <c r="AF95" s="151"/>
      <c r="AG95" s="151" t="s">
        <v>110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1" t="s">
        <v>153</v>
      </c>
      <c r="D96" s="162"/>
      <c r="E96" s="163">
        <v>2</v>
      </c>
      <c r="F96" s="161"/>
      <c r="G96" s="161"/>
      <c r="H96" s="161"/>
      <c r="I96" s="161"/>
      <c r="J96" s="161"/>
      <c r="K96" s="161"/>
      <c r="L96" s="161"/>
      <c r="M96" s="161"/>
      <c r="N96" s="160"/>
      <c r="O96" s="160"/>
      <c r="P96" s="160"/>
      <c r="Q96" s="160"/>
      <c r="R96" s="161"/>
      <c r="S96" s="161"/>
      <c r="T96" s="161"/>
      <c r="U96" s="161"/>
      <c r="V96" s="161"/>
      <c r="W96" s="161"/>
      <c r="X96" s="161"/>
      <c r="Y96" s="151"/>
      <c r="Z96" s="151"/>
      <c r="AA96" s="151"/>
      <c r="AB96" s="151"/>
      <c r="AC96" s="151"/>
      <c r="AD96" s="151"/>
      <c r="AE96" s="151"/>
      <c r="AF96" s="151"/>
      <c r="AG96" s="151" t="s">
        <v>110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72">
        <v>17</v>
      </c>
      <c r="B97" s="173" t="s">
        <v>187</v>
      </c>
      <c r="C97" s="180" t="s">
        <v>188</v>
      </c>
      <c r="D97" s="174" t="s">
        <v>104</v>
      </c>
      <c r="E97" s="175">
        <v>1</v>
      </c>
      <c r="F97" s="176"/>
      <c r="G97" s="177">
        <f>ROUND(E97*F97,2)</f>
        <v>0</v>
      </c>
      <c r="H97" s="176"/>
      <c r="I97" s="177">
        <f>ROUND(E97*H97,2)</f>
        <v>0</v>
      </c>
      <c r="J97" s="176"/>
      <c r="K97" s="177">
        <f>ROUND(E97*J97,2)</f>
        <v>0</v>
      </c>
      <c r="L97" s="177">
        <v>21</v>
      </c>
      <c r="M97" s="177">
        <f>G97*(1+L97/100)</f>
        <v>0</v>
      </c>
      <c r="N97" s="175">
        <v>0</v>
      </c>
      <c r="O97" s="175">
        <f>ROUND(E97*N97,2)</f>
        <v>0</v>
      </c>
      <c r="P97" s="175">
        <v>0</v>
      </c>
      <c r="Q97" s="175">
        <f>ROUND(E97*P97,2)</f>
        <v>0</v>
      </c>
      <c r="R97" s="177"/>
      <c r="S97" s="177" t="s">
        <v>105</v>
      </c>
      <c r="T97" s="178" t="s">
        <v>106</v>
      </c>
      <c r="U97" s="161">
        <v>0</v>
      </c>
      <c r="V97" s="161">
        <f>ROUND(E97*U97,2)</f>
        <v>0</v>
      </c>
      <c r="W97" s="161"/>
      <c r="X97" s="161" t="s">
        <v>107</v>
      </c>
      <c r="Y97" s="151"/>
      <c r="Z97" s="151"/>
      <c r="AA97" s="151"/>
      <c r="AB97" s="151"/>
      <c r="AC97" s="151"/>
      <c r="AD97" s="151"/>
      <c r="AE97" s="151"/>
      <c r="AF97" s="151"/>
      <c r="AG97" s="151" t="s">
        <v>108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1" t="s">
        <v>158</v>
      </c>
      <c r="D98" s="162"/>
      <c r="E98" s="163"/>
      <c r="F98" s="161"/>
      <c r="G98" s="161"/>
      <c r="H98" s="161"/>
      <c r="I98" s="161"/>
      <c r="J98" s="161"/>
      <c r="K98" s="161"/>
      <c r="L98" s="161"/>
      <c r="M98" s="161"/>
      <c r="N98" s="160"/>
      <c r="O98" s="160"/>
      <c r="P98" s="160"/>
      <c r="Q98" s="160"/>
      <c r="R98" s="161"/>
      <c r="S98" s="161"/>
      <c r="T98" s="161"/>
      <c r="U98" s="161"/>
      <c r="V98" s="161"/>
      <c r="W98" s="161"/>
      <c r="X98" s="161"/>
      <c r="Y98" s="151"/>
      <c r="Z98" s="151"/>
      <c r="AA98" s="151"/>
      <c r="AB98" s="151"/>
      <c r="AC98" s="151"/>
      <c r="AD98" s="151"/>
      <c r="AE98" s="151"/>
      <c r="AF98" s="151"/>
      <c r="AG98" s="151" t="s">
        <v>110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1" t="s">
        <v>189</v>
      </c>
      <c r="D99" s="162"/>
      <c r="E99" s="163"/>
      <c r="F99" s="161"/>
      <c r="G99" s="161"/>
      <c r="H99" s="161"/>
      <c r="I99" s="161"/>
      <c r="J99" s="161"/>
      <c r="K99" s="161"/>
      <c r="L99" s="161"/>
      <c r="M99" s="161"/>
      <c r="N99" s="160"/>
      <c r="O99" s="160"/>
      <c r="P99" s="160"/>
      <c r="Q99" s="160"/>
      <c r="R99" s="161"/>
      <c r="S99" s="161"/>
      <c r="T99" s="161"/>
      <c r="U99" s="161"/>
      <c r="V99" s="161"/>
      <c r="W99" s="161"/>
      <c r="X99" s="161"/>
      <c r="Y99" s="151"/>
      <c r="Z99" s="151"/>
      <c r="AA99" s="151"/>
      <c r="AB99" s="151"/>
      <c r="AC99" s="151"/>
      <c r="AD99" s="151"/>
      <c r="AE99" s="151"/>
      <c r="AF99" s="151"/>
      <c r="AG99" s="151" t="s">
        <v>110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1" t="s">
        <v>112</v>
      </c>
      <c r="D100" s="162"/>
      <c r="E100" s="163">
        <v>1</v>
      </c>
      <c r="F100" s="161"/>
      <c r="G100" s="161"/>
      <c r="H100" s="161"/>
      <c r="I100" s="161"/>
      <c r="J100" s="161"/>
      <c r="K100" s="161"/>
      <c r="L100" s="161"/>
      <c r="M100" s="161"/>
      <c r="N100" s="160"/>
      <c r="O100" s="160"/>
      <c r="P100" s="160"/>
      <c r="Q100" s="160"/>
      <c r="R100" s="161"/>
      <c r="S100" s="161"/>
      <c r="T100" s="161"/>
      <c r="U100" s="161"/>
      <c r="V100" s="161"/>
      <c r="W100" s="161"/>
      <c r="X100" s="16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110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18</v>
      </c>
      <c r="B101" s="173" t="s">
        <v>190</v>
      </c>
      <c r="C101" s="180" t="s">
        <v>191</v>
      </c>
      <c r="D101" s="174" t="s">
        <v>104</v>
      </c>
      <c r="E101" s="175">
        <v>5</v>
      </c>
      <c r="F101" s="176"/>
      <c r="G101" s="177">
        <f>ROUND(E101*F101,2)</f>
        <v>0</v>
      </c>
      <c r="H101" s="176"/>
      <c r="I101" s="177">
        <f>ROUND(E101*H101,2)</f>
        <v>0</v>
      </c>
      <c r="J101" s="176"/>
      <c r="K101" s="177">
        <f>ROUND(E101*J101,2)</f>
        <v>0</v>
      </c>
      <c r="L101" s="177">
        <v>21</v>
      </c>
      <c r="M101" s="177">
        <f>G101*(1+L101/100)</f>
        <v>0</v>
      </c>
      <c r="N101" s="175">
        <v>0</v>
      </c>
      <c r="O101" s="175">
        <f>ROUND(E101*N101,2)</f>
        <v>0</v>
      </c>
      <c r="P101" s="175">
        <v>0</v>
      </c>
      <c r="Q101" s="175">
        <f>ROUND(E101*P101,2)</f>
        <v>0</v>
      </c>
      <c r="R101" s="177"/>
      <c r="S101" s="177" t="s">
        <v>105</v>
      </c>
      <c r="T101" s="178" t="s">
        <v>106</v>
      </c>
      <c r="U101" s="161">
        <v>0</v>
      </c>
      <c r="V101" s="161">
        <f>ROUND(E101*U101,2)</f>
        <v>0</v>
      </c>
      <c r="W101" s="161"/>
      <c r="X101" s="161" t="s">
        <v>107</v>
      </c>
      <c r="Y101" s="151"/>
      <c r="Z101" s="151"/>
      <c r="AA101" s="151"/>
      <c r="AB101" s="151"/>
      <c r="AC101" s="151"/>
      <c r="AD101" s="151"/>
      <c r="AE101" s="151"/>
      <c r="AF101" s="151"/>
      <c r="AG101" s="151" t="s">
        <v>108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1" t="s">
        <v>144</v>
      </c>
      <c r="D102" s="162"/>
      <c r="E102" s="163"/>
      <c r="F102" s="161"/>
      <c r="G102" s="161"/>
      <c r="H102" s="161"/>
      <c r="I102" s="161"/>
      <c r="J102" s="161"/>
      <c r="K102" s="161"/>
      <c r="L102" s="161"/>
      <c r="M102" s="161"/>
      <c r="N102" s="160"/>
      <c r="O102" s="160"/>
      <c r="P102" s="160"/>
      <c r="Q102" s="160"/>
      <c r="R102" s="161"/>
      <c r="S102" s="161"/>
      <c r="T102" s="161"/>
      <c r="U102" s="161"/>
      <c r="V102" s="161"/>
      <c r="W102" s="161"/>
      <c r="X102" s="16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110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1" t="s">
        <v>192</v>
      </c>
      <c r="D103" s="162"/>
      <c r="E103" s="163"/>
      <c r="F103" s="161"/>
      <c r="G103" s="161"/>
      <c r="H103" s="161"/>
      <c r="I103" s="161"/>
      <c r="J103" s="161"/>
      <c r="K103" s="161"/>
      <c r="L103" s="161"/>
      <c r="M103" s="161"/>
      <c r="N103" s="160"/>
      <c r="O103" s="160"/>
      <c r="P103" s="160"/>
      <c r="Q103" s="160"/>
      <c r="R103" s="161"/>
      <c r="S103" s="161"/>
      <c r="T103" s="161"/>
      <c r="U103" s="161"/>
      <c r="V103" s="161"/>
      <c r="W103" s="161"/>
      <c r="X103" s="16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110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1" t="s">
        <v>129</v>
      </c>
      <c r="D104" s="162"/>
      <c r="E104" s="163"/>
      <c r="F104" s="161"/>
      <c r="G104" s="161"/>
      <c r="H104" s="161"/>
      <c r="I104" s="161"/>
      <c r="J104" s="161"/>
      <c r="K104" s="161"/>
      <c r="L104" s="161"/>
      <c r="M104" s="161"/>
      <c r="N104" s="160"/>
      <c r="O104" s="160"/>
      <c r="P104" s="160"/>
      <c r="Q104" s="160"/>
      <c r="R104" s="161"/>
      <c r="S104" s="161"/>
      <c r="T104" s="161"/>
      <c r="U104" s="161"/>
      <c r="V104" s="161"/>
      <c r="W104" s="161"/>
      <c r="X104" s="16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110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1" t="s">
        <v>193</v>
      </c>
      <c r="D105" s="162"/>
      <c r="E105" s="163"/>
      <c r="F105" s="161"/>
      <c r="G105" s="161"/>
      <c r="H105" s="161"/>
      <c r="I105" s="161"/>
      <c r="J105" s="161"/>
      <c r="K105" s="161"/>
      <c r="L105" s="161"/>
      <c r="M105" s="161"/>
      <c r="N105" s="160"/>
      <c r="O105" s="160"/>
      <c r="P105" s="160"/>
      <c r="Q105" s="160"/>
      <c r="R105" s="161"/>
      <c r="S105" s="161"/>
      <c r="T105" s="161"/>
      <c r="U105" s="161"/>
      <c r="V105" s="161"/>
      <c r="W105" s="161"/>
      <c r="X105" s="16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110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1" t="s">
        <v>130</v>
      </c>
      <c r="D106" s="162"/>
      <c r="E106" s="163"/>
      <c r="F106" s="161"/>
      <c r="G106" s="161"/>
      <c r="H106" s="161"/>
      <c r="I106" s="161"/>
      <c r="J106" s="161"/>
      <c r="K106" s="161"/>
      <c r="L106" s="161"/>
      <c r="M106" s="161"/>
      <c r="N106" s="160"/>
      <c r="O106" s="160"/>
      <c r="P106" s="160"/>
      <c r="Q106" s="160"/>
      <c r="R106" s="161"/>
      <c r="S106" s="161"/>
      <c r="T106" s="161"/>
      <c r="U106" s="161"/>
      <c r="V106" s="161"/>
      <c r="W106" s="161"/>
      <c r="X106" s="16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110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1" t="s">
        <v>194</v>
      </c>
      <c r="D107" s="162"/>
      <c r="E107" s="163"/>
      <c r="F107" s="161"/>
      <c r="G107" s="161"/>
      <c r="H107" s="161"/>
      <c r="I107" s="161"/>
      <c r="J107" s="161"/>
      <c r="K107" s="161"/>
      <c r="L107" s="161"/>
      <c r="M107" s="161"/>
      <c r="N107" s="160"/>
      <c r="O107" s="160"/>
      <c r="P107" s="160"/>
      <c r="Q107" s="160"/>
      <c r="R107" s="161"/>
      <c r="S107" s="161"/>
      <c r="T107" s="161"/>
      <c r="U107" s="161"/>
      <c r="V107" s="161"/>
      <c r="W107" s="161"/>
      <c r="X107" s="16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110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1" t="s">
        <v>183</v>
      </c>
      <c r="D108" s="162"/>
      <c r="E108" s="163">
        <v>5</v>
      </c>
      <c r="F108" s="161"/>
      <c r="G108" s="161"/>
      <c r="H108" s="161"/>
      <c r="I108" s="161"/>
      <c r="J108" s="161"/>
      <c r="K108" s="161"/>
      <c r="L108" s="161"/>
      <c r="M108" s="161"/>
      <c r="N108" s="160"/>
      <c r="O108" s="160"/>
      <c r="P108" s="160"/>
      <c r="Q108" s="160"/>
      <c r="R108" s="161"/>
      <c r="S108" s="161"/>
      <c r="T108" s="161"/>
      <c r="U108" s="161"/>
      <c r="V108" s="161"/>
      <c r="W108" s="161"/>
      <c r="X108" s="16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110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2">
        <v>19</v>
      </c>
      <c r="B109" s="173" t="s">
        <v>195</v>
      </c>
      <c r="C109" s="180" t="s">
        <v>196</v>
      </c>
      <c r="D109" s="174" t="s">
        <v>104</v>
      </c>
      <c r="E109" s="175">
        <v>1</v>
      </c>
      <c r="F109" s="176"/>
      <c r="G109" s="177">
        <f>ROUND(E109*F109,2)</f>
        <v>0</v>
      </c>
      <c r="H109" s="176"/>
      <c r="I109" s="177">
        <f>ROUND(E109*H109,2)</f>
        <v>0</v>
      </c>
      <c r="J109" s="176"/>
      <c r="K109" s="177">
        <f>ROUND(E109*J109,2)</f>
        <v>0</v>
      </c>
      <c r="L109" s="177">
        <v>21</v>
      </c>
      <c r="M109" s="177">
        <f>G109*(1+L109/100)</f>
        <v>0</v>
      </c>
      <c r="N109" s="175">
        <v>0</v>
      </c>
      <c r="O109" s="175">
        <f>ROUND(E109*N109,2)</f>
        <v>0</v>
      </c>
      <c r="P109" s="175">
        <v>0</v>
      </c>
      <c r="Q109" s="175">
        <f>ROUND(E109*P109,2)</f>
        <v>0</v>
      </c>
      <c r="R109" s="177"/>
      <c r="S109" s="177" t="s">
        <v>105</v>
      </c>
      <c r="T109" s="178" t="s">
        <v>106</v>
      </c>
      <c r="U109" s="161">
        <v>0</v>
      </c>
      <c r="V109" s="161">
        <f>ROUND(E109*U109,2)</f>
        <v>0</v>
      </c>
      <c r="W109" s="161"/>
      <c r="X109" s="161" t="s">
        <v>107</v>
      </c>
      <c r="Y109" s="151"/>
      <c r="Z109" s="151"/>
      <c r="AA109" s="151"/>
      <c r="AB109" s="151"/>
      <c r="AC109" s="151"/>
      <c r="AD109" s="151"/>
      <c r="AE109" s="151"/>
      <c r="AF109" s="151"/>
      <c r="AG109" s="151" t="s">
        <v>108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1" t="s">
        <v>129</v>
      </c>
      <c r="D110" s="162"/>
      <c r="E110" s="163"/>
      <c r="F110" s="161"/>
      <c r="G110" s="161"/>
      <c r="H110" s="161"/>
      <c r="I110" s="161"/>
      <c r="J110" s="161"/>
      <c r="K110" s="161"/>
      <c r="L110" s="161"/>
      <c r="M110" s="161"/>
      <c r="N110" s="160"/>
      <c r="O110" s="160"/>
      <c r="P110" s="160"/>
      <c r="Q110" s="160"/>
      <c r="R110" s="161"/>
      <c r="S110" s="161"/>
      <c r="T110" s="161"/>
      <c r="U110" s="161"/>
      <c r="V110" s="161"/>
      <c r="W110" s="161"/>
      <c r="X110" s="16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110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81" t="s">
        <v>197</v>
      </c>
      <c r="D111" s="162"/>
      <c r="E111" s="163"/>
      <c r="F111" s="161"/>
      <c r="G111" s="161"/>
      <c r="H111" s="161"/>
      <c r="I111" s="161"/>
      <c r="J111" s="161"/>
      <c r="K111" s="161"/>
      <c r="L111" s="161"/>
      <c r="M111" s="161"/>
      <c r="N111" s="160"/>
      <c r="O111" s="160"/>
      <c r="P111" s="160"/>
      <c r="Q111" s="160"/>
      <c r="R111" s="161"/>
      <c r="S111" s="161"/>
      <c r="T111" s="161"/>
      <c r="U111" s="161"/>
      <c r="V111" s="161"/>
      <c r="W111" s="161"/>
      <c r="X111" s="16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110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81" t="s">
        <v>112</v>
      </c>
      <c r="D112" s="162"/>
      <c r="E112" s="163">
        <v>1</v>
      </c>
      <c r="F112" s="161"/>
      <c r="G112" s="161"/>
      <c r="H112" s="161"/>
      <c r="I112" s="161"/>
      <c r="J112" s="161"/>
      <c r="K112" s="161"/>
      <c r="L112" s="161"/>
      <c r="M112" s="161"/>
      <c r="N112" s="160"/>
      <c r="O112" s="160"/>
      <c r="P112" s="160"/>
      <c r="Q112" s="160"/>
      <c r="R112" s="161"/>
      <c r="S112" s="161"/>
      <c r="T112" s="161"/>
      <c r="U112" s="161"/>
      <c r="V112" s="161"/>
      <c r="W112" s="161"/>
      <c r="X112" s="16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110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ht="22.5" outlineLevel="1" x14ac:dyDescent="0.2">
      <c r="A113" s="172">
        <v>20</v>
      </c>
      <c r="B113" s="173" t="s">
        <v>198</v>
      </c>
      <c r="C113" s="180" t="s">
        <v>199</v>
      </c>
      <c r="D113" s="174" t="s">
        <v>104</v>
      </c>
      <c r="E113" s="175">
        <v>8</v>
      </c>
      <c r="F113" s="176"/>
      <c r="G113" s="177">
        <f>ROUND(E113*F113,2)</f>
        <v>0</v>
      </c>
      <c r="H113" s="176"/>
      <c r="I113" s="177">
        <f>ROUND(E113*H113,2)</f>
        <v>0</v>
      </c>
      <c r="J113" s="176"/>
      <c r="K113" s="177">
        <f>ROUND(E113*J113,2)</f>
        <v>0</v>
      </c>
      <c r="L113" s="177">
        <v>21</v>
      </c>
      <c r="M113" s="177">
        <f>G113*(1+L113/100)</f>
        <v>0</v>
      </c>
      <c r="N113" s="175">
        <v>0</v>
      </c>
      <c r="O113" s="175">
        <f>ROUND(E113*N113,2)</f>
        <v>0</v>
      </c>
      <c r="P113" s="175">
        <v>0</v>
      </c>
      <c r="Q113" s="175">
        <f>ROUND(E113*P113,2)</f>
        <v>0</v>
      </c>
      <c r="R113" s="177"/>
      <c r="S113" s="177" t="s">
        <v>105</v>
      </c>
      <c r="T113" s="178" t="s">
        <v>106</v>
      </c>
      <c r="U113" s="161">
        <v>0</v>
      </c>
      <c r="V113" s="161">
        <f>ROUND(E113*U113,2)</f>
        <v>0</v>
      </c>
      <c r="W113" s="161"/>
      <c r="X113" s="161" t="s">
        <v>107</v>
      </c>
      <c r="Y113" s="151"/>
      <c r="Z113" s="151"/>
      <c r="AA113" s="151"/>
      <c r="AB113" s="151"/>
      <c r="AC113" s="151"/>
      <c r="AD113" s="151"/>
      <c r="AE113" s="151"/>
      <c r="AF113" s="151"/>
      <c r="AG113" s="151" t="s">
        <v>108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81" t="s">
        <v>200</v>
      </c>
      <c r="D114" s="162"/>
      <c r="E114" s="163"/>
      <c r="F114" s="161"/>
      <c r="G114" s="161"/>
      <c r="H114" s="161"/>
      <c r="I114" s="161"/>
      <c r="J114" s="161"/>
      <c r="K114" s="161"/>
      <c r="L114" s="161"/>
      <c r="M114" s="161"/>
      <c r="N114" s="160"/>
      <c r="O114" s="160"/>
      <c r="P114" s="160"/>
      <c r="Q114" s="160"/>
      <c r="R114" s="161"/>
      <c r="S114" s="161"/>
      <c r="T114" s="161"/>
      <c r="U114" s="161"/>
      <c r="V114" s="161"/>
      <c r="W114" s="161"/>
      <c r="X114" s="16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110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81" t="s">
        <v>201</v>
      </c>
      <c r="D115" s="162"/>
      <c r="E115" s="163"/>
      <c r="F115" s="161"/>
      <c r="G115" s="161"/>
      <c r="H115" s="161"/>
      <c r="I115" s="161"/>
      <c r="J115" s="161"/>
      <c r="K115" s="161"/>
      <c r="L115" s="161"/>
      <c r="M115" s="161"/>
      <c r="N115" s="160"/>
      <c r="O115" s="160"/>
      <c r="P115" s="160"/>
      <c r="Q115" s="160"/>
      <c r="R115" s="161"/>
      <c r="S115" s="161"/>
      <c r="T115" s="161"/>
      <c r="U115" s="161"/>
      <c r="V115" s="161"/>
      <c r="W115" s="161"/>
      <c r="X115" s="16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110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81" t="s">
        <v>148</v>
      </c>
      <c r="D116" s="162"/>
      <c r="E116" s="163">
        <v>8</v>
      </c>
      <c r="F116" s="161"/>
      <c r="G116" s="161"/>
      <c r="H116" s="161"/>
      <c r="I116" s="161"/>
      <c r="J116" s="161"/>
      <c r="K116" s="161"/>
      <c r="L116" s="161"/>
      <c r="M116" s="161"/>
      <c r="N116" s="160"/>
      <c r="O116" s="160"/>
      <c r="P116" s="160"/>
      <c r="Q116" s="160"/>
      <c r="R116" s="161"/>
      <c r="S116" s="161"/>
      <c r="T116" s="161"/>
      <c r="U116" s="161"/>
      <c r="V116" s="161"/>
      <c r="W116" s="161"/>
      <c r="X116" s="16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110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2">
        <v>21</v>
      </c>
      <c r="B117" s="173" t="s">
        <v>202</v>
      </c>
      <c r="C117" s="180" t="s">
        <v>203</v>
      </c>
      <c r="D117" s="174" t="s">
        <v>104</v>
      </c>
      <c r="E117" s="175">
        <v>10</v>
      </c>
      <c r="F117" s="176"/>
      <c r="G117" s="177">
        <f>ROUND(E117*F117,2)</f>
        <v>0</v>
      </c>
      <c r="H117" s="176"/>
      <c r="I117" s="177">
        <f>ROUND(E117*H117,2)</f>
        <v>0</v>
      </c>
      <c r="J117" s="176"/>
      <c r="K117" s="177">
        <f>ROUND(E117*J117,2)</f>
        <v>0</v>
      </c>
      <c r="L117" s="177">
        <v>21</v>
      </c>
      <c r="M117" s="177">
        <f>G117*(1+L117/100)</f>
        <v>0</v>
      </c>
      <c r="N117" s="175">
        <v>0</v>
      </c>
      <c r="O117" s="175">
        <f>ROUND(E117*N117,2)</f>
        <v>0</v>
      </c>
      <c r="P117" s="175">
        <v>0</v>
      </c>
      <c r="Q117" s="175">
        <f>ROUND(E117*P117,2)</f>
        <v>0</v>
      </c>
      <c r="R117" s="177"/>
      <c r="S117" s="177" t="s">
        <v>105</v>
      </c>
      <c r="T117" s="178" t="s">
        <v>106</v>
      </c>
      <c r="U117" s="161">
        <v>0</v>
      </c>
      <c r="V117" s="161">
        <f>ROUND(E117*U117,2)</f>
        <v>0</v>
      </c>
      <c r="W117" s="161"/>
      <c r="X117" s="161" t="s">
        <v>107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108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81" t="s">
        <v>204</v>
      </c>
      <c r="D118" s="162"/>
      <c r="E118" s="163"/>
      <c r="F118" s="161"/>
      <c r="G118" s="161"/>
      <c r="H118" s="161"/>
      <c r="I118" s="161"/>
      <c r="J118" s="161"/>
      <c r="K118" s="161"/>
      <c r="L118" s="161"/>
      <c r="M118" s="161"/>
      <c r="N118" s="160"/>
      <c r="O118" s="160"/>
      <c r="P118" s="160"/>
      <c r="Q118" s="160"/>
      <c r="R118" s="161"/>
      <c r="S118" s="161"/>
      <c r="T118" s="161"/>
      <c r="U118" s="161"/>
      <c r="V118" s="161"/>
      <c r="W118" s="161"/>
      <c r="X118" s="16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110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81" t="s">
        <v>205</v>
      </c>
      <c r="D119" s="162"/>
      <c r="E119" s="163"/>
      <c r="F119" s="161"/>
      <c r="G119" s="161"/>
      <c r="H119" s="161"/>
      <c r="I119" s="161"/>
      <c r="J119" s="161"/>
      <c r="K119" s="161"/>
      <c r="L119" s="161"/>
      <c r="M119" s="161"/>
      <c r="N119" s="160"/>
      <c r="O119" s="160"/>
      <c r="P119" s="160"/>
      <c r="Q119" s="160"/>
      <c r="R119" s="161"/>
      <c r="S119" s="161"/>
      <c r="T119" s="161"/>
      <c r="U119" s="161"/>
      <c r="V119" s="161"/>
      <c r="W119" s="161"/>
      <c r="X119" s="16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110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81" t="s">
        <v>206</v>
      </c>
      <c r="D120" s="162"/>
      <c r="E120" s="163">
        <v>10</v>
      </c>
      <c r="F120" s="161"/>
      <c r="G120" s="161"/>
      <c r="H120" s="161"/>
      <c r="I120" s="161"/>
      <c r="J120" s="161"/>
      <c r="K120" s="161"/>
      <c r="L120" s="161"/>
      <c r="M120" s="161"/>
      <c r="N120" s="160"/>
      <c r="O120" s="160"/>
      <c r="P120" s="160"/>
      <c r="Q120" s="160"/>
      <c r="R120" s="161"/>
      <c r="S120" s="161"/>
      <c r="T120" s="161"/>
      <c r="U120" s="161"/>
      <c r="V120" s="161"/>
      <c r="W120" s="161"/>
      <c r="X120" s="16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110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2">
        <v>22</v>
      </c>
      <c r="B121" s="173" t="s">
        <v>207</v>
      </c>
      <c r="C121" s="180" t="s">
        <v>208</v>
      </c>
      <c r="D121" s="174" t="s">
        <v>104</v>
      </c>
      <c r="E121" s="175">
        <v>7</v>
      </c>
      <c r="F121" s="176"/>
      <c r="G121" s="177">
        <f>ROUND(E121*F121,2)</f>
        <v>0</v>
      </c>
      <c r="H121" s="176"/>
      <c r="I121" s="177">
        <f>ROUND(E121*H121,2)</f>
        <v>0</v>
      </c>
      <c r="J121" s="176"/>
      <c r="K121" s="177">
        <f>ROUND(E121*J121,2)</f>
        <v>0</v>
      </c>
      <c r="L121" s="177">
        <v>21</v>
      </c>
      <c r="M121" s="177">
        <f>G121*(1+L121/100)</f>
        <v>0</v>
      </c>
      <c r="N121" s="175">
        <v>0</v>
      </c>
      <c r="O121" s="175">
        <f>ROUND(E121*N121,2)</f>
        <v>0</v>
      </c>
      <c r="P121" s="175">
        <v>0</v>
      </c>
      <c r="Q121" s="175">
        <f>ROUND(E121*P121,2)</f>
        <v>0</v>
      </c>
      <c r="R121" s="177"/>
      <c r="S121" s="177" t="s">
        <v>105</v>
      </c>
      <c r="T121" s="178" t="s">
        <v>106</v>
      </c>
      <c r="U121" s="161">
        <v>0</v>
      </c>
      <c r="V121" s="161">
        <f>ROUND(E121*U121,2)</f>
        <v>0</v>
      </c>
      <c r="W121" s="161"/>
      <c r="X121" s="161" t="s">
        <v>107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108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81" t="s">
        <v>209</v>
      </c>
      <c r="D122" s="162"/>
      <c r="E122" s="163"/>
      <c r="F122" s="161"/>
      <c r="G122" s="161"/>
      <c r="H122" s="161"/>
      <c r="I122" s="161"/>
      <c r="J122" s="161"/>
      <c r="K122" s="161"/>
      <c r="L122" s="161"/>
      <c r="M122" s="161"/>
      <c r="N122" s="160"/>
      <c r="O122" s="160"/>
      <c r="P122" s="160"/>
      <c r="Q122" s="160"/>
      <c r="R122" s="161"/>
      <c r="S122" s="161"/>
      <c r="T122" s="161"/>
      <c r="U122" s="161"/>
      <c r="V122" s="161"/>
      <c r="W122" s="161"/>
      <c r="X122" s="16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110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81" t="s">
        <v>210</v>
      </c>
      <c r="D123" s="162"/>
      <c r="E123" s="163"/>
      <c r="F123" s="161"/>
      <c r="G123" s="161"/>
      <c r="H123" s="161"/>
      <c r="I123" s="161"/>
      <c r="J123" s="161"/>
      <c r="K123" s="161"/>
      <c r="L123" s="161"/>
      <c r="M123" s="161"/>
      <c r="N123" s="160"/>
      <c r="O123" s="160"/>
      <c r="P123" s="160"/>
      <c r="Q123" s="160"/>
      <c r="R123" s="161"/>
      <c r="S123" s="161"/>
      <c r="T123" s="161"/>
      <c r="U123" s="161"/>
      <c r="V123" s="161"/>
      <c r="W123" s="161"/>
      <c r="X123" s="16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110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81" t="s">
        <v>136</v>
      </c>
      <c r="D124" s="162"/>
      <c r="E124" s="163">
        <v>7</v>
      </c>
      <c r="F124" s="161"/>
      <c r="G124" s="161"/>
      <c r="H124" s="161"/>
      <c r="I124" s="161"/>
      <c r="J124" s="161"/>
      <c r="K124" s="161"/>
      <c r="L124" s="161"/>
      <c r="M124" s="161"/>
      <c r="N124" s="160"/>
      <c r="O124" s="160"/>
      <c r="P124" s="160"/>
      <c r="Q124" s="160"/>
      <c r="R124" s="161"/>
      <c r="S124" s="161"/>
      <c r="T124" s="161"/>
      <c r="U124" s="161"/>
      <c r="V124" s="161"/>
      <c r="W124" s="161"/>
      <c r="X124" s="16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110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 x14ac:dyDescent="0.2">
      <c r="A125" s="172">
        <v>23</v>
      </c>
      <c r="B125" s="173" t="s">
        <v>211</v>
      </c>
      <c r="C125" s="180" t="s">
        <v>212</v>
      </c>
      <c r="D125" s="174" t="s">
        <v>104</v>
      </c>
      <c r="E125" s="175">
        <v>1</v>
      </c>
      <c r="F125" s="176"/>
      <c r="G125" s="177">
        <f>ROUND(E125*F125,2)</f>
        <v>0</v>
      </c>
      <c r="H125" s="176"/>
      <c r="I125" s="177">
        <f>ROUND(E125*H125,2)</f>
        <v>0</v>
      </c>
      <c r="J125" s="176"/>
      <c r="K125" s="177">
        <f>ROUND(E125*J125,2)</f>
        <v>0</v>
      </c>
      <c r="L125" s="177">
        <v>21</v>
      </c>
      <c r="M125" s="177">
        <f>G125*(1+L125/100)</f>
        <v>0</v>
      </c>
      <c r="N125" s="175">
        <v>0</v>
      </c>
      <c r="O125" s="175">
        <f>ROUND(E125*N125,2)</f>
        <v>0</v>
      </c>
      <c r="P125" s="175">
        <v>0</v>
      </c>
      <c r="Q125" s="175">
        <f>ROUND(E125*P125,2)</f>
        <v>0</v>
      </c>
      <c r="R125" s="177"/>
      <c r="S125" s="177" t="s">
        <v>105</v>
      </c>
      <c r="T125" s="178" t="s">
        <v>106</v>
      </c>
      <c r="U125" s="161">
        <v>0</v>
      </c>
      <c r="V125" s="161">
        <f>ROUND(E125*U125,2)</f>
        <v>0</v>
      </c>
      <c r="W125" s="161"/>
      <c r="X125" s="161" t="s">
        <v>107</v>
      </c>
      <c r="Y125" s="151"/>
      <c r="Z125" s="151"/>
      <c r="AA125" s="151"/>
      <c r="AB125" s="151"/>
      <c r="AC125" s="151"/>
      <c r="AD125" s="151"/>
      <c r="AE125" s="151"/>
      <c r="AF125" s="151"/>
      <c r="AG125" s="151" t="s">
        <v>108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81" t="s">
        <v>213</v>
      </c>
      <c r="D126" s="162"/>
      <c r="E126" s="163"/>
      <c r="F126" s="161"/>
      <c r="G126" s="161"/>
      <c r="H126" s="161"/>
      <c r="I126" s="161"/>
      <c r="J126" s="161"/>
      <c r="K126" s="161"/>
      <c r="L126" s="161"/>
      <c r="M126" s="161"/>
      <c r="N126" s="160"/>
      <c r="O126" s="160"/>
      <c r="P126" s="160"/>
      <c r="Q126" s="160"/>
      <c r="R126" s="161"/>
      <c r="S126" s="161"/>
      <c r="T126" s="161"/>
      <c r="U126" s="161"/>
      <c r="V126" s="161"/>
      <c r="W126" s="161"/>
      <c r="X126" s="16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110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81" t="s">
        <v>214</v>
      </c>
      <c r="D127" s="162"/>
      <c r="E127" s="163"/>
      <c r="F127" s="161"/>
      <c r="G127" s="161"/>
      <c r="H127" s="161"/>
      <c r="I127" s="161"/>
      <c r="J127" s="161"/>
      <c r="K127" s="161"/>
      <c r="L127" s="161"/>
      <c r="M127" s="161"/>
      <c r="N127" s="160"/>
      <c r="O127" s="160"/>
      <c r="P127" s="160"/>
      <c r="Q127" s="160"/>
      <c r="R127" s="161"/>
      <c r="S127" s="161"/>
      <c r="T127" s="161"/>
      <c r="U127" s="161"/>
      <c r="V127" s="161"/>
      <c r="W127" s="161"/>
      <c r="X127" s="16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110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81" t="s">
        <v>112</v>
      </c>
      <c r="D128" s="162"/>
      <c r="E128" s="163">
        <v>1</v>
      </c>
      <c r="F128" s="161"/>
      <c r="G128" s="161"/>
      <c r="H128" s="161"/>
      <c r="I128" s="161"/>
      <c r="J128" s="161"/>
      <c r="K128" s="161"/>
      <c r="L128" s="161"/>
      <c r="M128" s="161"/>
      <c r="N128" s="160"/>
      <c r="O128" s="160"/>
      <c r="P128" s="160"/>
      <c r="Q128" s="160"/>
      <c r="R128" s="161"/>
      <c r="S128" s="161"/>
      <c r="T128" s="161"/>
      <c r="U128" s="161"/>
      <c r="V128" s="161"/>
      <c r="W128" s="161"/>
      <c r="X128" s="16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110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72">
        <v>24</v>
      </c>
      <c r="B129" s="173" t="s">
        <v>215</v>
      </c>
      <c r="C129" s="180" t="s">
        <v>216</v>
      </c>
      <c r="D129" s="174" t="s">
        <v>104</v>
      </c>
      <c r="E129" s="175">
        <v>8</v>
      </c>
      <c r="F129" s="176"/>
      <c r="G129" s="177">
        <f>ROUND(E129*F129,2)</f>
        <v>0</v>
      </c>
      <c r="H129" s="176"/>
      <c r="I129" s="177">
        <f>ROUND(E129*H129,2)</f>
        <v>0</v>
      </c>
      <c r="J129" s="176"/>
      <c r="K129" s="177">
        <f>ROUND(E129*J129,2)</f>
        <v>0</v>
      </c>
      <c r="L129" s="177">
        <v>21</v>
      </c>
      <c r="M129" s="177">
        <f>G129*(1+L129/100)</f>
        <v>0</v>
      </c>
      <c r="N129" s="175">
        <v>0</v>
      </c>
      <c r="O129" s="175">
        <f>ROUND(E129*N129,2)</f>
        <v>0</v>
      </c>
      <c r="P129" s="175">
        <v>0</v>
      </c>
      <c r="Q129" s="175">
        <f>ROUND(E129*P129,2)</f>
        <v>0</v>
      </c>
      <c r="R129" s="177"/>
      <c r="S129" s="177" t="s">
        <v>105</v>
      </c>
      <c r="T129" s="178" t="s">
        <v>106</v>
      </c>
      <c r="U129" s="161">
        <v>0</v>
      </c>
      <c r="V129" s="161">
        <f>ROUND(E129*U129,2)</f>
        <v>0</v>
      </c>
      <c r="W129" s="161"/>
      <c r="X129" s="161" t="s">
        <v>107</v>
      </c>
      <c r="Y129" s="151"/>
      <c r="Z129" s="151"/>
      <c r="AA129" s="151"/>
      <c r="AB129" s="151"/>
      <c r="AC129" s="151"/>
      <c r="AD129" s="151"/>
      <c r="AE129" s="151"/>
      <c r="AF129" s="151"/>
      <c r="AG129" s="151" t="s">
        <v>108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81" t="s">
        <v>217</v>
      </c>
      <c r="D130" s="162"/>
      <c r="E130" s="163"/>
      <c r="F130" s="161"/>
      <c r="G130" s="161"/>
      <c r="H130" s="161"/>
      <c r="I130" s="161"/>
      <c r="J130" s="161"/>
      <c r="K130" s="161"/>
      <c r="L130" s="161"/>
      <c r="M130" s="161"/>
      <c r="N130" s="160"/>
      <c r="O130" s="160"/>
      <c r="P130" s="160"/>
      <c r="Q130" s="160"/>
      <c r="R130" s="161"/>
      <c r="S130" s="161"/>
      <c r="T130" s="161"/>
      <c r="U130" s="161"/>
      <c r="V130" s="161"/>
      <c r="W130" s="161"/>
      <c r="X130" s="16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110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81" t="s">
        <v>218</v>
      </c>
      <c r="D131" s="162"/>
      <c r="E131" s="163"/>
      <c r="F131" s="161"/>
      <c r="G131" s="161"/>
      <c r="H131" s="161"/>
      <c r="I131" s="161"/>
      <c r="J131" s="161"/>
      <c r="K131" s="161"/>
      <c r="L131" s="161"/>
      <c r="M131" s="161"/>
      <c r="N131" s="160"/>
      <c r="O131" s="160"/>
      <c r="P131" s="160"/>
      <c r="Q131" s="160"/>
      <c r="R131" s="161"/>
      <c r="S131" s="161"/>
      <c r="T131" s="161"/>
      <c r="U131" s="161"/>
      <c r="V131" s="161"/>
      <c r="W131" s="161"/>
      <c r="X131" s="16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110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81" t="s">
        <v>148</v>
      </c>
      <c r="D132" s="162"/>
      <c r="E132" s="163">
        <v>8</v>
      </c>
      <c r="F132" s="161"/>
      <c r="G132" s="161"/>
      <c r="H132" s="161"/>
      <c r="I132" s="161"/>
      <c r="J132" s="161"/>
      <c r="K132" s="161"/>
      <c r="L132" s="161"/>
      <c r="M132" s="161"/>
      <c r="N132" s="160"/>
      <c r="O132" s="160"/>
      <c r="P132" s="160"/>
      <c r="Q132" s="160"/>
      <c r="R132" s="161"/>
      <c r="S132" s="161"/>
      <c r="T132" s="161"/>
      <c r="U132" s="161"/>
      <c r="V132" s="161"/>
      <c r="W132" s="161"/>
      <c r="X132" s="16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110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72">
        <v>25</v>
      </c>
      <c r="B133" s="173" t="s">
        <v>219</v>
      </c>
      <c r="C133" s="180" t="s">
        <v>220</v>
      </c>
      <c r="D133" s="174" t="s">
        <v>104</v>
      </c>
      <c r="E133" s="175">
        <v>15</v>
      </c>
      <c r="F133" s="176"/>
      <c r="G133" s="177">
        <f>ROUND(E133*F133,2)</f>
        <v>0</v>
      </c>
      <c r="H133" s="176"/>
      <c r="I133" s="177">
        <f>ROUND(E133*H133,2)</f>
        <v>0</v>
      </c>
      <c r="J133" s="176"/>
      <c r="K133" s="177">
        <f>ROUND(E133*J133,2)</f>
        <v>0</v>
      </c>
      <c r="L133" s="177">
        <v>21</v>
      </c>
      <c r="M133" s="177">
        <f>G133*(1+L133/100)</f>
        <v>0</v>
      </c>
      <c r="N133" s="175">
        <v>0</v>
      </c>
      <c r="O133" s="175">
        <f>ROUND(E133*N133,2)</f>
        <v>0</v>
      </c>
      <c r="P133" s="175">
        <v>0</v>
      </c>
      <c r="Q133" s="175">
        <f>ROUND(E133*P133,2)</f>
        <v>0</v>
      </c>
      <c r="R133" s="177"/>
      <c r="S133" s="177" t="s">
        <v>105</v>
      </c>
      <c r="T133" s="178" t="s">
        <v>106</v>
      </c>
      <c r="U133" s="161">
        <v>0</v>
      </c>
      <c r="V133" s="161">
        <f>ROUND(E133*U133,2)</f>
        <v>0</v>
      </c>
      <c r="W133" s="161"/>
      <c r="X133" s="161" t="s">
        <v>107</v>
      </c>
      <c r="Y133" s="151"/>
      <c r="Z133" s="151"/>
      <c r="AA133" s="151"/>
      <c r="AB133" s="151"/>
      <c r="AC133" s="151"/>
      <c r="AD133" s="151"/>
      <c r="AE133" s="151"/>
      <c r="AF133" s="151"/>
      <c r="AG133" s="151" t="s">
        <v>108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81" t="s">
        <v>221</v>
      </c>
      <c r="D134" s="162"/>
      <c r="E134" s="163"/>
      <c r="F134" s="161"/>
      <c r="G134" s="161"/>
      <c r="H134" s="161"/>
      <c r="I134" s="161"/>
      <c r="J134" s="161"/>
      <c r="K134" s="161"/>
      <c r="L134" s="161"/>
      <c r="M134" s="161"/>
      <c r="N134" s="160"/>
      <c r="O134" s="160"/>
      <c r="P134" s="160"/>
      <c r="Q134" s="160"/>
      <c r="R134" s="161"/>
      <c r="S134" s="161"/>
      <c r="T134" s="161"/>
      <c r="U134" s="161"/>
      <c r="V134" s="161"/>
      <c r="W134" s="161"/>
      <c r="X134" s="16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110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81" t="s">
        <v>222</v>
      </c>
      <c r="D135" s="162"/>
      <c r="E135" s="163"/>
      <c r="F135" s="161"/>
      <c r="G135" s="161"/>
      <c r="H135" s="161"/>
      <c r="I135" s="161"/>
      <c r="J135" s="161"/>
      <c r="K135" s="161"/>
      <c r="L135" s="161"/>
      <c r="M135" s="161"/>
      <c r="N135" s="160"/>
      <c r="O135" s="160"/>
      <c r="P135" s="160"/>
      <c r="Q135" s="160"/>
      <c r="R135" s="161"/>
      <c r="S135" s="161"/>
      <c r="T135" s="161"/>
      <c r="U135" s="161"/>
      <c r="V135" s="161"/>
      <c r="W135" s="161"/>
      <c r="X135" s="16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110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81" t="s">
        <v>223</v>
      </c>
      <c r="D136" s="162"/>
      <c r="E136" s="163">
        <v>15</v>
      </c>
      <c r="F136" s="161"/>
      <c r="G136" s="161"/>
      <c r="H136" s="161"/>
      <c r="I136" s="161"/>
      <c r="J136" s="161"/>
      <c r="K136" s="161"/>
      <c r="L136" s="161"/>
      <c r="M136" s="161"/>
      <c r="N136" s="160"/>
      <c r="O136" s="160"/>
      <c r="P136" s="160"/>
      <c r="Q136" s="160"/>
      <c r="R136" s="161"/>
      <c r="S136" s="161"/>
      <c r="T136" s="161"/>
      <c r="U136" s="161"/>
      <c r="V136" s="161"/>
      <c r="W136" s="161"/>
      <c r="X136" s="16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110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72">
        <v>26</v>
      </c>
      <c r="B137" s="173" t="s">
        <v>224</v>
      </c>
      <c r="C137" s="180" t="s">
        <v>225</v>
      </c>
      <c r="D137" s="174" t="s">
        <v>104</v>
      </c>
      <c r="E137" s="175">
        <v>4</v>
      </c>
      <c r="F137" s="176"/>
      <c r="G137" s="177">
        <f>ROUND(E137*F137,2)</f>
        <v>0</v>
      </c>
      <c r="H137" s="176"/>
      <c r="I137" s="177">
        <f>ROUND(E137*H137,2)</f>
        <v>0</v>
      </c>
      <c r="J137" s="176"/>
      <c r="K137" s="177">
        <f>ROUND(E137*J137,2)</f>
        <v>0</v>
      </c>
      <c r="L137" s="177">
        <v>21</v>
      </c>
      <c r="M137" s="177">
        <f>G137*(1+L137/100)</f>
        <v>0</v>
      </c>
      <c r="N137" s="175">
        <v>0</v>
      </c>
      <c r="O137" s="175">
        <f>ROUND(E137*N137,2)</f>
        <v>0</v>
      </c>
      <c r="P137" s="175">
        <v>0</v>
      </c>
      <c r="Q137" s="175">
        <f>ROUND(E137*P137,2)</f>
        <v>0</v>
      </c>
      <c r="R137" s="177"/>
      <c r="S137" s="177" t="s">
        <v>105</v>
      </c>
      <c r="T137" s="178" t="s">
        <v>106</v>
      </c>
      <c r="U137" s="161">
        <v>0</v>
      </c>
      <c r="V137" s="161">
        <f>ROUND(E137*U137,2)</f>
        <v>0</v>
      </c>
      <c r="W137" s="161"/>
      <c r="X137" s="161" t="s">
        <v>107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108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81" t="s">
        <v>226</v>
      </c>
      <c r="D138" s="162"/>
      <c r="E138" s="163"/>
      <c r="F138" s="161"/>
      <c r="G138" s="161"/>
      <c r="H138" s="161"/>
      <c r="I138" s="161"/>
      <c r="J138" s="161"/>
      <c r="K138" s="161"/>
      <c r="L138" s="161"/>
      <c r="M138" s="161"/>
      <c r="N138" s="160"/>
      <c r="O138" s="160"/>
      <c r="P138" s="160"/>
      <c r="Q138" s="160"/>
      <c r="R138" s="161"/>
      <c r="S138" s="161"/>
      <c r="T138" s="161"/>
      <c r="U138" s="161"/>
      <c r="V138" s="161"/>
      <c r="W138" s="161"/>
      <c r="X138" s="16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110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81" t="s">
        <v>227</v>
      </c>
      <c r="D139" s="162"/>
      <c r="E139" s="163"/>
      <c r="F139" s="161"/>
      <c r="G139" s="161"/>
      <c r="H139" s="161"/>
      <c r="I139" s="161"/>
      <c r="J139" s="161"/>
      <c r="K139" s="161"/>
      <c r="L139" s="161"/>
      <c r="M139" s="161"/>
      <c r="N139" s="160"/>
      <c r="O139" s="160"/>
      <c r="P139" s="160"/>
      <c r="Q139" s="160"/>
      <c r="R139" s="161"/>
      <c r="S139" s="161"/>
      <c r="T139" s="161"/>
      <c r="U139" s="161"/>
      <c r="V139" s="161"/>
      <c r="W139" s="161"/>
      <c r="X139" s="16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110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81" t="s">
        <v>228</v>
      </c>
      <c r="D140" s="162"/>
      <c r="E140" s="163">
        <v>4</v>
      </c>
      <c r="F140" s="161"/>
      <c r="G140" s="161"/>
      <c r="H140" s="161"/>
      <c r="I140" s="161"/>
      <c r="J140" s="161"/>
      <c r="K140" s="161"/>
      <c r="L140" s="161"/>
      <c r="M140" s="161"/>
      <c r="N140" s="160"/>
      <c r="O140" s="160"/>
      <c r="P140" s="160"/>
      <c r="Q140" s="160"/>
      <c r="R140" s="161"/>
      <c r="S140" s="161"/>
      <c r="T140" s="161"/>
      <c r="U140" s="161"/>
      <c r="V140" s="161"/>
      <c r="W140" s="161"/>
      <c r="X140" s="16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110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72">
        <v>27</v>
      </c>
      <c r="B141" s="173" t="s">
        <v>229</v>
      </c>
      <c r="C141" s="180" t="s">
        <v>230</v>
      </c>
      <c r="D141" s="174" t="s">
        <v>104</v>
      </c>
      <c r="E141" s="175">
        <v>4</v>
      </c>
      <c r="F141" s="176"/>
      <c r="G141" s="177">
        <f>ROUND(E141*F141,2)</f>
        <v>0</v>
      </c>
      <c r="H141" s="176"/>
      <c r="I141" s="177">
        <f>ROUND(E141*H141,2)</f>
        <v>0</v>
      </c>
      <c r="J141" s="176"/>
      <c r="K141" s="177">
        <f>ROUND(E141*J141,2)</f>
        <v>0</v>
      </c>
      <c r="L141" s="177">
        <v>21</v>
      </c>
      <c r="M141" s="177">
        <f>G141*(1+L141/100)</f>
        <v>0</v>
      </c>
      <c r="N141" s="175">
        <v>0</v>
      </c>
      <c r="O141" s="175">
        <f>ROUND(E141*N141,2)</f>
        <v>0</v>
      </c>
      <c r="P141" s="175">
        <v>0</v>
      </c>
      <c r="Q141" s="175">
        <f>ROUND(E141*P141,2)</f>
        <v>0</v>
      </c>
      <c r="R141" s="177"/>
      <c r="S141" s="177" t="s">
        <v>105</v>
      </c>
      <c r="T141" s="178" t="s">
        <v>106</v>
      </c>
      <c r="U141" s="161">
        <v>0</v>
      </c>
      <c r="V141" s="161">
        <f>ROUND(E141*U141,2)</f>
        <v>0</v>
      </c>
      <c r="W141" s="161"/>
      <c r="X141" s="161" t="s">
        <v>107</v>
      </c>
      <c r="Y141" s="151"/>
      <c r="Z141" s="151"/>
      <c r="AA141" s="151"/>
      <c r="AB141" s="151"/>
      <c r="AC141" s="151"/>
      <c r="AD141" s="151"/>
      <c r="AE141" s="151"/>
      <c r="AF141" s="151"/>
      <c r="AG141" s="151" t="s">
        <v>108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81" t="s">
        <v>226</v>
      </c>
      <c r="D142" s="162"/>
      <c r="E142" s="163"/>
      <c r="F142" s="161"/>
      <c r="G142" s="161"/>
      <c r="H142" s="161"/>
      <c r="I142" s="161"/>
      <c r="J142" s="161"/>
      <c r="K142" s="161"/>
      <c r="L142" s="161"/>
      <c r="M142" s="161"/>
      <c r="N142" s="160"/>
      <c r="O142" s="160"/>
      <c r="P142" s="160"/>
      <c r="Q142" s="160"/>
      <c r="R142" s="161"/>
      <c r="S142" s="161"/>
      <c r="T142" s="161"/>
      <c r="U142" s="161"/>
      <c r="V142" s="161"/>
      <c r="W142" s="161"/>
      <c r="X142" s="16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110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81" t="s">
        <v>231</v>
      </c>
      <c r="D143" s="162"/>
      <c r="E143" s="163"/>
      <c r="F143" s="161"/>
      <c r="G143" s="161"/>
      <c r="H143" s="161"/>
      <c r="I143" s="161"/>
      <c r="J143" s="161"/>
      <c r="K143" s="161"/>
      <c r="L143" s="161"/>
      <c r="M143" s="161"/>
      <c r="N143" s="160"/>
      <c r="O143" s="160"/>
      <c r="P143" s="160"/>
      <c r="Q143" s="160"/>
      <c r="R143" s="161"/>
      <c r="S143" s="161"/>
      <c r="T143" s="161"/>
      <c r="U143" s="161"/>
      <c r="V143" s="161"/>
      <c r="W143" s="161"/>
      <c r="X143" s="16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110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81" t="s">
        <v>228</v>
      </c>
      <c r="D144" s="162"/>
      <c r="E144" s="163">
        <v>4</v>
      </c>
      <c r="F144" s="161"/>
      <c r="G144" s="161"/>
      <c r="H144" s="161"/>
      <c r="I144" s="161"/>
      <c r="J144" s="161"/>
      <c r="K144" s="161"/>
      <c r="L144" s="161"/>
      <c r="M144" s="161"/>
      <c r="N144" s="160"/>
      <c r="O144" s="160"/>
      <c r="P144" s="160"/>
      <c r="Q144" s="160"/>
      <c r="R144" s="161"/>
      <c r="S144" s="161"/>
      <c r="T144" s="161"/>
      <c r="U144" s="161"/>
      <c r="V144" s="161"/>
      <c r="W144" s="161"/>
      <c r="X144" s="16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110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72">
        <v>28</v>
      </c>
      <c r="B145" s="173" t="s">
        <v>232</v>
      </c>
      <c r="C145" s="180" t="s">
        <v>233</v>
      </c>
      <c r="D145" s="174" t="s">
        <v>104</v>
      </c>
      <c r="E145" s="175">
        <v>23</v>
      </c>
      <c r="F145" s="176"/>
      <c r="G145" s="177">
        <f>ROUND(E145*F145,2)</f>
        <v>0</v>
      </c>
      <c r="H145" s="176"/>
      <c r="I145" s="177">
        <f>ROUND(E145*H145,2)</f>
        <v>0</v>
      </c>
      <c r="J145" s="176"/>
      <c r="K145" s="177">
        <f>ROUND(E145*J145,2)</f>
        <v>0</v>
      </c>
      <c r="L145" s="177">
        <v>21</v>
      </c>
      <c r="M145" s="177">
        <f>G145*(1+L145/100)</f>
        <v>0</v>
      </c>
      <c r="N145" s="175">
        <v>0</v>
      </c>
      <c r="O145" s="175">
        <f>ROUND(E145*N145,2)</f>
        <v>0</v>
      </c>
      <c r="P145" s="175">
        <v>0</v>
      </c>
      <c r="Q145" s="175">
        <f>ROUND(E145*P145,2)</f>
        <v>0</v>
      </c>
      <c r="R145" s="177"/>
      <c r="S145" s="177" t="s">
        <v>105</v>
      </c>
      <c r="T145" s="178" t="s">
        <v>106</v>
      </c>
      <c r="U145" s="161">
        <v>0</v>
      </c>
      <c r="V145" s="161">
        <f>ROUND(E145*U145,2)</f>
        <v>0</v>
      </c>
      <c r="W145" s="161"/>
      <c r="X145" s="161" t="s">
        <v>107</v>
      </c>
      <c r="Y145" s="151"/>
      <c r="Z145" s="151"/>
      <c r="AA145" s="151"/>
      <c r="AB145" s="151"/>
      <c r="AC145" s="151"/>
      <c r="AD145" s="151"/>
      <c r="AE145" s="151"/>
      <c r="AF145" s="151"/>
      <c r="AG145" s="151" t="s">
        <v>108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81" t="s">
        <v>234</v>
      </c>
      <c r="D146" s="162"/>
      <c r="E146" s="163"/>
      <c r="F146" s="161"/>
      <c r="G146" s="161"/>
      <c r="H146" s="161"/>
      <c r="I146" s="161"/>
      <c r="J146" s="161"/>
      <c r="K146" s="161"/>
      <c r="L146" s="161"/>
      <c r="M146" s="161"/>
      <c r="N146" s="160"/>
      <c r="O146" s="160"/>
      <c r="P146" s="160"/>
      <c r="Q146" s="160"/>
      <c r="R146" s="161"/>
      <c r="S146" s="161"/>
      <c r="T146" s="161"/>
      <c r="U146" s="161"/>
      <c r="V146" s="161"/>
      <c r="W146" s="161"/>
      <c r="X146" s="16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110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81" t="s">
        <v>235</v>
      </c>
      <c r="D147" s="162"/>
      <c r="E147" s="163"/>
      <c r="F147" s="161"/>
      <c r="G147" s="161"/>
      <c r="H147" s="161"/>
      <c r="I147" s="161"/>
      <c r="J147" s="161"/>
      <c r="K147" s="161"/>
      <c r="L147" s="161"/>
      <c r="M147" s="161"/>
      <c r="N147" s="160"/>
      <c r="O147" s="160"/>
      <c r="P147" s="160"/>
      <c r="Q147" s="160"/>
      <c r="R147" s="161"/>
      <c r="S147" s="161"/>
      <c r="T147" s="161"/>
      <c r="U147" s="161"/>
      <c r="V147" s="161"/>
      <c r="W147" s="161"/>
      <c r="X147" s="16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110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81" t="s">
        <v>236</v>
      </c>
      <c r="D148" s="162"/>
      <c r="E148" s="163">
        <v>23</v>
      </c>
      <c r="F148" s="161"/>
      <c r="G148" s="161"/>
      <c r="H148" s="161"/>
      <c r="I148" s="161"/>
      <c r="J148" s="161"/>
      <c r="K148" s="161"/>
      <c r="L148" s="161"/>
      <c r="M148" s="161"/>
      <c r="N148" s="160"/>
      <c r="O148" s="160"/>
      <c r="P148" s="160"/>
      <c r="Q148" s="160"/>
      <c r="R148" s="161"/>
      <c r="S148" s="161"/>
      <c r="T148" s="161"/>
      <c r="U148" s="161"/>
      <c r="V148" s="161"/>
      <c r="W148" s="161"/>
      <c r="X148" s="16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110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72">
        <v>29</v>
      </c>
      <c r="B149" s="173" t="s">
        <v>237</v>
      </c>
      <c r="C149" s="180" t="s">
        <v>238</v>
      </c>
      <c r="D149" s="174" t="s">
        <v>104</v>
      </c>
      <c r="E149" s="175">
        <v>5</v>
      </c>
      <c r="F149" s="176"/>
      <c r="G149" s="177">
        <f>ROUND(E149*F149,2)</f>
        <v>0</v>
      </c>
      <c r="H149" s="176"/>
      <c r="I149" s="177">
        <f>ROUND(E149*H149,2)</f>
        <v>0</v>
      </c>
      <c r="J149" s="176"/>
      <c r="K149" s="177">
        <f>ROUND(E149*J149,2)</f>
        <v>0</v>
      </c>
      <c r="L149" s="177">
        <v>21</v>
      </c>
      <c r="M149" s="177">
        <f>G149*(1+L149/100)</f>
        <v>0</v>
      </c>
      <c r="N149" s="175">
        <v>0</v>
      </c>
      <c r="O149" s="175">
        <f>ROUND(E149*N149,2)</f>
        <v>0</v>
      </c>
      <c r="P149" s="175">
        <v>0</v>
      </c>
      <c r="Q149" s="175">
        <f>ROUND(E149*P149,2)</f>
        <v>0</v>
      </c>
      <c r="R149" s="177"/>
      <c r="S149" s="177" t="s">
        <v>105</v>
      </c>
      <c r="T149" s="178" t="s">
        <v>106</v>
      </c>
      <c r="U149" s="161">
        <v>0</v>
      </c>
      <c r="V149" s="161">
        <f>ROUND(E149*U149,2)</f>
        <v>0</v>
      </c>
      <c r="W149" s="161"/>
      <c r="X149" s="161" t="s">
        <v>107</v>
      </c>
      <c r="Y149" s="151"/>
      <c r="Z149" s="151"/>
      <c r="AA149" s="151"/>
      <c r="AB149" s="151"/>
      <c r="AC149" s="151"/>
      <c r="AD149" s="151"/>
      <c r="AE149" s="151"/>
      <c r="AF149" s="151"/>
      <c r="AG149" s="151" t="s">
        <v>108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81" t="s">
        <v>221</v>
      </c>
      <c r="D150" s="162"/>
      <c r="E150" s="163"/>
      <c r="F150" s="161"/>
      <c r="G150" s="161"/>
      <c r="H150" s="161"/>
      <c r="I150" s="161"/>
      <c r="J150" s="161"/>
      <c r="K150" s="161"/>
      <c r="L150" s="161"/>
      <c r="M150" s="161"/>
      <c r="N150" s="160"/>
      <c r="O150" s="160"/>
      <c r="P150" s="160"/>
      <c r="Q150" s="160"/>
      <c r="R150" s="161"/>
      <c r="S150" s="161"/>
      <c r="T150" s="161"/>
      <c r="U150" s="161"/>
      <c r="V150" s="161"/>
      <c r="W150" s="161"/>
      <c r="X150" s="16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110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81" t="s">
        <v>239</v>
      </c>
      <c r="D151" s="162"/>
      <c r="E151" s="163"/>
      <c r="F151" s="161"/>
      <c r="G151" s="161"/>
      <c r="H151" s="161"/>
      <c r="I151" s="161"/>
      <c r="J151" s="161"/>
      <c r="K151" s="161"/>
      <c r="L151" s="161"/>
      <c r="M151" s="161"/>
      <c r="N151" s="160"/>
      <c r="O151" s="160"/>
      <c r="P151" s="160"/>
      <c r="Q151" s="160"/>
      <c r="R151" s="161"/>
      <c r="S151" s="161"/>
      <c r="T151" s="161"/>
      <c r="U151" s="161"/>
      <c r="V151" s="161"/>
      <c r="W151" s="161"/>
      <c r="X151" s="16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110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81" t="s">
        <v>183</v>
      </c>
      <c r="D152" s="162"/>
      <c r="E152" s="163">
        <v>5</v>
      </c>
      <c r="F152" s="161"/>
      <c r="G152" s="161"/>
      <c r="H152" s="161"/>
      <c r="I152" s="161"/>
      <c r="J152" s="161"/>
      <c r="K152" s="161"/>
      <c r="L152" s="161"/>
      <c r="M152" s="161"/>
      <c r="N152" s="160"/>
      <c r="O152" s="160"/>
      <c r="P152" s="160"/>
      <c r="Q152" s="160"/>
      <c r="R152" s="161"/>
      <c r="S152" s="161"/>
      <c r="T152" s="161"/>
      <c r="U152" s="161"/>
      <c r="V152" s="161"/>
      <c r="W152" s="161"/>
      <c r="X152" s="16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110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72">
        <v>30</v>
      </c>
      <c r="B153" s="173" t="s">
        <v>240</v>
      </c>
      <c r="C153" s="180" t="s">
        <v>241</v>
      </c>
      <c r="D153" s="174" t="s">
        <v>104</v>
      </c>
      <c r="E153" s="175">
        <v>22</v>
      </c>
      <c r="F153" s="176"/>
      <c r="G153" s="177">
        <f>ROUND(E153*F153,2)</f>
        <v>0</v>
      </c>
      <c r="H153" s="176"/>
      <c r="I153" s="177">
        <f>ROUND(E153*H153,2)</f>
        <v>0</v>
      </c>
      <c r="J153" s="176"/>
      <c r="K153" s="177">
        <f>ROUND(E153*J153,2)</f>
        <v>0</v>
      </c>
      <c r="L153" s="177">
        <v>21</v>
      </c>
      <c r="M153" s="177">
        <f>G153*(1+L153/100)</f>
        <v>0</v>
      </c>
      <c r="N153" s="175">
        <v>0</v>
      </c>
      <c r="O153" s="175">
        <f>ROUND(E153*N153,2)</f>
        <v>0</v>
      </c>
      <c r="P153" s="175">
        <v>0</v>
      </c>
      <c r="Q153" s="175">
        <f>ROUND(E153*P153,2)</f>
        <v>0</v>
      </c>
      <c r="R153" s="177"/>
      <c r="S153" s="177" t="s">
        <v>105</v>
      </c>
      <c r="T153" s="178" t="s">
        <v>106</v>
      </c>
      <c r="U153" s="161">
        <v>0</v>
      </c>
      <c r="V153" s="161">
        <f>ROUND(E153*U153,2)</f>
        <v>0</v>
      </c>
      <c r="W153" s="161"/>
      <c r="X153" s="161" t="s">
        <v>107</v>
      </c>
      <c r="Y153" s="151"/>
      <c r="Z153" s="151"/>
      <c r="AA153" s="151"/>
      <c r="AB153" s="151"/>
      <c r="AC153" s="151"/>
      <c r="AD153" s="151"/>
      <c r="AE153" s="151"/>
      <c r="AF153" s="151"/>
      <c r="AG153" s="151" t="s">
        <v>108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81" t="s">
        <v>217</v>
      </c>
      <c r="D154" s="162"/>
      <c r="E154" s="163"/>
      <c r="F154" s="161"/>
      <c r="G154" s="161"/>
      <c r="H154" s="161"/>
      <c r="I154" s="161"/>
      <c r="J154" s="161"/>
      <c r="K154" s="161"/>
      <c r="L154" s="161"/>
      <c r="M154" s="161"/>
      <c r="N154" s="160"/>
      <c r="O154" s="160"/>
      <c r="P154" s="160"/>
      <c r="Q154" s="160"/>
      <c r="R154" s="161"/>
      <c r="S154" s="161"/>
      <c r="T154" s="161"/>
      <c r="U154" s="161"/>
      <c r="V154" s="161"/>
      <c r="W154" s="161"/>
      <c r="X154" s="16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110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81" t="s">
        <v>242</v>
      </c>
      <c r="D155" s="162"/>
      <c r="E155" s="163"/>
      <c r="F155" s="161"/>
      <c r="G155" s="161"/>
      <c r="H155" s="161"/>
      <c r="I155" s="161"/>
      <c r="J155" s="161"/>
      <c r="K155" s="161"/>
      <c r="L155" s="161"/>
      <c r="M155" s="161"/>
      <c r="N155" s="160"/>
      <c r="O155" s="160"/>
      <c r="P155" s="160"/>
      <c r="Q155" s="160"/>
      <c r="R155" s="161"/>
      <c r="S155" s="161"/>
      <c r="T155" s="161"/>
      <c r="U155" s="161"/>
      <c r="V155" s="161"/>
      <c r="W155" s="161"/>
      <c r="X155" s="16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110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81" t="s">
        <v>243</v>
      </c>
      <c r="D156" s="162"/>
      <c r="E156" s="163">
        <v>22</v>
      </c>
      <c r="F156" s="161"/>
      <c r="G156" s="161"/>
      <c r="H156" s="161"/>
      <c r="I156" s="161"/>
      <c r="J156" s="161"/>
      <c r="K156" s="161"/>
      <c r="L156" s="161"/>
      <c r="M156" s="161"/>
      <c r="N156" s="160"/>
      <c r="O156" s="160"/>
      <c r="P156" s="160"/>
      <c r="Q156" s="160"/>
      <c r="R156" s="161"/>
      <c r="S156" s="161"/>
      <c r="T156" s="161"/>
      <c r="U156" s="161"/>
      <c r="V156" s="161"/>
      <c r="W156" s="161"/>
      <c r="X156" s="16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110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72">
        <v>31</v>
      </c>
      <c r="B157" s="173" t="s">
        <v>244</v>
      </c>
      <c r="C157" s="180" t="s">
        <v>245</v>
      </c>
      <c r="D157" s="174" t="s">
        <v>104</v>
      </c>
      <c r="E157" s="175">
        <v>24</v>
      </c>
      <c r="F157" s="176"/>
      <c r="G157" s="177">
        <f>ROUND(E157*F157,2)</f>
        <v>0</v>
      </c>
      <c r="H157" s="176"/>
      <c r="I157" s="177">
        <f>ROUND(E157*H157,2)</f>
        <v>0</v>
      </c>
      <c r="J157" s="176"/>
      <c r="K157" s="177">
        <f>ROUND(E157*J157,2)</f>
        <v>0</v>
      </c>
      <c r="L157" s="177">
        <v>21</v>
      </c>
      <c r="M157" s="177">
        <f>G157*(1+L157/100)</f>
        <v>0</v>
      </c>
      <c r="N157" s="175">
        <v>0</v>
      </c>
      <c r="O157" s="175">
        <f>ROUND(E157*N157,2)</f>
        <v>0</v>
      </c>
      <c r="P157" s="175">
        <v>0</v>
      </c>
      <c r="Q157" s="175">
        <f>ROUND(E157*P157,2)</f>
        <v>0</v>
      </c>
      <c r="R157" s="177"/>
      <c r="S157" s="177" t="s">
        <v>105</v>
      </c>
      <c r="T157" s="178" t="s">
        <v>106</v>
      </c>
      <c r="U157" s="161">
        <v>0</v>
      </c>
      <c r="V157" s="161">
        <f>ROUND(E157*U157,2)</f>
        <v>0</v>
      </c>
      <c r="W157" s="161"/>
      <c r="X157" s="161" t="s">
        <v>107</v>
      </c>
      <c r="Y157" s="151"/>
      <c r="Z157" s="151"/>
      <c r="AA157" s="151"/>
      <c r="AB157" s="151"/>
      <c r="AC157" s="151"/>
      <c r="AD157" s="151"/>
      <c r="AE157" s="151"/>
      <c r="AF157" s="151"/>
      <c r="AG157" s="151" t="s">
        <v>108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81" t="s">
        <v>234</v>
      </c>
      <c r="D158" s="162"/>
      <c r="E158" s="163"/>
      <c r="F158" s="161"/>
      <c r="G158" s="161"/>
      <c r="H158" s="161"/>
      <c r="I158" s="161"/>
      <c r="J158" s="161"/>
      <c r="K158" s="161"/>
      <c r="L158" s="161"/>
      <c r="M158" s="161"/>
      <c r="N158" s="160"/>
      <c r="O158" s="160"/>
      <c r="P158" s="160"/>
      <c r="Q158" s="160"/>
      <c r="R158" s="161"/>
      <c r="S158" s="161"/>
      <c r="T158" s="161"/>
      <c r="U158" s="161"/>
      <c r="V158" s="161"/>
      <c r="W158" s="161"/>
      <c r="X158" s="16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110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81" t="s">
        <v>246</v>
      </c>
      <c r="D159" s="162"/>
      <c r="E159" s="163"/>
      <c r="F159" s="161"/>
      <c r="G159" s="161"/>
      <c r="H159" s="161"/>
      <c r="I159" s="161"/>
      <c r="J159" s="161"/>
      <c r="K159" s="161"/>
      <c r="L159" s="161"/>
      <c r="M159" s="161"/>
      <c r="N159" s="160"/>
      <c r="O159" s="160"/>
      <c r="P159" s="160"/>
      <c r="Q159" s="160"/>
      <c r="R159" s="161"/>
      <c r="S159" s="161"/>
      <c r="T159" s="161"/>
      <c r="U159" s="161"/>
      <c r="V159" s="161"/>
      <c r="W159" s="161"/>
      <c r="X159" s="16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110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81" t="s">
        <v>247</v>
      </c>
      <c r="D160" s="162"/>
      <c r="E160" s="163">
        <v>24</v>
      </c>
      <c r="F160" s="161"/>
      <c r="G160" s="161"/>
      <c r="H160" s="161"/>
      <c r="I160" s="161"/>
      <c r="J160" s="161"/>
      <c r="K160" s="161"/>
      <c r="L160" s="161"/>
      <c r="M160" s="161"/>
      <c r="N160" s="160"/>
      <c r="O160" s="160"/>
      <c r="P160" s="160"/>
      <c r="Q160" s="160"/>
      <c r="R160" s="161"/>
      <c r="S160" s="161"/>
      <c r="T160" s="161"/>
      <c r="U160" s="161"/>
      <c r="V160" s="161"/>
      <c r="W160" s="161"/>
      <c r="X160" s="16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110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72">
        <v>32</v>
      </c>
      <c r="B161" s="173" t="s">
        <v>248</v>
      </c>
      <c r="C161" s="180" t="s">
        <v>249</v>
      </c>
      <c r="D161" s="174" t="s">
        <v>104</v>
      </c>
      <c r="E161" s="175">
        <v>5</v>
      </c>
      <c r="F161" s="176"/>
      <c r="G161" s="177">
        <f>ROUND(E161*F161,2)</f>
        <v>0</v>
      </c>
      <c r="H161" s="176"/>
      <c r="I161" s="177">
        <f>ROUND(E161*H161,2)</f>
        <v>0</v>
      </c>
      <c r="J161" s="176"/>
      <c r="K161" s="177">
        <f>ROUND(E161*J161,2)</f>
        <v>0</v>
      </c>
      <c r="L161" s="177">
        <v>21</v>
      </c>
      <c r="M161" s="177">
        <f>G161*(1+L161/100)</f>
        <v>0</v>
      </c>
      <c r="N161" s="175">
        <v>0</v>
      </c>
      <c r="O161" s="175">
        <f>ROUND(E161*N161,2)</f>
        <v>0</v>
      </c>
      <c r="P161" s="175">
        <v>0</v>
      </c>
      <c r="Q161" s="175">
        <f>ROUND(E161*P161,2)</f>
        <v>0</v>
      </c>
      <c r="R161" s="177"/>
      <c r="S161" s="177" t="s">
        <v>105</v>
      </c>
      <c r="T161" s="178" t="s">
        <v>106</v>
      </c>
      <c r="U161" s="161">
        <v>0</v>
      </c>
      <c r="V161" s="161">
        <f>ROUND(E161*U161,2)</f>
        <v>0</v>
      </c>
      <c r="W161" s="161"/>
      <c r="X161" s="161" t="s">
        <v>107</v>
      </c>
      <c r="Y161" s="151"/>
      <c r="Z161" s="151"/>
      <c r="AA161" s="151"/>
      <c r="AB161" s="151"/>
      <c r="AC161" s="151"/>
      <c r="AD161" s="151"/>
      <c r="AE161" s="151"/>
      <c r="AF161" s="151"/>
      <c r="AG161" s="151" t="s">
        <v>108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181" t="s">
        <v>250</v>
      </c>
      <c r="D162" s="162"/>
      <c r="E162" s="163"/>
      <c r="F162" s="161"/>
      <c r="G162" s="161"/>
      <c r="H162" s="161"/>
      <c r="I162" s="161"/>
      <c r="J162" s="161"/>
      <c r="K162" s="161"/>
      <c r="L162" s="161"/>
      <c r="M162" s="161"/>
      <c r="N162" s="160"/>
      <c r="O162" s="160"/>
      <c r="P162" s="160"/>
      <c r="Q162" s="160"/>
      <c r="R162" s="161"/>
      <c r="S162" s="161"/>
      <c r="T162" s="161"/>
      <c r="U162" s="161"/>
      <c r="V162" s="161"/>
      <c r="W162" s="161"/>
      <c r="X162" s="16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110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81" t="s">
        <v>251</v>
      </c>
      <c r="D163" s="162"/>
      <c r="E163" s="163"/>
      <c r="F163" s="161"/>
      <c r="G163" s="161"/>
      <c r="H163" s="161"/>
      <c r="I163" s="161"/>
      <c r="J163" s="161"/>
      <c r="K163" s="161"/>
      <c r="L163" s="161"/>
      <c r="M163" s="161"/>
      <c r="N163" s="160"/>
      <c r="O163" s="160"/>
      <c r="P163" s="160"/>
      <c r="Q163" s="160"/>
      <c r="R163" s="161"/>
      <c r="S163" s="161"/>
      <c r="T163" s="161"/>
      <c r="U163" s="161"/>
      <c r="V163" s="161"/>
      <c r="W163" s="161"/>
      <c r="X163" s="16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110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81" t="s">
        <v>183</v>
      </c>
      <c r="D164" s="162"/>
      <c r="E164" s="163">
        <v>5</v>
      </c>
      <c r="F164" s="161"/>
      <c r="G164" s="161"/>
      <c r="H164" s="161"/>
      <c r="I164" s="161"/>
      <c r="J164" s="161"/>
      <c r="K164" s="161"/>
      <c r="L164" s="161"/>
      <c r="M164" s="161"/>
      <c r="N164" s="160"/>
      <c r="O164" s="160"/>
      <c r="P164" s="160"/>
      <c r="Q164" s="160"/>
      <c r="R164" s="161"/>
      <c r="S164" s="161"/>
      <c r="T164" s="161"/>
      <c r="U164" s="161"/>
      <c r="V164" s="161"/>
      <c r="W164" s="161"/>
      <c r="X164" s="16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110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72">
        <v>33</v>
      </c>
      <c r="B165" s="173" t="s">
        <v>252</v>
      </c>
      <c r="C165" s="180" t="s">
        <v>253</v>
      </c>
      <c r="D165" s="174" t="s">
        <v>104</v>
      </c>
      <c r="E165" s="175">
        <v>5</v>
      </c>
      <c r="F165" s="176"/>
      <c r="G165" s="177">
        <f>ROUND(E165*F165,2)</f>
        <v>0</v>
      </c>
      <c r="H165" s="176"/>
      <c r="I165" s="177">
        <f>ROUND(E165*H165,2)</f>
        <v>0</v>
      </c>
      <c r="J165" s="176"/>
      <c r="K165" s="177">
        <f>ROUND(E165*J165,2)</f>
        <v>0</v>
      </c>
      <c r="L165" s="177">
        <v>21</v>
      </c>
      <c r="M165" s="177">
        <f>G165*(1+L165/100)</f>
        <v>0</v>
      </c>
      <c r="N165" s="175">
        <v>0</v>
      </c>
      <c r="O165" s="175">
        <f>ROUND(E165*N165,2)</f>
        <v>0</v>
      </c>
      <c r="P165" s="175">
        <v>0</v>
      </c>
      <c r="Q165" s="175">
        <f>ROUND(E165*P165,2)</f>
        <v>0</v>
      </c>
      <c r="R165" s="177"/>
      <c r="S165" s="177" t="s">
        <v>105</v>
      </c>
      <c r="T165" s="178" t="s">
        <v>106</v>
      </c>
      <c r="U165" s="161">
        <v>0</v>
      </c>
      <c r="V165" s="161">
        <f>ROUND(E165*U165,2)</f>
        <v>0</v>
      </c>
      <c r="W165" s="161"/>
      <c r="X165" s="161" t="s">
        <v>107</v>
      </c>
      <c r="Y165" s="151"/>
      <c r="Z165" s="151"/>
      <c r="AA165" s="151"/>
      <c r="AB165" s="151"/>
      <c r="AC165" s="151"/>
      <c r="AD165" s="151"/>
      <c r="AE165" s="151"/>
      <c r="AF165" s="151"/>
      <c r="AG165" s="151" t="s">
        <v>108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81" t="s">
        <v>250</v>
      </c>
      <c r="D166" s="162"/>
      <c r="E166" s="163"/>
      <c r="F166" s="161"/>
      <c r="G166" s="161"/>
      <c r="H166" s="161"/>
      <c r="I166" s="161"/>
      <c r="J166" s="161"/>
      <c r="K166" s="161"/>
      <c r="L166" s="161"/>
      <c r="M166" s="161"/>
      <c r="N166" s="160"/>
      <c r="O166" s="160"/>
      <c r="P166" s="160"/>
      <c r="Q166" s="160"/>
      <c r="R166" s="161"/>
      <c r="S166" s="161"/>
      <c r="T166" s="161"/>
      <c r="U166" s="161"/>
      <c r="V166" s="161"/>
      <c r="W166" s="161"/>
      <c r="X166" s="16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110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81" t="s">
        <v>254</v>
      </c>
      <c r="D167" s="162"/>
      <c r="E167" s="163"/>
      <c r="F167" s="161"/>
      <c r="G167" s="161"/>
      <c r="H167" s="161"/>
      <c r="I167" s="161"/>
      <c r="J167" s="161"/>
      <c r="K167" s="161"/>
      <c r="L167" s="161"/>
      <c r="M167" s="161"/>
      <c r="N167" s="160"/>
      <c r="O167" s="160"/>
      <c r="P167" s="160"/>
      <c r="Q167" s="160"/>
      <c r="R167" s="161"/>
      <c r="S167" s="161"/>
      <c r="T167" s="161"/>
      <c r="U167" s="161"/>
      <c r="V167" s="161"/>
      <c r="W167" s="161"/>
      <c r="X167" s="16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110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181" t="s">
        <v>183</v>
      </c>
      <c r="D168" s="162"/>
      <c r="E168" s="163">
        <v>5</v>
      </c>
      <c r="F168" s="161"/>
      <c r="G168" s="161"/>
      <c r="H168" s="161"/>
      <c r="I168" s="161"/>
      <c r="J168" s="161"/>
      <c r="K168" s="161"/>
      <c r="L168" s="161"/>
      <c r="M168" s="161"/>
      <c r="N168" s="160"/>
      <c r="O168" s="160"/>
      <c r="P168" s="160"/>
      <c r="Q168" s="160"/>
      <c r="R168" s="161"/>
      <c r="S168" s="161"/>
      <c r="T168" s="161"/>
      <c r="U168" s="161"/>
      <c r="V168" s="161"/>
      <c r="W168" s="161"/>
      <c r="X168" s="16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110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72">
        <v>34</v>
      </c>
      <c r="B169" s="173" t="s">
        <v>255</v>
      </c>
      <c r="C169" s="180" t="s">
        <v>256</v>
      </c>
      <c r="D169" s="174" t="s">
        <v>104</v>
      </c>
      <c r="E169" s="175">
        <v>3</v>
      </c>
      <c r="F169" s="176"/>
      <c r="G169" s="177">
        <f>ROUND(E169*F169,2)</f>
        <v>0</v>
      </c>
      <c r="H169" s="176"/>
      <c r="I169" s="177">
        <f>ROUND(E169*H169,2)</f>
        <v>0</v>
      </c>
      <c r="J169" s="176"/>
      <c r="K169" s="177">
        <f>ROUND(E169*J169,2)</f>
        <v>0</v>
      </c>
      <c r="L169" s="177">
        <v>21</v>
      </c>
      <c r="M169" s="177">
        <f>G169*(1+L169/100)</f>
        <v>0</v>
      </c>
      <c r="N169" s="175">
        <v>0</v>
      </c>
      <c r="O169" s="175">
        <f>ROUND(E169*N169,2)</f>
        <v>0</v>
      </c>
      <c r="P169" s="175">
        <v>0</v>
      </c>
      <c r="Q169" s="175">
        <f>ROUND(E169*P169,2)</f>
        <v>0</v>
      </c>
      <c r="R169" s="177"/>
      <c r="S169" s="177" t="s">
        <v>105</v>
      </c>
      <c r="T169" s="178" t="s">
        <v>106</v>
      </c>
      <c r="U169" s="161">
        <v>0</v>
      </c>
      <c r="V169" s="161">
        <f>ROUND(E169*U169,2)</f>
        <v>0</v>
      </c>
      <c r="W169" s="161"/>
      <c r="X169" s="161" t="s">
        <v>107</v>
      </c>
      <c r="Y169" s="151"/>
      <c r="Z169" s="151"/>
      <c r="AA169" s="151"/>
      <c r="AB169" s="151"/>
      <c r="AC169" s="151"/>
      <c r="AD169" s="151"/>
      <c r="AE169" s="151"/>
      <c r="AF169" s="151"/>
      <c r="AG169" s="151" t="s">
        <v>108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181" t="s">
        <v>257</v>
      </c>
      <c r="D170" s="162"/>
      <c r="E170" s="163"/>
      <c r="F170" s="161"/>
      <c r="G170" s="161"/>
      <c r="H170" s="161"/>
      <c r="I170" s="161"/>
      <c r="J170" s="161"/>
      <c r="K170" s="161"/>
      <c r="L170" s="161"/>
      <c r="M170" s="161"/>
      <c r="N170" s="160"/>
      <c r="O170" s="160"/>
      <c r="P170" s="160"/>
      <c r="Q170" s="160"/>
      <c r="R170" s="161"/>
      <c r="S170" s="161"/>
      <c r="T170" s="161"/>
      <c r="U170" s="161"/>
      <c r="V170" s="161"/>
      <c r="W170" s="161"/>
      <c r="X170" s="16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110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81" t="s">
        <v>258</v>
      </c>
      <c r="D171" s="162"/>
      <c r="E171" s="163"/>
      <c r="F171" s="161"/>
      <c r="G171" s="161"/>
      <c r="H171" s="161"/>
      <c r="I171" s="161"/>
      <c r="J171" s="161"/>
      <c r="K171" s="161"/>
      <c r="L171" s="161"/>
      <c r="M171" s="161"/>
      <c r="N171" s="160"/>
      <c r="O171" s="160"/>
      <c r="P171" s="160"/>
      <c r="Q171" s="160"/>
      <c r="R171" s="161"/>
      <c r="S171" s="161"/>
      <c r="T171" s="161"/>
      <c r="U171" s="161"/>
      <c r="V171" s="161"/>
      <c r="W171" s="161"/>
      <c r="X171" s="16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110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81" t="s">
        <v>141</v>
      </c>
      <c r="D172" s="162"/>
      <c r="E172" s="163">
        <v>3</v>
      </c>
      <c r="F172" s="161"/>
      <c r="G172" s="161"/>
      <c r="H172" s="161"/>
      <c r="I172" s="161"/>
      <c r="J172" s="161"/>
      <c r="K172" s="161"/>
      <c r="L172" s="161"/>
      <c r="M172" s="161"/>
      <c r="N172" s="160"/>
      <c r="O172" s="160"/>
      <c r="P172" s="160"/>
      <c r="Q172" s="160"/>
      <c r="R172" s="161"/>
      <c r="S172" s="161"/>
      <c r="T172" s="161"/>
      <c r="U172" s="161"/>
      <c r="V172" s="161"/>
      <c r="W172" s="161"/>
      <c r="X172" s="16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110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2.5" outlineLevel="1" x14ac:dyDescent="0.2">
      <c r="A173" s="172">
        <v>35</v>
      </c>
      <c r="B173" s="173" t="s">
        <v>259</v>
      </c>
      <c r="C173" s="180" t="s">
        <v>260</v>
      </c>
      <c r="D173" s="174" t="s">
        <v>104</v>
      </c>
      <c r="E173" s="175">
        <v>1</v>
      </c>
      <c r="F173" s="176"/>
      <c r="G173" s="177">
        <f>ROUND(E173*F173,2)</f>
        <v>0</v>
      </c>
      <c r="H173" s="176"/>
      <c r="I173" s="177">
        <f>ROUND(E173*H173,2)</f>
        <v>0</v>
      </c>
      <c r="J173" s="176"/>
      <c r="K173" s="177">
        <f>ROUND(E173*J173,2)</f>
        <v>0</v>
      </c>
      <c r="L173" s="177">
        <v>21</v>
      </c>
      <c r="M173" s="177">
        <f>G173*(1+L173/100)</f>
        <v>0</v>
      </c>
      <c r="N173" s="175">
        <v>0</v>
      </c>
      <c r="O173" s="175">
        <f>ROUND(E173*N173,2)</f>
        <v>0</v>
      </c>
      <c r="P173" s="175">
        <v>0</v>
      </c>
      <c r="Q173" s="175">
        <f>ROUND(E173*P173,2)</f>
        <v>0</v>
      </c>
      <c r="R173" s="177"/>
      <c r="S173" s="177" t="s">
        <v>105</v>
      </c>
      <c r="T173" s="178" t="s">
        <v>106</v>
      </c>
      <c r="U173" s="161">
        <v>0</v>
      </c>
      <c r="V173" s="161">
        <f>ROUND(E173*U173,2)</f>
        <v>0</v>
      </c>
      <c r="W173" s="161"/>
      <c r="X173" s="161" t="s">
        <v>107</v>
      </c>
      <c r="Y173" s="151"/>
      <c r="Z173" s="151"/>
      <c r="AA173" s="151"/>
      <c r="AB173" s="151"/>
      <c r="AC173" s="151"/>
      <c r="AD173" s="151"/>
      <c r="AE173" s="151"/>
      <c r="AF173" s="151"/>
      <c r="AG173" s="151" t="s">
        <v>108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81" t="s">
        <v>261</v>
      </c>
      <c r="D174" s="162"/>
      <c r="E174" s="163"/>
      <c r="F174" s="161"/>
      <c r="G174" s="161"/>
      <c r="H174" s="161"/>
      <c r="I174" s="161"/>
      <c r="J174" s="161"/>
      <c r="K174" s="161"/>
      <c r="L174" s="161"/>
      <c r="M174" s="161"/>
      <c r="N174" s="160"/>
      <c r="O174" s="160"/>
      <c r="P174" s="160"/>
      <c r="Q174" s="160"/>
      <c r="R174" s="161"/>
      <c r="S174" s="161"/>
      <c r="T174" s="161"/>
      <c r="U174" s="161"/>
      <c r="V174" s="161"/>
      <c r="W174" s="161"/>
      <c r="X174" s="16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110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181" t="s">
        <v>262</v>
      </c>
      <c r="D175" s="162"/>
      <c r="E175" s="163"/>
      <c r="F175" s="161"/>
      <c r="G175" s="161"/>
      <c r="H175" s="161"/>
      <c r="I175" s="161"/>
      <c r="J175" s="161"/>
      <c r="K175" s="161"/>
      <c r="L175" s="161"/>
      <c r="M175" s="161"/>
      <c r="N175" s="160"/>
      <c r="O175" s="160"/>
      <c r="P175" s="160"/>
      <c r="Q175" s="160"/>
      <c r="R175" s="161"/>
      <c r="S175" s="161"/>
      <c r="T175" s="161"/>
      <c r="U175" s="161"/>
      <c r="V175" s="161"/>
      <c r="W175" s="161"/>
      <c r="X175" s="16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110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181" t="s">
        <v>112</v>
      </c>
      <c r="D176" s="162"/>
      <c r="E176" s="163">
        <v>1</v>
      </c>
      <c r="F176" s="161"/>
      <c r="G176" s="161"/>
      <c r="H176" s="161"/>
      <c r="I176" s="161"/>
      <c r="J176" s="161"/>
      <c r="K176" s="161"/>
      <c r="L176" s="161"/>
      <c r="M176" s="161"/>
      <c r="N176" s="160"/>
      <c r="O176" s="160"/>
      <c r="P176" s="160"/>
      <c r="Q176" s="160"/>
      <c r="R176" s="161"/>
      <c r="S176" s="161"/>
      <c r="T176" s="161"/>
      <c r="U176" s="161"/>
      <c r="V176" s="161"/>
      <c r="W176" s="161"/>
      <c r="X176" s="16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110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ht="22.5" outlineLevel="1" x14ac:dyDescent="0.2">
      <c r="A177" s="172">
        <v>36</v>
      </c>
      <c r="B177" s="173" t="s">
        <v>263</v>
      </c>
      <c r="C177" s="180" t="s">
        <v>264</v>
      </c>
      <c r="D177" s="174" t="s">
        <v>104</v>
      </c>
      <c r="E177" s="175">
        <v>28</v>
      </c>
      <c r="F177" s="176"/>
      <c r="G177" s="177">
        <f>ROUND(E177*F177,2)</f>
        <v>0</v>
      </c>
      <c r="H177" s="176"/>
      <c r="I177" s="177">
        <f>ROUND(E177*H177,2)</f>
        <v>0</v>
      </c>
      <c r="J177" s="176"/>
      <c r="K177" s="177">
        <f>ROUND(E177*J177,2)</f>
        <v>0</v>
      </c>
      <c r="L177" s="177">
        <v>21</v>
      </c>
      <c r="M177" s="177">
        <f>G177*(1+L177/100)</f>
        <v>0</v>
      </c>
      <c r="N177" s="175">
        <v>0</v>
      </c>
      <c r="O177" s="175">
        <f>ROUND(E177*N177,2)</f>
        <v>0</v>
      </c>
      <c r="P177" s="175">
        <v>0</v>
      </c>
      <c r="Q177" s="175">
        <f>ROUND(E177*P177,2)</f>
        <v>0</v>
      </c>
      <c r="R177" s="177"/>
      <c r="S177" s="177" t="s">
        <v>105</v>
      </c>
      <c r="T177" s="178" t="s">
        <v>106</v>
      </c>
      <c r="U177" s="161">
        <v>0</v>
      </c>
      <c r="V177" s="161">
        <f>ROUND(E177*U177,2)</f>
        <v>0</v>
      </c>
      <c r="W177" s="161"/>
      <c r="X177" s="161" t="s">
        <v>107</v>
      </c>
      <c r="Y177" s="151"/>
      <c r="Z177" s="151"/>
      <c r="AA177" s="151"/>
      <c r="AB177" s="151"/>
      <c r="AC177" s="151"/>
      <c r="AD177" s="151"/>
      <c r="AE177" s="151"/>
      <c r="AF177" s="151"/>
      <c r="AG177" s="151" t="s">
        <v>108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181" t="s">
        <v>265</v>
      </c>
      <c r="D178" s="162"/>
      <c r="E178" s="163"/>
      <c r="F178" s="161"/>
      <c r="G178" s="161"/>
      <c r="H178" s="161"/>
      <c r="I178" s="161"/>
      <c r="J178" s="161"/>
      <c r="K178" s="161"/>
      <c r="L178" s="161"/>
      <c r="M178" s="161"/>
      <c r="N178" s="160"/>
      <c r="O178" s="160"/>
      <c r="P178" s="160"/>
      <c r="Q178" s="160"/>
      <c r="R178" s="161"/>
      <c r="S178" s="161"/>
      <c r="T178" s="161"/>
      <c r="U178" s="161"/>
      <c r="V178" s="161"/>
      <c r="W178" s="161"/>
      <c r="X178" s="16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110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81" t="s">
        <v>266</v>
      </c>
      <c r="D179" s="162"/>
      <c r="E179" s="163"/>
      <c r="F179" s="161"/>
      <c r="G179" s="161"/>
      <c r="H179" s="161"/>
      <c r="I179" s="161"/>
      <c r="J179" s="161"/>
      <c r="K179" s="161"/>
      <c r="L179" s="161"/>
      <c r="M179" s="161"/>
      <c r="N179" s="160"/>
      <c r="O179" s="160"/>
      <c r="P179" s="160"/>
      <c r="Q179" s="160"/>
      <c r="R179" s="161"/>
      <c r="S179" s="161"/>
      <c r="T179" s="161"/>
      <c r="U179" s="161"/>
      <c r="V179" s="161"/>
      <c r="W179" s="161"/>
      <c r="X179" s="16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110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81" t="s">
        <v>267</v>
      </c>
      <c r="D180" s="162"/>
      <c r="E180" s="163">
        <v>28</v>
      </c>
      <c r="F180" s="161"/>
      <c r="G180" s="161"/>
      <c r="H180" s="161"/>
      <c r="I180" s="161"/>
      <c r="J180" s="161"/>
      <c r="K180" s="161"/>
      <c r="L180" s="161"/>
      <c r="M180" s="161"/>
      <c r="N180" s="160"/>
      <c r="O180" s="160"/>
      <c r="P180" s="160"/>
      <c r="Q180" s="160"/>
      <c r="R180" s="161"/>
      <c r="S180" s="161"/>
      <c r="T180" s="161"/>
      <c r="U180" s="161"/>
      <c r="V180" s="161"/>
      <c r="W180" s="161"/>
      <c r="X180" s="16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110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72">
        <v>37</v>
      </c>
      <c r="B181" s="173" t="s">
        <v>268</v>
      </c>
      <c r="C181" s="180" t="s">
        <v>269</v>
      </c>
      <c r="D181" s="174" t="s">
        <v>104</v>
      </c>
      <c r="E181" s="175">
        <v>2</v>
      </c>
      <c r="F181" s="176"/>
      <c r="G181" s="177">
        <f>ROUND(E181*F181,2)</f>
        <v>0</v>
      </c>
      <c r="H181" s="176"/>
      <c r="I181" s="177">
        <f>ROUND(E181*H181,2)</f>
        <v>0</v>
      </c>
      <c r="J181" s="176"/>
      <c r="K181" s="177">
        <f>ROUND(E181*J181,2)</f>
        <v>0</v>
      </c>
      <c r="L181" s="177">
        <v>21</v>
      </c>
      <c r="M181" s="177">
        <f>G181*(1+L181/100)</f>
        <v>0</v>
      </c>
      <c r="N181" s="175">
        <v>0</v>
      </c>
      <c r="O181" s="175">
        <f>ROUND(E181*N181,2)</f>
        <v>0</v>
      </c>
      <c r="P181" s="175">
        <v>0</v>
      </c>
      <c r="Q181" s="175">
        <f>ROUND(E181*P181,2)</f>
        <v>0</v>
      </c>
      <c r="R181" s="177"/>
      <c r="S181" s="177" t="s">
        <v>105</v>
      </c>
      <c r="T181" s="178" t="s">
        <v>106</v>
      </c>
      <c r="U181" s="161">
        <v>0</v>
      </c>
      <c r="V181" s="161">
        <f>ROUND(E181*U181,2)</f>
        <v>0</v>
      </c>
      <c r="W181" s="161"/>
      <c r="X181" s="161" t="s">
        <v>107</v>
      </c>
      <c r="Y181" s="151"/>
      <c r="Z181" s="151"/>
      <c r="AA181" s="151"/>
      <c r="AB181" s="151"/>
      <c r="AC181" s="151"/>
      <c r="AD181" s="151"/>
      <c r="AE181" s="151"/>
      <c r="AF181" s="151"/>
      <c r="AG181" s="151" t="s">
        <v>108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8"/>
      <c r="B182" s="159"/>
      <c r="C182" s="181" t="s">
        <v>270</v>
      </c>
      <c r="D182" s="162"/>
      <c r="E182" s="163"/>
      <c r="F182" s="161"/>
      <c r="G182" s="161"/>
      <c r="H182" s="161"/>
      <c r="I182" s="161"/>
      <c r="J182" s="161"/>
      <c r="K182" s="161"/>
      <c r="L182" s="161"/>
      <c r="M182" s="161"/>
      <c r="N182" s="160"/>
      <c r="O182" s="160"/>
      <c r="P182" s="160"/>
      <c r="Q182" s="160"/>
      <c r="R182" s="161"/>
      <c r="S182" s="161"/>
      <c r="T182" s="161"/>
      <c r="U182" s="161"/>
      <c r="V182" s="161"/>
      <c r="W182" s="161"/>
      <c r="X182" s="16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110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81" t="s">
        <v>271</v>
      </c>
      <c r="D183" s="162"/>
      <c r="E183" s="163"/>
      <c r="F183" s="161"/>
      <c r="G183" s="161"/>
      <c r="H183" s="161"/>
      <c r="I183" s="161"/>
      <c r="J183" s="161"/>
      <c r="K183" s="161"/>
      <c r="L183" s="161"/>
      <c r="M183" s="161"/>
      <c r="N183" s="160"/>
      <c r="O183" s="160"/>
      <c r="P183" s="160"/>
      <c r="Q183" s="160"/>
      <c r="R183" s="161"/>
      <c r="S183" s="161"/>
      <c r="T183" s="161"/>
      <c r="U183" s="161"/>
      <c r="V183" s="161"/>
      <c r="W183" s="161"/>
      <c r="X183" s="16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110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81" t="s">
        <v>153</v>
      </c>
      <c r="D184" s="162"/>
      <c r="E184" s="163">
        <v>2</v>
      </c>
      <c r="F184" s="161"/>
      <c r="G184" s="161"/>
      <c r="H184" s="161"/>
      <c r="I184" s="161"/>
      <c r="J184" s="161"/>
      <c r="K184" s="161"/>
      <c r="L184" s="161"/>
      <c r="M184" s="161"/>
      <c r="N184" s="160"/>
      <c r="O184" s="160"/>
      <c r="P184" s="160"/>
      <c r="Q184" s="160"/>
      <c r="R184" s="161"/>
      <c r="S184" s="161"/>
      <c r="T184" s="161"/>
      <c r="U184" s="161"/>
      <c r="V184" s="161"/>
      <c r="W184" s="161"/>
      <c r="X184" s="16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110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72">
        <v>38</v>
      </c>
      <c r="B185" s="173" t="s">
        <v>272</v>
      </c>
      <c r="C185" s="180" t="s">
        <v>273</v>
      </c>
      <c r="D185" s="174" t="s">
        <v>104</v>
      </c>
      <c r="E185" s="175">
        <v>10</v>
      </c>
      <c r="F185" s="176"/>
      <c r="G185" s="177">
        <f>ROUND(E185*F185,2)</f>
        <v>0</v>
      </c>
      <c r="H185" s="176"/>
      <c r="I185" s="177">
        <f>ROUND(E185*H185,2)</f>
        <v>0</v>
      </c>
      <c r="J185" s="176"/>
      <c r="K185" s="177">
        <f>ROUND(E185*J185,2)</f>
        <v>0</v>
      </c>
      <c r="L185" s="177">
        <v>21</v>
      </c>
      <c r="M185" s="177">
        <f>G185*(1+L185/100)</f>
        <v>0</v>
      </c>
      <c r="N185" s="175">
        <v>0</v>
      </c>
      <c r="O185" s="175">
        <f>ROUND(E185*N185,2)</f>
        <v>0</v>
      </c>
      <c r="P185" s="175">
        <v>0</v>
      </c>
      <c r="Q185" s="175">
        <f>ROUND(E185*P185,2)</f>
        <v>0</v>
      </c>
      <c r="R185" s="177"/>
      <c r="S185" s="177" t="s">
        <v>105</v>
      </c>
      <c r="T185" s="178" t="s">
        <v>106</v>
      </c>
      <c r="U185" s="161">
        <v>0</v>
      </c>
      <c r="V185" s="161">
        <f>ROUND(E185*U185,2)</f>
        <v>0</v>
      </c>
      <c r="W185" s="161"/>
      <c r="X185" s="161" t="s">
        <v>107</v>
      </c>
      <c r="Y185" s="151"/>
      <c r="Z185" s="151"/>
      <c r="AA185" s="151"/>
      <c r="AB185" s="151"/>
      <c r="AC185" s="151"/>
      <c r="AD185" s="151"/>
      <c r="AE185" s="151"/>
      <c r="AF185" s="151"/>
      <c r="AG185" s="151" t="s">
        <v>108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181" t="s">
        <v>274</v>
      </c>
      <c r="D186" s="162"/>
      <c r="E186" s="163"/>
      <c r="F186" s="161"/>
      <c r="G186" s="161"/>
      <c r="H186" s="161"/>
      <c r="I186" s="161"/>
      <c r="J186" s="161"/>
      <c r="K186" s="161"/>
      <c r="L186" s="161"/>
      <c r="M186" s="161"/>
      <c r="N186" s="160"/>
      <c r="O186" s="160"/>
      <c r="P186" s="160"/>
      <c r="Q186" s="160"/>
      <c r="R186" s="161"/>
      <c r="S186" s="161"/>
      <c r="T186" s="161"/>
      <c r="U186" s="161"/>
      <c r="V186" s="161"/>
      <c r="W186" s="161"/>
      <c r="X186" s="16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110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181" t="s">
        <v>275</v>
      </c>
      <c r="D187" s="162"/>
      <c r="E187" s="163"/>
      <c r="F187" s="161"/>
      <c r="G187" s="161"/>
      <c r="H187" s="161"/>
      <c r="I187" s="161"/>
      <c r="J187" s="161"/>
      <c r="K187" s="161"/>
      <c r="L187" s="161"/>
      <c r="M187" s="161"/>
      <c r="N187" s="160"/>
      <c r="O187" s="160"/>
      <c r="P187" s="160"/>
      <c r="Q187" s="160"/>
      <c r="R187" s="161"/>
      <c r="S187" s="161"/>
      <c r="T187" s="161"/>
      <c r="U187" s="161"/>
      <c r="V187" s="161"/>
      <c r="W187" s="161"/>
      <c r="X187" s="16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110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81" t="s">
        <v>206</v>
      </c>
      <c r="D188" s="162"/>
      <c r="E188" s="163">
        <v>10</v>
      </c>
      <c r="F188" s="161"/>
      <c r="G188" s="161"/>
      <c r="H188" s="161"/>
      <c r="I188" s="161"/>
      <c r="J188" s="161"/>
      <c r="K188" s="161"/>
      <c r="L188" s="161"/>
      <c r="M188" s="161"/>
      <c r="N188" s="160"/>
      <c r="O188" s="160"/>
      <c r="P188" s="160"/>
      <c r="Q188" s="160"/>
      <c r="R188" s="161"/>
      <c r="S188" s="161"/>
      <c r="T188" s="161"/>
      <c r="U188" s="161"/>
      <c r="V188" s="161"/>
      <c r="W188" s="161"/>
      <c r="X188" s="16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110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72">
        <v>39</v>
      </c>
      <c r="B189" s="173" t="s">
        <v>276</v>
      </c>
      <c r="C189" s="180" t="s">
        <v>277</v>
      </c>
      <c r="D189" s="174" t="s">
        <v>104</v>
      </c>
      <c r="E189" s="175">
        <v>1</v>
      </c>
      <c r="F189" s="176"/>
      <c r="G189" s="177">
        <f>ROUND(E189*F189,2)</f>
        <v>0</v>
      </c>
      <c r="H189" s="176"/>
      <c r="I189" s="177">
        <f>ROUND(E189*H189,2)</f>
        <v>0</v>
      </c>
      <c r="J189" s="176"/>
      <c r="K189" s="177">
        <f>ROUND(E189*J189,2)</f>
        <v>0</v>
      </c>
      <c r="L189" s="177">
        <v>21</v>
      </c>
      <c r="M189" s="177">
        <f>G189*(1+L189/100)</f>
        <v>0</v>
      </c>
      <c r="N189" s="175">
        <v>0</v>
      </c>
      <c r="O189" s="175">
        <f>ROUND(E189*N189,2)</f>
        <v>0</v>
      </c>
      <c r="P189" s="175">
        <v>0</v>
      </c>
      <c r="Q189" s="175">
        <f>ROUND(E189*P189,2)</f>
        <v>0</v>
      </c>
      <c r="R189" s="177"/>
      <c r="S189" s="177" t="s">
        <v>105</v>
      </c>
      <c r="T189" s="178" t="s">
        <v>106</v>
      </c>
      <c r="U189" s="161">
        <v>0</v>
      </c>
      <c r="V189" s="161">
        <f>ROUND(E189*U189,2)</f>
        <v>0</v>
      </c>
      <c r="W189" s="161"/>
      <c r="X189" s="161" t="s">
        <v>107</v>
      </c>
      <c r="Y189" s="151"/>
      <c r="Z189" s="151"/>
      <c r="AA189" s="151"/>
      <c r="AB189" s="151"/>
      <c r="AC189" s="151"/>
      <c r="AD189" s="151"/>
      <c r="AE189" s="151"/>
      <c r="AF189" s="151"/>
      <c r="AG189" s="151" t="s">
        <v>108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181" t="s">
        <v>278</v>
      </c>
      <c r="D190" s="162"/>
      <c r="E190" s="163"/>
      <c r="F190" s="161"/>
      <c r="G190" s="161"/>
      <c r="H190" s="161"/>
      <c r="I190" s="161"/>
      <c r="J190" s="161"/>
      <c r="K190" s="161"/>
      <c r="L190" s="161"/>
      <c r="M190" s="161"/>
      <c r="N190" s="160"/>
      <c r="O190" s="160"/>
      <c r="P190" s="160"/>
      <c r="Q190" s="160"/>
      <c r="R190" s="161"/>
      <c r="S190" s="161"/>
      <c r="T190" s="161"/>
      <c r="U190" s="161"/>
      <c r="V190" s="161"/>
      <c r="W190" s="161"/>
      <c r="X190" s="16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110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181" t="s">
        <v>279</v>
      </c>
      <c r="D191" s="162"/>
      <c r="E191" s="163"/>
      <c r="F191" s="161"/>
      <c r="G191" s="161"/>
      <c r="H191" s="161"/>
      <c r="I191" s="161"/>
      <c r="J191" s="161"/>
      <c r="K191" s="161"/>
      <c r="L191" s="161"/>
      <c r="M191" s="161"/>
      <c r="N191" s="160"/>
      <c r="O191" s="160"/>
      <c r="P191" s="160"/>
      <c r="Q191" s="160"/>
      <c r="R191" s="161"/>
      <c r="S191" s="161"/>
      <c r="T191" s="161"/>
      <c r="U191" s="161"/>
      <c r="V191" s="161"/>
      <c r="W191" s="161"/>
      <c r="X191" s="16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110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81" t="s">
        <v>112</v>
      </c>
      <c r="D192" s="162"/>
      <c r="E192" s="163">
        <v>1</v>
      </c>
      <c r="F192" s="161"/>
      <c r="G192" s="161"/>
      <c r="H192" s="161"/>
      <c r="I192" s="161"/>
      <c r="J192" s="161"/>
      <c r="K192" s="161"/>
      <c r="L192" s="161"/>
      <c r="M192" s="161"/>
      <c r="N192" s="160"/>
      <c r="O192" s="160"/>
      <c r="P192" s="160"/>
      <c r="Q192" s="160"/>
      <c r="R192" s="161"/>
      <c r="S192" s="161"/>
      <c r="T192" s="161"/>
      <c r="U192" s="161"/>
      <c r="V192" s="161"/>
      <c r="W192" s="161"/>
      <c r="X192" s="16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110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72">
        <v>40</v>
      </c>
      <c r="B193" s="173" t="s">
        <v>280</v>
      </c>
      <c r="C193" s="180" t="s">
        <v>281</v>
      </c>
      <c r="D193" s="174" t="s">
        <v>104</v>
      </c>
      <c r="E193" s="175">
        <v>1</v>
      </c>
      <c r="F193" s="176"/>
      <c r="G193" s="177">
        <f>ROUND(E193*F193,2)</f>
        <v>0</v>
      </c>
      <c r="H193" s="176"/>
      <c r="I193" s="177">
        <f>ROUND(E193*H193,2)</f>
        <v>0</v>
      </c>
      <c r="J193" s="176"/>
      <c r="K193" s="177">
        <f>ROUND(E193*J193,2)</f>
        <v>0</v>
      </c>
      <c r="L193" s="177">
        <v>21</v>
      </c>
      <c r="M193" s="177">
        <f>G193*(1+L193/100)</f>
        <v>0</v>
      </c>
      <c r="N193" s="175">
        <v>0</v>
      </c>
      <c r="O193" s="175">
        <f>ROUND(E193*N193,2)</f>
        <v>0</v>
      </c>
      <c r="P193" s="175">
        <v>0</v>
      </c>
      <c r="Q193" s="175">
        <f>ROUND(E193*P193,2)</f>
        <v>0</v>
      </c>
      <c r="R193" s="177"/>
      <c r="S193" s="177" t="s">
        <v>105</v>
      </c>
      <c r="T193" s="178" t="s">
        <v>106</v>
      </c>
      <c r="U193" s="161">
        <v>0</v>
      </c>
      <c r="V193" s="161">
        <f>ROUND(E193*U193,2)</f>
        <v>0</v>
      </c>
      <c r="W193" s="161"/>
      <c r="X193" s="161" t="s">
        <v>107</v>
      </c>
      <c r="Y193" s="151"/>
      <c r="Z193" s="151"/>
      <c r="AA193" s="151"/>
      <c r="AB193" s="151"/>
      <c r="AC193" s="151"/>
      <c r="AD193" s="151"/>
      <c r="AE193" s="151"/>
      <c r="AF193" s="151"/>
      <c r="AG193" s="151" t="s">
        <v>108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81" t="s">
        <v>282</v>
      </c>
      <c r="D194" s="162"/>
      <c r="E194" s="163"/>
      <c r="F194" s="161"/>
      <c r="G194" s="161"/>
      <c r="H194" s="161"/>
      <c r="I194" s="161"/>
      <c r="J194" s="161"/>
      <c r="K194" s="161"/>
      <c r="L194" s="161"/>
      <c r="M194" s="161"/>
      <c r="N194" s="160"/>
      <c r="O194" s="160"/>
      <c r="P194" s="160"/>
      <c r="Q194" s="160"/>
      <c r="R194" s="161"/>
      <c r="S194" s="161"/>
      <c r="T194" s="161"/>
      <c r="U194" s="161"/>
      <c r="V194" s="161"/>
      <c r="W194" s="161"/>
      <c r="X194" s="16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110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181" t="s">
        <v>283</v>
      </c>
      <c r="D195" s="162"/>
      <c r="E195" s="163"/>
      <c r="F195" s="161"/>
      <c r="G195" s="161"/>
      <c r="H195" s="161"/>
      <c r="I195" s="161"/>
      <c r="J195" s="161"/>
      <c r="K195" s="161"/>
      <c r="L195" s="161"/>
      <c r="M195" s="161"/>
      <c r="N195" s="160"/>
      <c r="O195" s="160"/>
      <c r="P195" s="160"/>
      <c r="Q195" s="160"/>
      <c r="R195" s="161"/>
      <c r="S195" s="161"/>
      <c r="T195" s="161"/>
      <c r="U195" s="161"/>
      <c r="V195" s="161"/>
      <c r="W195" s="161"/>
      <c r="X195" s="16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110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81" t="s">
        <v>112</v>
      </c>
      <c r="D196" s="162"/>
      <c r="E196" s="163">
        <v>1</v>
      </c>
      <c r="F196" s="161"/>
      <c r="G196" s="161"/>
      <c r="H196" s="161"/>
      <c r="I196" s="161"/>
      <c r="J196" s="161"/>
      <c r="K196" s="161"/>
      <c r="L196" s="161"/>
      <c r="M196" s="161"/>
      <c r="N196" s="160"/>
      <c r="O196" s="160"/>
      <c r="P196" s="160"/>
      <c r="Q196" s="160"/>
      <c r="R196" s="161"/>
      <c r="S196" s="161"/>
      <c r="T196" s="161"/>
      <c r="U196" s="161"/>
      <c r="V196" s="161"/>
      <c r="W196" s="161"/>
      <c r="X196" s="16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110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ht="22.5" outlineLevel="1" x14ac:dyDescent="0.2">
      <c r="A197" s="172">
        <v>41</v>
      </c>
      <c r="B197" s="173" t="s">
        <v>284</v>
      </c>
      <c r="C197" s="180" t="s">
        <v>285</v>
      </c>
      <c r="D197" s="174" t="s">
        <v>104</v>
      </c>
      <c r="E197" s="175">
        <v>3</v>
      </c>
      <c r="F197" s="176"/>
      <c r="G197" s="177">
        <f>ROUND(E197*F197,2)</f>
        <v>0</v>
      </c>
      <c r="H197" s="176"/>
      <c r="I197" s="177">
        <f>ROUND(E197*H197,2)</f>
        <v>0</v>
      </c>
      <c r="J197" s="176"/>
      <c r="K197" s="177">
        <f>ROUND(E197*J197,2)</f>
        <v>0</v>
      </c>
      <c r="L197" s="177">
        <v>21</v>
      </c>
      <c r="M197" s="177">
        <f>G197*(1+L197/100)</f>
        <v>0</v>
      </c>
      <c r="N197" s="175">
        <v>0</v>
      </c>
      <c r="O197" s="175">
        <f>ROUND(E197*N197,2)</f>
        <v>0</v>
      </c>
      <c r="P197" s="175">
        <v>0</v>
      </c>
      <c r="Q197" s="175">
        <f>ROUND(E197*P197,2)</f>
        <v>0</v>
      </c>
      <c r="R197" s="177"/>
      <c r="S197" s="177" t="s">
        <v>105</v>
      </c>
      <c r="T197" s="178" t="s">
        <v>106</v>
      </c>
      <c r="U197" s="161">
        <v>0</v>
      </c>
      <c r="V197" s="161">
        <f>ROUND(E197*U197,2)</f>
        <v>0</v>
      </c>
      <c r="W197" s="161"/>
      <c r="X197" s="161" t="s">
        <v>107</v>
      </c>
      <c r="Y197" s="151"/>
      <c r="Z197" s="151"/>
      <c r="AA197" s="151"/>
      <c r="AB197" s="151"/>
      <c r="AC197" s="151"/>
      <c r="AD197" s="151"/>
      <c r="AE197" s="151"/>
      <c r="AF197" s="151"/>
      <c r="AG197" s="151" t="s">
        <v>108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81" t="s">
        <v>286</v>
      </c>
      <c r="D198" s="162"/>
      <c r="E198" s="163"/>
      <c r="F198" s="161"/>
      <c r="G198" s="161"/>
      <c r="H198" s="161"/>
      <c r="I198" s="161"/>
      <c r="J198" s="161"/>
      <c r="K198" s="161"/>
      <c r="L198" s="161"/>
      <c r="M198" s="161"/>
      <c r="N198" s="160"/>
      <c r="O198" s="160"/>
      <c r="P198" s="160"/>
      <c r="Q198" s="160"/>
      <c r="R198" s="161"/>
      <c r="S198" s="161"/>
      <c r="T198" s="161"/>
      <c r="U198" s="161"/>
      <c r="V198" s="161"/>
      <c r="W198" s="161"/>
      <c r="X198" s="16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110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81" t="s">
        <v>287</v>
      </c>
      <c r="D199" s="162"/>
      <c r="E199" s="163"/>
      <c r="F199" s="161"/>
      <c r="G199" s="161"/>
      <c r="H199" s="161"/>
      <c r="I199" s="161"/>
      <c r="J199" s="161"/>
      <c r="K199" s="161"/>
      <c r="L199" s="161"/>
      <c r="M199" s="161"/>
      <c r="N199" s="160"/>
      <c r="O199" s="160"/>
      <c r="P199" s="160"/>
      <c r="Q199" s="160"/>
      <c r="R199" s="161"/>
      <c r="S199" s="161"/>
      <c r="T199" s="161"/>
      <c r="U199" s="161"/>
      <c r="V199" s="161"/>
      <c r="W199" s="161"/>
      <c r="X199" s="16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110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81" t="s">
        <v>141</v>
      </c>
      <c r="D200" s="162"/>
      <c r="E200" s="163">
        <v>3</v>
      </c>
      <c r="F200" s="161"/>
      <c r="G200" s="161"/>
      <c r="H200" s="161"/>
      <c r="I200" s="161"/>
      <c r="J200" s="161"/>
      <c r="K200" s="161"/>
      <c r="L200" s="161"/>
      <c r="M200" s="161"/>
      <c r="N200" s="160"/>
      <c r="O200" s="160"/>
      <c r="P200" s="160"/>
      <c r="Q200" s="160"/>
      <c r="R200" s="161"/>
      <c r="S200" s="161"/>
      <c r="T200" s="161"/>
      <c r="U200" s="161"/>
      <c r="V200" s="161"/>
      <c r="W200" s="161"/>
      <c r="X200" s="16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110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ht="22.5" outlineLevel="1" x14ac:dyDescent="0.2">
      <c r="A201" s="172">
        <v>42</v>
      </c>
      <c r="B201" s="173" t="s">
        <v>288</v>
      </c>
      <c r="C201" s="180" t="s">
        <v>289</v>
      </c>
      <c r="D201" s="174" t="s">
        <v>104</v>
      </c>
      <c r="E201" s="175">
        <v>1</v>
      </c>
      <c r="F201" s="176"/>
      <c r="G201" s="177">
        <f>ROUND(E201*F201,2)</f>
        <v>0</v>
      </c>
      <c r="H201" s="176"/>
      <c r="I201" s="177">
        <f>ROUND(E201*H201,2)</f>
        <v>0</v>
      </c>
      <c r="J201" s="176"/>
      <c r="K201" s="177">
        <f>ROUND(E201*J201,2)</f>
        <v>0</v>
      </c>
      <c r="L201" s="177">
        <v>21</v>
      </c>
      <c r="M201" s="177">
        <f>G201*(1+L201/100)</f>
        <v>0</v>
      </c>
      <c r="N201" s="175">
        <v>0</v>
      </c>
      <c r="O201" s="175">
        <f>ROUND(E201*N201,2)</f>
        <v>0</v>
      </c>
      <c r="P201" s="175">
        <v>0</v>
      </c>
      <c r="Q201" s="175">
        <f>ROUND(E201*P201,2)</f>
        <v>0</v>
      </c>
      <c r="R201" s="177"/>
      <c r="S201" s="177" t="s">
        <v>105</v>
      </c>
      <c r="T201" s="178" t="s">
        <v>106</v>
      </c>
      <c r="U201" s="161">
        <v>0</v>
      </c>
      <c r="V201" s="161">
        <f>ROUND(E201*U201,2)</f>
        <v>0</v>
      </c>
      <c r="W201" s="161"/>
      <c r="X201" s="161" t="s">
        <v>107</v>
      </c>
      <c r="Y201" s="151"/>
      <c r="Z201" s="151"/>
      <c r="AA201" s="151"/>
      <c r="AB201" s="151"/>
      <c r="AC201" s="151"/>
      <c r="AD201" s="151"/>
      <c r="AE201" s="151"/>
      <c r="AF201" s="151"/>
      <c r="AG201" s="151" t="s">
        <v>108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81" t="s">
        <v>290</v>
      </c>
      <c r="D202" s="162"/>
      <c r="E202" s="163"/>
      <c r="F202" s="161"/>
      <c r="G202" s="161"/>
      <c r="H202" s="161"/>
      <c r="I202" s="161"/>
      <c r="J202" s="161"/>
      <c r="K202" s="161"/>
      <c r="L202" s="161"/>
      <c r="M202" s="161"/>
      <c r="N202" s="160"/>
      <c r="O202" s="160"/>
      <c r="P202" s="160"/>
      <c r="Q202" s="160"/>
      <c r="R202" s="161"/>
      <c r="S202" s="161"/>
      <c r="T202" s="161"/>
      <c r="U202" s="161"/>
      <c r="V202" s="161"/>
      <c r="W202" s="161"/>
      <c r="X202" s="16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110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81" t="s">
        <v>291</v>
      </c>
      <c r="D203" s="162"/>
      <c r="E203" s="163"/>
      <c r="F203" s="161"/>
      <c r="G203" s="161"/>
      <c r="H203" s="161"/>
      <c r="I203" s="161"/>
      <c r="J203" s="161"/>
      <c r="K203" s="161"/>
      <c r="L203" s="161"/>
      <c r="M203" s="161"/>
      <c r="N203" s="160"/>
      <c r="O203" s="160"/>
      <c r="P203" s="160"/>
      <c r="Q203" s="160"/>
      <c r="R203" s="161"/>
      <c r="S203" s="161"/>
      <c r="T203" s="161"/>
      <c r="U203" s="161"/>
      <c r="V203" s="161"/>
      <c r="W203" s="161"/>
      <c r="X203" s="16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110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81" t="s">
        <v>112</v>
      </c>
      <c r="D204" s="162"/>
      <c r="E204" s="163">
        <v>1</v>
      </c>
      <c r="F204" s="161"/>
      <c r="G204" s="161"/>
      <c r="H204" s="161"/>
      <c r="I204" s="161"/>
      <c r="J204" s="161"/>
      <c r="K204" s="161"/>
      <c r="L204" s="161"/>
      <c r="M204" s="161"/>
      <c r="N204" s="160"/>
      <c r="O204" s="160"/>
      <c r="P204" s="160"/>
      <c r="Q204" s="160"/>
      <c r="R204" s="161"/>
      <c r="S204" s="161"/>
      <c r="T204" s="161"/>
      <c r="U204" s="161"/>
      <c r="V204" s="161"/>
      <c r="W204" s="161"/>
      <c r="X204" s="16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110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72">
        <v>43</v>
      </c>
      <c r="B205" s="173" t="s">
        <v>292</v>
      </c>
      <c r="C205" s="180" t="s">
        <v>293</v>
      </c>
      <c r="D205" s="174" t="s">
        <v>104</v>
      </c>
      <c r="E205" s="175">
        <v>2</v>
      </c>
      <c r="F205" s="176"/>
      <c r="G205" s="177">
        <f>ROUND(E205*F205,2)</f>
        <v>0</v>
      </c>
      <c r="H205" s="176"/>
      <c r="I205" s="177">
        <f>ROUND(E205*H205,2)</f>
        <v>0</v>
      </c>
      <c r="J205" s="176"/>
      <c r="K205" s="177">
        <f>ROUND(E205*J205,2)</f>
        <v>0</v>
      </c>
      <c r="L205" s="177">
        <v>21</v>
      </c>
      <c r="M205" s="177">
        <f>G205*(1+L205/100)</f>
        <v>0</v>
      </c>
      <c r="N205" s="175">
        <v>0</v>
      </c>
      <c r="O205" s="175">
        <f>ROUND(E205*N205,2)</f>
        <v>0</v>
      </c>
      <c r="P205" s="175">
        <v>0</v>
      </c>
      <c r="Q205" s="175">
        <f>ROUND(E205*P205,2)</f>
        <v>0</v>
      </c>
      <c r="R205" s="177"/>
      <c r="S205" s="177" t="s">
        <v>105</v>
      </c>
      <c r="T205" s="178" t="s">
        <v>106</v>
      </c>
      <c r="U205" s="161">
        <v>0</v>
      </c>
      <c r="V205" s="161">
        <f>ROUND(E205*U205,2)</f>
        <v>0</v>
      </c>
      <c r="W205" s="161"/>
      <c r="X205" s="161" t="s">
        <v>107</v>
      </c>
      <c r="Y205" s="151"/>
      <c r="Z205" s="151"/>
      <c r="AA205" s="151"/>
      <c r="AB205" s="151"/>
      <c r="AC205" s="151"/>
      <c r="AD205" s="151"/>
      <c r="AE205" s="151"/>
      <c r="AF205" s="151"/>
      <c r="AG205" s="151" t="s">
        <v>108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81" t="s">
        <v>294</v>
      </c>
      <c r="D206" s="162"/>
      <c r="E206" s="163"/>
      <c r="F206" s="161"/>
      <c r="G206" s="161"/>
      <c r="H206" s="161"/>
      <c r="I206" s="161"/>
      <c r="J206" s="161"/>
      <c r="K206" s="161"/>
      <c r="L206" s="161"/>
      <c r="M206" s="161"/>
      <c r="N206" s="160"/>
      <c r="O206" s="160"/>
      <c r="P206" s="160"/>
      <c r="Q206" s="160"/>
      <c r="R206" s="161"/>
      <c r="S206" s="161"/>
      <c r="T206" s="161"/>
      <c r="U206" s="161"/>
      <c r="V206" s="161"/>
      <c r="W206" s="161"/>
      <c r="X206" s="16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110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81" t="s">
        <v>295</v>
      </c>
      <c r="D207" s="162"/>
      <c r="E207" s="163"/>
      <c r="F207" s="161"/>
      <c r="G207" s="161"/>
      <c r="H207" s="161"/>
      <c r="I207" s="161"/>
      <c r="J207" s="161"/>
      <c r="K207" s="161"/>
      <c r="L207" s="161"/>
      <c r="M207" s="161"/>
      <c r="N207" s="160"/>
      <c r="O207" s="160"/>
      <c r="P207" s="160"/>
      <c r="Q207" s="160"/>
      <c r="R207" s="161"/>
      <c r="S207" s="161"/>
      <c r="T207" s="161"/>
      <c r="U207" s="161"/>
      <c r="V207" s="161"/>
      <c r="W207" s="161"/>
      <c r="X207" s="16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110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8"/>
      <c r="B208" s="159"/>
      <c r="C208" s="181" t="s">
        <v>153</v>
      </c>
      <c r="D208" s="162"/>
      <c r="E208" s="163">
        <v>2</v>
      </c>
      <c r="F208" s="161"/>
      <c r="G208" s="161"/>
      <c r="H208" s="161"/>
      <c r="I208" s="161"/>
      <c r="J208" s="161"/>
      <c r="K208" s="161"/>
      <c r="L208" s="161"/>
      <c r="M208" s="161"/>
      <c r="N208" s="160"/>
      <c r="O208" s="160"/>
      <c r="P208" s="160"/>
      <c r="Q208" s="160"/>
      <c r="R208" s="161"/>
      <c r="S208" s="161"/>
      <c r="T208" s="161"/>
      <c r="U208" s="161"/>
      <c r="V208" s="161"/>
      <c r="W208" s="161"/>
      <c r="X208" s="16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110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ht="22.5" outlineLevel="1" x14ac:dyDescent="0.2">
      <c r="A209" s="172">
        <v>44</v>
      </c>
      <c r="B209" s="173" t="s">
        <v>296</v>
      </c>
      <c r="C209" s="180" t="s">
        <v>297</v>
      </c>
      <c r="D209" s="174" t="s">
        <v>104</v>
      </c>
      <c r="E209" s="175">
        <v>7</v>
      </c>
      <c r="F209" s="176"/>
      <c r="G209" s="177">
        <f>ROUND(E209*F209,2)</f>
        <v>0</v>
      </c>
      <c r="H209" s="176"/>
      <c r="I209" s="177">
        <f>ROUND(E209*H209,2)</f>
        <v>0</v>
      </c>
      <c r="J209" s="176"/>
      <c r="K209" s="177">
        <f>ROUND(E209*J209,2)</f>
        <v>0</v>
      </c>
      <c r="L209" s="177">
        <v>21</v>
      </c>
      <c r="M209" s="177">
        <f>G209*(1+L209/100)</f>
        <v>0</v>
      </c>
      <c r="N209" s="175">
        <v>0</v>
      </c>
      <c r="O209" s="175">
        <f>ROUND(E209*N209,2)</f>
        <v>0</v>
      </c>
      <c r="P209" s="175">
        <v>0</v>
      </c>
      <c r="Q209" s="175">
        <f>ROUND(E209*P209,2)</f>
        <v>0</v>
      </c>
      <c r="R209" s="177"/>
      <c r="S209" s="177" t="s">
        <v>105</v>
      </c>
      <c r="T209" s="178" t="s">
        <v>106</v>
      </c>
      <c r="U209" s="161">
        <v>0</v>
      </c>
      <c r="V209" s="161">
        <f>ROUND(E209*U209,2)</f>
        <v>0</v>
      </c>
      <c r="W209" s="161"/>
      <c r="X209" s="161" t="s">
        <v>107</v>
      </c>
      <c r="Y209" s="151"/>
      <c r="Z209" s="151"/>
      <c r="AA209" s="151"/>
      <c r="AB209" s="151"/>
      <c r="AC209" s="151"/>
      <c r="AD209" s="151"/>
      <c r="AE209" s="151"/>
      <c r="AF209" s="151"/>
      <c r="AG209" s="151" t="s">
        <v>108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81" t="s">
        <v>156</v>
      </c>
      <c r="D210" s="162"/>
      <c r="E210" s="163"/>
      <c r="F210" s="161"/>
      <c r="G210" s="161"/>
      <c r="H210" s="161"/>
      <c r="I210" s="161"/>
      <c r="J210" s="161"/>
      <c r="K210" s="161"/>
      <c r="L210" s="161"/>
      <c r="M210" s="161"/>
      <c r="N210" s="160"/>
      <c r="O210" s="160"/>
      <c r="P210" s="160"/>
      <c r="Q210" s="160"/>
      <c r="R210" s="161"/>
      <c r="S210" s="161"/>
      <c r="T210" s="161"/>
      <c r="U210" s="161"/>
      <c r="V210" s="161"/>
      <c r="W210" s="161"/>
      <c r="X210" s="16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110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81" t="s">
        <v>298</v>
      </c>
      <c r="D211" s="162"/>
      <c r="E211" s="163"/>
      <c r="F211" s="161"/>
      <c r="G211" s="161"/>
      <c r="H211" s="161"/>
      <c r="I211" s="161"/>
      <c r="J211" s="161"/>
      <c r="K211" s="161"/>
      <c r="L211" s="161"/>
      <c r="M211" s="161"/>
      <c r="N211" s="160"/>
      <c r="O211" s="160"/>
      <c r="P211" s="160"/>
      <c r="Q211" s="160"/>
      <c r="R211" s="161"/>
      <c r="S211" s="161"/>
      <c r="T211" s="161"/>
      <c r="U211" s="161"/>
      <c r="V211" s="161"/>
      <c r="W211" s="161"/>
      <c r="X211" s="16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110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81" t="s">
        <v>136</v>
      </c>
      <c r="D212" s="162"/>
      <c r="E212" s="163">
        <v>7</v>
      </c>
      <c r="F212" s="161"/>
      <c r="G212" s="161"/>
      <c r="H212" s="161"/>
      <c r="I212" s="161"/>
      <c r="J212" s="161"/>
      <c r="K212" s="161"/>
      <c r="L212" s="161"/>
      <c r="M212" s="161"/>
      <c r="N212" s="160"/>
      <c r="O212" s="160"/>
      <c r="P212" s="160"/>
      <c r="Q212" s="160"/>
      <c r="R212" s="161"/>
      <c r="S212" s="161"/>
      <c r="T212" s="161"/>
      <c r="U212" s="161"/>
      <c r="V212" s="161"/>
      <c r="W212" s="161"/>
      <c r="X212" s="16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110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ht="22.5" outlineLevel="1" x14ac:dyDescent="0.2">
      <c r="A213" s="172">
        <v>45</v>
      </c>
      <c r="B213" s="173" t="s">
        <v>299</v>
      </c>
      <c r="C213" s="180" t="s">
        <v>300</v>
      </c>
      <c r="D213" s="174" t="s">
        <v>104</v>
      </c>
      <c r="E213" s="175">
        <v>1</v>
      </c>
      <c r="F213" s="176"/>
      <c r="G213" s="177">
        <f>ROUND(E213*F213,2)</f>
        <v>0</v>
      </c>
      <c r="H213" s="176"/>
      <c r="I213" s="177">
        <f>ROUND(E213*H213,2)</f>
        <v>0</v>
      </c>
      <c r="J213" s="176"/>
      <c r="K213" s="177">
        <f>ROUND(E213*J213,2)</f>
        <v>0</v>
      </c>
      <c r="L213" s="177">
        <v>21</v>
      </c>
      <c r="M213" s="177">
        <f>G213*(1+L213/100)</f>
        <v>0</v>
      </c>
      <c r="N213" s="175">
        <v>0</v>
      </c>
      <c r="O213" s="175">
        <f>ROUND(E213*N213,2)</f>
        <v>0</v>
      </c>
      <c r="P213" s="175">
        <v>0</v>
      </c>
      <c r="Q213" s="175">
        <f>ROUND(E213*P213,2)</f>
        <v>0</v>
      </c>
      <c r="R213" s="177"/>
      <c r="S213" s="177" t="s">
        <v>105</v>
      </c>
      <c r="T213" s="178" t="s">
        <v>106</v>
      </c>
      <c r="U213" s="161">
        <v>0</v>
      </c>
      <c r="V213" s="161">
        <f>ROUND(E213*U213,2)</f>
        <v>0</v>
      </c>
      <c r="W213" s="161"/>
      <c r="X213" s="161" t="s">
        <v>107</v>
      </c>
      <c r="Y213" s="151"/>
      <c r="Z213" s="151"/>
      <c r="AA213" s="151"/>
      <c r="AB213" s="151"/>
      <c r="AC213" s="151"/>
      <c r="AD213" s="151"/>
      <c r="AE213" s="151"/>
      <c r="AF213" s="151"/>
      <c r="AG213" s="151" t="s">
        <v>108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8"/>
      <c r="B214" s="159"/>
      <c r="C214" s="181" t="s">
        <v>301</v>
      </c>
      <c r="D214" s="162"/>
      <c r="E214" s="163"/>
      <c r="F214" s="161"/>
      <c r="G214" s="161"/>
      <c r="H214" s="161"/>
      <c r="I214" s="161"/>
      <c r="J214" s="161"/>
      <c r="K214" s="161"/>
      <c r="L214" s="161"/>
      <c r="M214" s="161"/>
      <c r="N214" s="160"/>
      <c r="O214" s="160"/>
      <c r="P214" s="160"/>
      <c r="Q214" s="160"/>
      <c r="R214" s="161"/>
      <c r="S214" s="161"/>
      <c r="T214" s="161"/>
      <c r="U214" s="161"/>
      <c r="V214" s="161"/>
      <c r="W214" s="161"/>
      <c r="X214" s="16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110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181" t="s">
        <v>302</v>
      </c>
      <c r="D215" s="162"/>
      <c r="E215" s="163"/>
      <c r="F215" s="161"/>
      <c r="G215" s="161"/>
      <c r="H215" s="161"/>
      <c r="I215" s="161"/>
      <c r="J215" s="161"/>
      <c r="K215" s="161"/>
      <c r="L215" s="161"/>
      <c r="M215" s="161"/>
      <c r="N215" s="160"/>
      <c r="O215" s="160"/>
      <c r="P215" s="160"/>
      <c r="Q215" s="160"/>
      <c r="R215" s="161"/>
      <c r="S215" s="161"/>
      <c r="T215" s="161"/>
      <c r="U215" s="161"/>
      <c r="V215" s="161"/>
      <c r="W215" s="161"/>
      <c r="X215" s="16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110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81" t="s">
        <v>112</v>
      </c>
      <c r="D216" s="162"/>
      <c r="E216" s="163">
        <v>1</v>
      </c>
      <c r="F216" s="161"/>
      <c r="G216" s="161"/>
      <c r="H216" s="161"/>
      <c r="I216" s="161"/>
      <c r="J216" s="161"/>
      <c r="K216" s="161"/>
      <c r="L216" s="161"/>
      <c r="M216" s="161"/>
      <c r="N216" s="160"/>
      <c r="O216" s="160"/>
      <c r="P216" s="160"/>
      <c r="Q216" s="160"/>
      <c r="R216" s="161"/>
      <c r="S216" s="161"/>
      <c r="T216" s="161"/>
      <c r="U216" s="161"/>
      <c r="V216" s="161"/>
      <c r="W216" s="161"/>
      <c r="X216" s="16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110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ht="22.5" outlineLevel="1" x14ac:dyDescent="0.2">
      <c r="A217" s="172">
        <v>46</v>
      </c>
      <c r="B217" s="173" t="s">
        <v>303</v>
      </c>
      <c r="C217" s="180" t="s">
        <v>304</v>
      </c>
      <c r="D217" s="174" t="s">
        <v>104</v>
      </c>
      <c r="E217" s="175">
        <v>1</v>
      </c>
      <c r="F217" s="176"/>
      <c r="G217" s="177">
        <f>ROUND(E217*F217,2)</f>
        <v>0</v>
      </c>
      <c r="H217" s="176"/>
      <c r="I217" s="177">
        <f>ROUND(E217*H217,2)</f>
        <v>0</v>
      </c>
      <c r="J217" s="176"/>
      <c r="K217" s="177">
        <f>ROUND(E217*J217,2)</f>
        <v>0</v>
      </c>
      <c r="L217" s="177">
        <v>21</v>
      </c>
      <c r="M217" s="177">
        <f>G217*(1+L217/100)</f>
        <v>0</v>
      </c>
      <c r="N217" s="175">
        <v>0</v>
      </c>
      <c r="O217" s="175">
        <f>ROUND(E217*N217,2)</f>
        <v>0</v>
      </c>
      <c r="P217" s="175">
        <v>0</v>
      </c>
      <c r="Q217" s="175">
        <f>ROUND(E217*P217,2)</f>
        <v>0</v>
      </c>
      <c r="R217" s="177"/>
      <c r="S217" s="177" t="s">
        <v>105</v>
      </c>
      <c r="T217" s="178" t="s">
        <v>106</v>
      </c>
      <c r="U217" s="161">
        <v>0</v>
      </c>
      <c r="V217" s="161">
        <f>ROUND(E217*U217,2)</f>
        <v>0</v>
      </c>
      <c r="W217" s="161"/>
      <c r="X217" s="161" t="s">
        <v>107</v>
      </c>
      <c r="Y217" s="151"/>
      <c r="Z217" s="151"/>
      <c r="AA217" s="151"/>
      <c r="AB217" s="151"/>
      <c r="AC217" s="151"/>
      <c r="AD217" s="151"/>
      <c r="AE217" s="151"/>
      <c r="AF217" s="151"/>
      <c r="AG217" s="151" t="s">
        <v>108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181" t="s">
        <v>305</v>
      </c>
      <c r="D218" s="162"/>
      <c r="E218" s="163"/>
      <c r="F218" s="161"/>
      <c r="G218" s="161"/>
      <c r="H218" s="161"/>
      <c r="I218" s="161"/>
      <c r="J218" s="161"/>
      <c r="K218" s="161"/>
      <c r="L218" s="161"/>
      <c r="M218" s="161"/>
      <c r="N218" s="160"/>
      <c r="O218" s="160"/>
      <c r="P218" s="160"/>
      <c r="Q218" s="160"/>
      <c r="R218" s="161"/>
      <c r="S218" s="161"/>
      <c r="T218" s="161"/>
      <c r="U218" s="161"/>
      <c r="V218" s="161"/>
      <c r="W218" s="161"/>
      <c r="X218" s="16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110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81" t="s">
        <v>306</v>
      </c>
      <c r="D219" s="162"/>
      <c r="E219" s="163"/>
      <c r="F219" s="161"/>
      <c r="G219" s="161"/>
      <c r="H219" s="161"/>
      <c r="I219" s="161"/>
      <c r="J219" s="161"/>
      <c r="K219" s="161"/>
      <c r="L219" s="161"/>
      <c r="M219" s="161"/>
      <c r="N219" s="160"/>
      <c r="O219" s="160"/>
      <c r="P219" s="160"/>
      <c r="Q219" s="160"/>
      <c r="R219" s="161"/>
      <c r="S219" s="161"/>
      <c r="T219" s="161"/>
      <c r="U219" s="161"/>
      <c r="V219" s="161"/>
      <c r="W219" s="161"/>
      <c r="X219" s="16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110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8"/>
      <c r="B220" s="159"/>
      <c r="C220" s="181" t="s">
        <v>112</v>
      </c>
      <c r="D220" s="162"/>
      <c r="E220" s="163">
        <v>1</v>
      </c>
      <c r="F220" s="161"/>
      <c r="G220" s="161"/>
      <c r="H220" s="161"/>
      <c r="I220" s="161"/>
      <c r="J220" s="161"/>
      <c r="K220" s="161"/>
      <c r="L220" s="161"/>
      <c r="M220" s="161"/>
      <c r="N220" s="160"/>
      <c r="O220" s="160"/>
      <c r="P220" s="160"/>
      <c r="Q220" s="160"/>
      <c r="R220" s="161"/>
      <c r="S220" s="161"/>
      <c r="T220" s="161"/>
      <c r="U220" s="161"/>
      <c r="V220" s="161"/>
      <c r="W220" s="161"/>
      <c r="X220" s="16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110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ht="22.5" outlineLevel="1" x14ac:dyDescent="0.2">
      <c r="A221" s="172">
        <v>47</v>
      </c>
      <c r="B221" s="173" t="s">
        <v>307</v>
      </c>
      <c r="C221" s="180" t="s">
        <v>308</v>
      </c>
      <c r="D221" s="174" t="s">
        <v>104</v>
      </c>
      <c r="E221" s="175">
        <v>1</v>
      </c>
      <c r="F221" s="176"/>
      <c r="G221" s="177">
        <f>ROUND(E221*F221,2)</f>
        <v>0</v>
      </c>
      <c r="H221" s="176"/>
      <c r="I221" s="177">
        <f>ROUND(E221*H221,2)</f>
        <v>0</v>
      </c>
      <c r="J221" s="176"/>
      <c r="K221" s="177">
        <f>ROUND(E221*J221,2)</f>
        <v>0</v>
      </c>
      <c r="L221" s="177">
        <v>21</v>
      </c>
      <c r="M221" s="177">
        <f>G221*(1+L221/100)</f>
        <v>0</v>
      </c>
      <c r="N221" s="175">
        <v>0</v>
      </c>
      <c r="O221" s="175">
        <f>ROUND(E221*N221,2)</f>
        <v>0</v>
      </c>
      <c r="P221" s="175">
        <v>0</v>
      </c>
      <c r="Q221" s="175">
        <f>ROUND(E221*P221,2)</f>
        <v>0</v>
      </c>
      <c r="R221" s="177"/>
      <c r="S221" s="177" t="s">
        <v>105</v>
      </c>
      <c r="T221" s="178" t="s">
        <v>106</v>
      </c>
      <c r="U221" s="161">
        <v>0</v>
      </c>
      <c r="V221" s="161">
        <f>ROUND(E221*U221,2)</f>
        <v>0</v>
      </c>
      <c r="W221" s="161"/>
      <c r="X221" s="161" t="s">
        <v>107</v>
      </c>
      <c r="Y221" s="151"/>
      <c r="Z221" s="151"/>
      <c r="AA221" s="151"/>
      <c r="AB221" s="151"/>
      <c r="AC221" s="151"/>
      <c r="AD221" s="151"/>
      <c r="AE221" s="151"/>
      <c r="AF221" s="151"/>
      <c r="AG221" s="151" t="s">
        <v>108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8"/>
      <c r="B222" s="159"/>
      <c r="C222" s="181" t="s">
        <v>309</v>
      </c>
      <c r="D222" s="162"/>
      <c r="E222" s="163"/>
      <c r="F222" s="161"/>
      <c r="G222" s="161"/>
      <c r="H222" s="161"/>
      <c r="I222" s="161"/>
      <c r="J222" s="161"/>
      <c r="K222" s="161"/>
      <c r="L222" s="161"/>
      <c r="M222" s="161"/>
      <c r="N222" s="160"/>
      <c r="O222" s="160"/>
      <c r="P222" s="160"/>
      <c r="Q222" s="160"/>
      <c r="R222" s="161"/>
      <c r="S222" s="161"/>
      <c r="T222" s="161"/>
      <c r="U222" s="161"/>
      <c r="V222" s="161"/>
      <c r="W222" s="161"/>
      <c r="X222" s="16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110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181" t="s">
        <v>310</v>
      </c>
      <c r="D223" s="162"/>
      <c r="E223" s="163"/>
      <c r="F223" s="161"/>
      <c r="G223" s="161"/>
      <c r="H223" s="161"/>
      <c r="I223" s="161"/>
      <c r="J223" s="161"/>
      <c r="K223" s="161"/>
      <c r="L223" s="161"/>
      <c r="M223" s="161"/>
      <c r="N223" s="160"/>
      <c r="O223" s="160"/>
      <c r="P223" s="160"/>
      <c r="Q223" s="160"/>
      <c r="R223" s="161"/>
      <c r="S223" s="161"/>
      <c r="T223" s="161"/>
      <c r="U223" s="161"/>
      <c r="V223" s="161"/>
      <c r="W223" s="161"/>
      <c r="X223" s="16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110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81" t="s">
        <v>112</v>
      </c>
      <c r="D224" s="162"/>
      <c r="E224" s="163">
        <v>1</v>
      </c>
      <c r="F224" s="161"/>
      <c r="G224" s="161"/>
      <c r="H224" s="161"/>
      <c r="I224" s="161"/>
      <c r="J224" s="161"/>
      <c r="K224" s="161"/>
      <c r="L224" s="161"/>
      <c r="M224" s="161"/>
      <c r="N224" s="160"/>
      <c r="O224" s="160"/>
      <c r="P224" s="160"/>
      <c r="Q224" s="160"/>
      <c r="R224" s="161"/>
      <c r="S224" s="161"/>
      <c r="T224" s="161"/>
      <c r="U224" s="161"/>
      <c r="V224" s="161"/>
      <c r="W224" s="161"/>
      <c r="X224" s="16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110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72">
        <v>48</v>
      </c>
      <c r="B225" s="173" t="s">
        <v>311</v>
      </c>
      <c r="C225" s="180" t="s">
        <v>312</v>
      </c>
      <c r="D225" s="174" t="s">
        <v>104</v>
      </c>
      <c r="E225" s="175">
        <v>4</v>
      </c>
      <c r="F225" s="176"/>
      <c r="G225" s="177">
        <f>ROUND(E225*F225,2)</f>
        <v>0</v>
      </c>
      <c r="H225" s="176"/>
      <c r="I225" s="177">
        <f>ROUND(E225*H225,2)</f>
        <v>0</v>
      </c>
      <c r="J225" s="176"/>
      <c r="K225" s="177">
        <f>ROUND(E225*J225,2)</f>
        <v>0</v>
      </c>
      <c r="L225" s="177">
        <v>21</v>
      </c>
      <c r="M225" s="177">
        <f>G225*(1+L225/100)</f>
        <v>0</v>
      </c>
      <c r="N225" s="175">
        <v>0</v>
      </c>
      <c r="O225" s="175">
        <f>ROUND(E225*N225,2)</f>
        <v>0</v>
      </c>
      <c r="P225" s="175">
        <v>0</v>
      </c>
      <c r="Q225" s="175">
        <f>ROUND(E225*P225,2)</f>
        <v>0</v>
      </c>
      <c r="R225" s="177"/>
      <c r="S225" s="177" t="s">
        <v>105</v>
      </c>
      <c r="T225" s="178" t="s">
        <v>106</v>
      </c>
      <c r="U225" s="161">
        <v>0</v>
      </c>
      <c r="V225" s="161">
        <f>ROUND(E225*U225,2)</f>
        <v>0</v>
      </c>
      <c r="W225" s="161"/>
      <c r="X225" s="161" t="s">
        <v>107</v>
      </c>
      <c r="Y225" s="151"/>
      <c r="Z225" s="151"/>
      <c r="AA225" s="151"/>
      <c r="AB225" s="151"/>
      <c r="AC225" s="151"/>
      <c r="AD225" s="151"/>
      <c r="AE225" s="151"/>
      <c r="AF225" s="151"/>
      <c r="AG225" s="151" t="s">
        <v>108</v>
      </c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8"/>
      <c r="B226" s="159"/>
      <c r="C226" s="181" t="s">
        <v>313</v>
      </c>
      <c r="D226" s="162"/>
      <c r="E226" s="163"/>
      <c r="F226" s="161"/>
      <c r="G226" s="161"/>
      <c r="H226" s="161"/>
      <c r="I226" s="161"/>
      <c r="J226" s="161"/>
      <c r="K226" s="161"/>
      <c r="L226" s="161"/>
      <c r="M226" s="161"/>
      <c r="N226" s="160"/>
      <c r="O226" s="160"/>
      <c r="P226" s="160"/>
      <c r="Q226" s="160"/>
      <c r="R226" s="161"/>
      <c r="S226" s="161"/>
      <c r="T226" s="161"/>
      <c r="U226" s="161"/>
      <c r="V226" s="161"/>
      <c r="W226" s="161"/>
      <c r="X226" s="16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110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81" t="s">
        <v>314</v>
      </c>
      <c r="D227" s="162"/>
      <c r="E227" s="163"/>
      <c r="F227" s="161"/>
      <c r="G227" s="161"/>
      <c r="H227" s="161"/>
      <c r="I227" s="161"/>
      <c r="J227" s="161"/>
      <c r="K227" s="161"/>
      <c r="L227" s="161"/>
      <c r="M227" s="161"/>
      <c r="N227" s="160"/>
      <c r="O227" s="160"/>
      <c r="P227" s="160"/>
      <c r="Q227" s="160"/>
      <c r="R227" s="161"/>
      <c r="S227" s="161"/>
      <c r="T227" s="161"/>
      <c r="U227" s="161"/>
      <c r="V227" s="161"/>
      <c r="W227" s="161"/>
      <c r="X227" s="16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110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8"/>
      <c r="B228" s="159"/>
      <c r="C228" s="181" t="s">
        <v>228</v>
      </c>
      <c r="D228" s="162"/>
      <c r="E228" s="163">
        <v>4</v>
      </c>
      <c r="F228" s="161"/>
      <c r="G228" s="161"/>
      <c r="H228" s="161"/>
      <c r="I228" s="161"/>
      <c r="J228" s="161"/>
      <c r="K228" s="161"/>
      <c r="L228" s="161"/>
      <c r="M228" s="161"/>
      <c r="N228" s="160"/>
      <c r="O228" s="160"/>
      <c r="P228" s="160"/>
      <c r="Q228" s="160"/>
      <c r="R228" s="161"/>
      <c r="S228" s="161"/>
      <c r="T228" s="161"/>
      <c r="U228" s="161"/>
      <c r="V228" s="161"/>
      <c r="W228" s="161"/>
      <c r="X228" s="16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110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ht="22.5" outlineLevel="1" x14ac:dyDescent="0.2">
      <c r="A229" s="172">
        <v>49</v>
      </c>
      <c r="B229" s="173" t="s">
        <v>315</v>
      </c>
      <c r="C229" s="180" t="s">
        <v>316</v>
      </c>
      <c r="D229" s="174" t="s">
        <v>104</v>
      </c>
      <c r="E229" s="175">
        <v>9</v>
      </c>
      <c r="F229" s="176"/>
      <c r="G229" s="177">
        <f>ROUND(E229*F229,2)</f>
        <v>0</v>
      </c>
      <c r="H229" s="176"/>
      <c r="I229" s="177">
        <f>ROUND(E229*H229,2)</f>
        <v>0</v>
      </c>
      <c r="J229" s="176"/>
      <c r="K229" s="177">
        <f>ROUND(E229*J229,2)</f>
        <v>0</v>
      </c>
      <c r="L229" s="177">
        <v>21</v>
      </c>
      <c r="M229" s="177">
        <f>G229*(1+L229/100)</f>
        <v>0</v>
      </c>
      <c r="N229" s="175">
        <v>0</v>
      </c>
      <c r="O229" s="175">
        <f>ROUND(E229*N229,2)</f>
        <v>0</v>
      </c>
      <c r="P229" s="175">
        <v>0</v>
      </c>
      <c r="Q229" s="175">
        <f>ROUND(E229*P229,2)</f>
        <v>0</v>
      </c>
      <c r="R229" s="177"/>
      <c r="S229" s="177" t="s">
        <v>105</v>
      </c>
      <c r="T229" s="178" t="s">
        <v>106</v>
      </c>
      <c r="U229" s="161">
        <v>0</v>
      </c>
      <c r="V229" s="161">
        <f>ROUND(E229*U229,2)</f>
        <v>0</v>
      </c>
      <c r="W229" s="161"/>
      <c r="X229" s="161" t="s">
        <v>107</v>
      </c>
      <c r="Y229" s="151"/>
      <c r="Z229" s="151"/>
      <c r="AA229" s="151"/>
      <c r="AB229" s="151"/>
      <c r="AC229" s="151"/>
      <c r="AD229" s="151"/>
      <c r="AE229" s="151"/>
      <c r="AF229" s="151"/>
      <c r="AG229" s="151" t="s">
        <v>108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181" t="s">
        <v>317</v>
      </c>
      <c r="D230" s="162"/>
      <c r="E230" s="163"/>
      <c r="F230" s="161"/>
      <c r="G230" s="161"/>
      <c r="H230" s="161"/>
      <c r="I230" s="161"/>
      <c r="J230" s="161"/>
      <c r="K230" s="161"/>
      <c r="L230" s="161"/>
      <c r="M230" s="161"/>
      <c r="N230" s="160"/>
      <c r="O230" s="160"/>
      <c r="P230" s="160"/>
      <c r="Q230" s="160"/>
      <c r="R230" s="161"/>
      <c r="S230" s="161"/>
      <c r="T230" s="161"/>
      <c r="U230" s="161"/>
      <c r="V230" s="161"/>
      <c r="W230" s="161"/>
      <c r="X230" s="16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110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181" t="s">
        <v>318</v>
      </c>
      <c r="D231" s="162"/>
      <c r="E231" s="163"/>
      <c r="F231" s="161"/>
      <c r="G231" s="161"/>
      <c r="H231" s="161"/>
      <c r="I231" s="161"/>
      <c r="J231" s="161"/>
      <c r="K231" s="161"/>
      <c r="L231" s="161"/>
      <c r="M231" s="161"/>
      <c r="N231" s="160"/>
      <c r="O231" s="160"/>
      <c r="P231" s="160"/>
      <c r="Q231" s="160"/>
      <c r="R231" s="161"/>
      <c r="S231" s="161"/>
      <c r="T231" s="161"/>
      <c r="U231" s="161"/>
      <c r="V231" s="161"/>
      <c r="W231" s="161"/>
      <c r="X231" s="16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110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81" t="s">
        <v>319</v>
      </c>
      <c r="D232" s="162"/>
      <c r="E232" s="163">
        <v>9</v>
      </c>
      <c r="F232" s="161"/>
      <c r="G232" s="161"/>
      <c r="H232" s="161"/>
      <c r="I232" s="161"/>
      <c r="J232" s="161"/>
      <c r="K232" s="161"/>
      <c r="L232" s="161"/>
      <c r="M232" s="161"/>
      <c r="N232" s="160"/>
      <c r="O232" s="160"/>
      <c r="P232" s="160"/>
      <c r="Q232" s="160"/>
      <c r="R232" s="161"/>
      <c r="S232" s="161"/>
      <c r="T232" s="161"/>
      <c r="U232" s="161"/>
      <c r="V232" s="161"/>
      <c r="W232" s="161"/>
      <c r="X232" s="16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110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72">
        <v>50</v>
      </c>
      <c r="B233" s="173" t="s">
        <v>320</v>
      </c>
      <c r="C233" s="180" t="s">
        <v>321</v>
      </c>
      <c r="D233" s="174" t="s">
        <v>104</v>
      </c>
      <c r="E233" s="175">
        <v>3</v>
      </c>
      <c r="F233" s="176"/>
      <c r="G233" s="177">
        <f>ROUND(E233*F233,2)</f>
        <v>0</v>
      </c>
      <c r="H233" s="176"/>
      <c r="I233" s="177">
        <f>ROUND(E233*H233,2)</f>
        <v>0</v>
      </c>
      <c r="J233" s="176"/>
      <c r="K233" s="177">
        <f>ROUND(E233*J233,2)</f>
        <v>0</v>
      </c>
      <c r="L233" s="177">
        <v>21</v>
      </c>
      <c r="M233" s="177">
        <f>G233*(1+L233/100)</f>
        <v>0</v>
      </c>
      <c r="N233" s="175">
        <v>0</v>
      </c>
      <c r="O233" s="175">
        <f>ROUND(E233*N233,2)</f>
        <v>0</v>
      </c>
      <c r="P233" s="175">
        <v>0</v>
      </c>
      <c r="Q233" s="175">
        <f>ROUND(E233*P233,2)</f>
        <v>0</v>
      </c>
      <c r="R233" s="177"/>
      <c r="S233" s="177" t="s">
        <v>105</v>
      </c>
      <c r="T233" s="178" t="s">
        <v>106</v>
      </c>
      <c r="U233" s="161">
        <v>0</v>
      </c>
      <c r="V233" s="161">
        <f>ROUND(E233*U233,2)</f>
        <v>0</v>
      </c>
      <c r="W233" s="161"/>
      <c r="X233" s="161" t="s">
        <v>107</v>
      </c>
      <c r="Y233" s="151"/>
      <c r="Z233" s="151"/>
      <c r="AA233" s="151"/>
      <c r="AB233" s="151"/>
      <c r="AC233" s="151"/>
      <c r="AD233" s="151"/>
      <c r="AE233" s="151"/>
      <c r="AF233" s="151"/>
      <c r="AG233" s="151" t="s">
        <v>108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81" t="s">
        <v>322</v>
      </c>
      <c r="D234" s="162"/>
      <c r="E234" s="163"/>
      <c r="F234" s="161"/>
      <c r="G234" s="161"/>
      <c r="H234" s="161"/>
      <c r="I234" s="161"/>
      <c r="J234" s="161"/>
      <c r="K234" s="161"/>
      <c r="L234" s="161"/>
      <c r="M234" s="161"/>
      <c r="N234" s="160"/>
      <c r="O234" s="160"/>
      <c r="P234" s="160"/>
      <c r="Q234" s="160"/>
      <c r="R234" s="161"/>
      <c r="S234" s="161"/>
      <c r="T234" s="161"/>
      <c r="U234" s="161"/>
      <c r="V234" s="161"/>
      <c r="W234" s="161"/>
      <c r="X234" s="16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110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81" t="s">
        <v>323</v>
      </c>
      <c r="D235" s="162"/>
      <c r="E235" s="163"/>
      <c r="F235" s="161"/>
      <c r="G235" s="161"/>
      <c r="H235" s="161"/>
      <c r="I235" s="161"/>
      <c r="J235" s="161"/>
      <c r="K235" s="161"/>
      <c r="L235" s="161"/>
      <c r="M235" s="161"/>
      <c r="N235" s="160"/>
      <c r="O235" s="160"/>
      <c r="P235" s="160"/>
      <c r="Q235" s="160"/>
      <c r="R235" s="161"/>
      <c r="S235" s="161"/>
      <c r="T235" s="161"/>
      <c r="U235" s="161"/>
      <c r="V235" s="161"/>
      <c r="W235" s="161"/>
      <c r="X235" s="16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110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181" t="s">
        <v>141</v>
      </c>
      <c r="D236" s="162"/>
      <c r="E236" s="163">
        <v>3</v>
      </c>
      <c r="F236" s="161"/>
      <c r="G236" s="161"/>
      <c r="H236" s="161"/>
      <c r="I236" s="161"/>
      <c r="J236" s="161"/>
      <c r="K236" s="161"/>
      <c r="L236" s="161"/>
      <c r="M236" s="161"/>
      <c r="N236" s="160"/>
      <c r="O236" s="160"/>
      <c r="P236" s="160"/>
      <c r="Q236" s="160"/>
      <c r="R236" s="161"/>
      <c r="S236" s="161"/>
      <c r="T236" s="161"/>
      <c r="U236" s="161"/>
      <c r="V236" s="161"/>
      <c r="W236" s="161"/>
      <c r="X236" s="161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110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72">
        <v>51</v>
      </c>
      <c r="B237" s="173" t="s">
        <v>324</v>
      </c>
      <c r="C237" s="180" t="s">
        <v>325</v>
      </c>
      <c r="D237" s="174" t="s">
        <v>104</v>
      </c>
      <c r="E237" s="175">
        <v>1</v>
      </c>
      <c r="F237" s="176"/>
      <c r="G237" s="177">
        <f>ROUND(E237*F237,2)</f>
        <v>0</v>
      </c>
      <c r="H237" s="176"/>
      <c r="I237" s="177">
        <f>ROUND(E237*H237,2)</f>
        <v>0</v>
      </c>
      <c r="J237" s="176"/>
      <c r="K237" s="177">
        <f>ROUND(E237*J237,2)</f>
        <v>0</v>
      </c>
      <c r="L237" s="177">
        <v>21</v>
      </c>
      <c r="M237" s="177">
        <f>G237*(1+L237/100)</f>
        <v>0</v>
      </c>
      <c r="N237" s="175">
        <v>0</v>
      </c>
      <c r="O237" s="175">
        <f>ROUND(E237*N237,2)</f>
        <v>0</v>
      </c>
      <c r="P237" s="175">
        <v>0</v>
      </c>
      <c r="Q237" s="175">
        <f>ROUND(E237*P237,2)</f>
        <v>0</v>
      </c>
      <c r="R237" s="177"/>
      <c r="S237" s="177" t="s">
        <v>105</v>
      </c>
      <c r="T237" s="178" t="s">
        <v>106</v>
      </c>
      <c r="U237" s="161">
        <v>0</v>
      </c>
      <c r="V237" s="161">
        <f>ROUND(E237*U237,2)</f>
        <v>0</v>
      </c>
      <c r="W237" s="161"/>
      <c r="X237" s="161" t="s">
        <v>107</v>
      </c>
      <c r="Y237" s="151"/>
      <c r="Z237" s="151"/>
      <c r="AA237" s="151"/>
      <c r="AB237" s="151"/>
      <c r="AC237" s="151"/>
      <c r="AD237" s="151"/>
      <c r="AE237" s="151"/>
      <c r="AF237" s="151"/>
      <c r="AG237" s="151" t="s">
        <v>108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81" t="s">
        <v>326</v>
      </c>
      <c r="D238" s="162"/>
      <c r="E238" s="163"/>
      <c r="F238" s="161"/>
      <c r="G238" s="161"/>
      <c r="H238" s="161"/>
      <c r="I238" s="161"/>
      <c r="J238" s="161"/>
      <c r="K238" s="161"/>
      <c r="L238" s="161"/>
      <c r="M238" s="161"/>
      <c r="N238" s="160"/>
      <c r="O238" s="160"/>
      <c r="P238" s="160"/>
      <c r="Q238" s="160"/>
      <c r="R238" s="161"/>
      <c r="S238" s="161"/>
      <c r="T238" s="161"/>
      <c r="U238" s="161"/>
      <c r="V238" s="161"/>
      <c r="W238" s="161"/>
      <c r="X238" s="16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110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81" t="s">
        <v>327</v>
      </c>
      <c r="D239" s="162"/>
      <c r="E239" s="163"/>
      <c r="F239" s="161"/>
      <c r="G239" s="161"/>
      <c r="H239" s="161"/>
      <c r="I239" s="161"/>
      <c r="J239" s="161"/>
      <c r="K239" s="161"/>
      <c r="L239" s="161"/>
      <c r="M239" s="161"/>
      <c r="N239" s="160"/>
      <c r="O239" s="160"/>
      <c r="P239" s="160"/>
      <c r="Q239" s="160"/>
      <c r="R239" s="161"/>
      <c r="S239" s="161"/>
      <c r="T239" s="161"/>
      <c r="U239" s="161"/>
      <c r="V239" s="161"/>
      <c r="W239" s="161"/>
      <c r="X239" s="16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110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81" t="s">
        <v>112</v>
      </c>
      <c r="D240" s="162"/>
      <c r="E240" s="163">
        <v>1</v>
      </c>
      <c r="F240" s="161"/>
      <c r="G240" s="161"/>
      <c r="H240" s="161"/>
      <c r="I240" s="161"/>
      <c r="J240" s="161"/>
      <c r="K240" s="161"/>
      <c r="L240" s="161"/>
      <c r="M240" s="161"/>
      <c r="N240" s="160"/>
      <c r="O240" s="160"/>
      <c r="P240" s="160"/>
      <c r="Q240" s="160"/>
      <c r="R240" s="161"/>
      <c r="S240" s="161"/>
      <c r="T240" s="161"/>
      <c r="U240" s="161"/>
      <c r="V240" s="161"/>
      <c r="W240" s="161"/>
      <c r="X240" s="16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110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ht="22.5" outlineLevel="1" x14ac:dyDescent="0.2">
      <c r="A241" s="172">
        <v>52</v>
      </c>
      <c r="B241" s="173" t="s">
        <v>328</v>
      </c>
      <c r="C241" s="180" t="s">
        <v>329</v>
      </c>
      <c r="D241" s="174" t="s">
        <v>104</v>
      </c>
      <c r="E241" s="175">
        <v>1</v>
      </c>
      <c r="F241" s="176"/>
      <c r="G241" s="177">
        <f>ROUND(E241*F241,2)</f>
        <v>0</v>
      </c>
      <c r="H241" s="176"/>
      <c r="I241" s="177">
        <f>ROUND(E241*H241,2)</f>
        <v>0</v>
      </c>
      <c r="J241" s="176"/>
      <c r="K241" s="177">
        <f>ROUND(E241*J241,2)</f>
        <v>0</v>
      </c>
      <c r="L241" s="177">
        <v>21</v>
      </c>
      <c r="M241" s="177">
        <f>G241*(1+L241/100)</f>
        <v>0</v>
      </c>
      <c r="N241" s="175">
        <v>0</v>
      </c>
      <c r="O241" s="175">
        <f>ROUND(E241*N241,2)</f>
        <v>0</v>
      </c>
      <c r="P241" s="175">
        <v>0</v>
      </c>
      <c r="Q241" s="175">
        <f>ROUND(E241*P241,2)</f>
        <v>0</v>
      </c>
      <c r="R241" s="177"/>
      <c r="S241" s="177" t="s">
        <v>105</v>
      </c>
      <c r="T241" s="178" t="s">
        <v>106</v>
      </c>
      <c r="U241" s="161">
        <v>0</v>
      </c>
      <c r="V241" s="161">
        <f>ROUND(E241*U241,2)</f>
        <v>0</v>
      </c>
      <c r="W241" s="161"/>
      <c r="X241" s="161" t="s">
        <v>107</v>
      </c>
      <c r="Y241" s="151"/>
      <c r="Z241" s="151"/>
      <c r="AA241" s="151"/>
      <c r="AB241" s="151"/>
      <c r="AC241" s="151"/>
      <c r="AD241" s="151"/>
      <c r="AE241" s="151"/>
      <c r="AF241" s="151"/>
      <c r="AG241" s="151" t="s">
        <v>108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181" t="s">
        <v>330</v>
      </c>
      <c r="D242" s="162"/>
      <c r="E242" s="163"/>
      <c r="F242" s="161"/>
      <c r="G242" s="161"/>
      <c r="H242" s="161"/>
      <c r="I242" s="161"/>
      <c r="J242" s="161"/>
      <c r="K242" s="161"/>
      <c r="L242" s="161"/>
      <c r="M242" s="161"/>
      <c r="N242" s="160"/>
      <c r="O242" s="160"/>
      <c r="P242" s="160"/>
      <c r="Q242" s="160"/>
      <c r="R242" s="161"/>
      <c r="S242" s="161"/>
      <c r="T242" s="161"/>
      <c r="U242" s="161"/>
      <c r="V242" s="161"/>
      <c r="W242" s="161"/>
      <c r="X242" s="16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110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181" t="s">
        <v>331</v>
      </c>
      <c r="D243" s="162"/>
      <c r="E243" s="163"/>
      <c r="F243" s="161"/>
      <c r="G243" s="161"/>
      <c r="H243" s="161"/>
      <c r="I243" s="161"/>
      <c r="J243" s="161"/>
      <c r="K243" s="161"/>
      <c r="L243" s="161"/>
      <c r="M243" s="161"/>
      <c r="N243" s="160"/>
      <c r="O243" s="160"/>
      <c r="P243" s="160"/>
      <c r="Q243" s="160"/>
      <c r="R243" s="161"/>
      <c r="S243" s="161"/>
      <c r="T243" s="161"/>
      <c r="U243" s="161"/>
      <c r="V243" s="161"/>
      <c r="W243" s="161"/>
      <c r="X243" s="16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110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8"/>
      <c r="B244" s="159"/>
      <c r="C244" s="181" t="s">
        <v>112</v>
      </c>
      <c r="D244" s="162"/>
      <c r="E244" s="163">
        <v>1</v>
      </c>
      <c r="F244" s="161"/>
      <c r="G244" s="161"/>
      <c r="H244" s="161"/>
      <c r="I244" s="161"/>
      <c r="J244" s="161"/>
      <c r="K244" s="161"/>
      <c r="L244" s="161"/>
      <c r="M244" s="161"/>
      <c r="N244" s="160"/>
      <c r="O244" s="160"/>
      <c r="P244" s="160"/>
      <c r="Q244" s="160"/>
      <c r="R244" s="161"/>
      <c r="S244" s="161"/>
      <c r="T244" s="161"/>
      <c r="U244" s="161"/>
      <c r="V244" s="161"/>
      <c r="W244" s="161"/>
      <c r="X244" s="16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110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72">
        <v>53</v>
      </c>
      <c r="B245" s="173" t="s">
        <v>332</v>
      </c>
      <c r="C245" s="180" t="s">
        <v>333</v>
      </c>
      <c r="D245" s="174" t="s">
        <v>104</v>
      </c>
      <c r="E245" s="175">
        <v>18</v>
      </c>
      <c r="F245" s="176"/>
      <c r="G245" s="177">
        <f>ROUND(E245*F245,2)</f>
        <v>0</v>
      </c>
      <c r="H245" s="176"/>
      <c r="I245" s="177">
        <f>ROUND(E245*H245,2)</f>
        <v>0</v>
      </c>
      <c r="J245" s="176"/>
      <c r="K245" s="177">
        <f>ROUND(E245*J245,2)</f>
        <v>0</v>
      </c>
      <c r="L245" s="177">
        <v>21</v>
      </c>
      <c r="M245" s="177">
        <f>G245*(1+L245/100)</f>
        <v>0</v>
      </c>
      <c r="N245" s="175">
        <v>0</v>
      </c>
      <c r="O245" s="175">
        <f>ROUND(E245*N245,2)</f>
        <v>0</v>
      </c>
      <c r="P245" s="175">
        <v>0</v>
      </c>
      <c r="Q245" s="175">
        <f>ROUND(E245*P245,2)</f>
        <v>0</v>
      </c>
      <c r="R245" s="177"/>
      <c r="S245" s="177" t="s">
        <v>105</v>
      </c>
      <c r="T245" s="178" t="s">
        <v>106</v>
      </c>
      <c r="U245" s="161">
        <v>0</v>
      </c>
      <c r="V245" s="161">
        <f>ROUND(E245*U245,2)</f>
        <v>0</v>
      </c>
      <c r="W245" s="161"/>
      <c r="X245" s="161" t="s">
        <v>107</v>
      </c>
      <c r="Y245" s="151"/>
      <c r="Z245" s="151"/>
      <c r="AA245" s="151"/>
      <c r="AB245" s="151"/>
      <c r="AC245" s="151"/>
      <c r="AD245" s="151"/>
      <c r="AE245" s="151"/>
      <c r="AF245" s="151"/>
      <c r="AG245" s="151" t="s">
        <v>108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58"/>
      <c r="B246" s="159"/>
      <c r="C246" s="181" t="s">
        <v>334</v>
      </c>
      <c r="D246" s="162"/>
      <c r="E246" s="163"/>
      <c r="F246" s="161"/>
      <c r="G246" s="161"/>
      <c r="H246" s="161"/>
      <c r="I246" s="161"/>
      <c r="J246" s="161"/>
      <c r="K246" s="161"/>
      <c r="L246" s="161"/>
      <c r="M246" s="161"/>
      <c r="N246" s="160"/>
      <c r="O246" s="160"/>
      <c r="P246" s="160"/>
      <c r="Q246" s="160"/>
      <c r="R246" s="161"/>
      <c r="S246" s="161"/>
      <c r="T246" s="161"/>
      <c r="U246" s="161"/>
      <c r="V246" s="161"/>
      <c r="W246" s="161"/>
      <c r="X246" s="16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110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81" t="s">
        <v>335</v>
      </c>
      <c r="D247" s="162"/>
      <c r="E247" s="163"/>
      <c r="F247" s="161"/>
      <c r="G247" s="161"/>
      <c r="H247" s="161"/>
      <c r="I247" s="161"/>
      <c r="J247" s="161"/>
      <c r="K247" s="161"/>
      <c r="L247" s="161"/>
      <c r="M247" s="161"/>
      <c r="N247" s="160"/>
      <c r="O247" s="160"/>
      <c r="P247" s="160"/>
      <c r="Q247" s="160"/>
      <c r="R247" s="161"/>
      <c r="S247" s="161"/>
      <c r="T247" s="161"/>
      <c r="U247" s="161"/>
      <c r="V247" s="161"/>
      <c r="W247" s="161"/>
      <c r="X247" s="16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110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181" t="s">
        <v>336</v>
      </c>
      <c r="D248" s="162"/>
      <c r="E248" s="163">
        <v>18</v>
      </c>
      <c r="F248" s="161"/>
      <c r="G248" s="161"/>
      <c r="H248" s="161"/>
      <c r="I248" s="161"/>
      <c r="J248" s="161"/>
      <c r="K248" s="161"/>
      <c r="L248" s="161"/>
      <c r="M248" s="161"/>
      <c r="N248" s="160"/>
      <c r="O248" s="160"/>
      <c r="P248" s="160"/>
      <c r="Q248" s="160"/>
      <c r="R248" s="161"/>
      <c r="S248" s="161"/>
      <c r="T248" s="161"/>
      <c r="U248" s="161"/>
      <c r="V248" s="161"/>
      <c r="W248" s="161"/>
      <c r="X248" s="16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110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72">
        <v>54</v>
      </c>
      <c r="B249" s="173" t="s">
        <v>337</v>
      </c>
      <c r="C249" s="180" t="s">
        <v>338</v>
      </c>
      <c r="D249" s="174" t="s">
        <v>104</v>
      </c>
      <c r="E249" s="175">
        <v>3</v>
      </c>
      <c r="F249" s="176"/>
      <c r="G249" s="177">
        <f>ROUND(E249*F249,2)</f>
        <v>0</v>
      </c>
      <c r="H249" s="176"/>
      <c r="I249" s="177">
        <f>ROUND(E249*H249,2)</f>
        <v>0</v>
      </c>
      <c r="J249" s="176"/>
      <c r="K249" s="177">
        <f>ROUND(E249*J249,2)</f>
        <v>0</v>
      </c>
      <c r="L249" s="177">
        <v>21</v>
      </c>
      <c r="M249" s="177">
        <f>G249*(1+L249/100)</f>
        <v>0</v>
      </c>
      <c r="N249" s="175">
        <v>0</v>
      </c>
      <c r="O249" s="175">
        <f>ROUND(E249*N249,2)</f>
        <v>0</v>
      </c>
      <c r="P249" s="175">
        <v>0</v>
      </c>
      <c r="Q249" s="175">
        <f>ROUND(E249*P249,2)</f>
        <v>0</v>
      </c>
      <c r="R249" s="177"/>
      <c r="S249" s="177" t="s">
        <v>105</v>
      </c>
      <c r="T249" s="178" t="s">
        <v>106</v>
      </c>
      <c r="U249" s="161">
        <v>0</v>
      </c>
      <c r="V249" s="161">
        <f>ROUND(E249*U249,2)</f>
        <v>0</v>
      </c>
      <c r="W249" s="161"/>
      <c r="X249" s="161" t="s">
        <v>107</v>
      </c>
      <c r="Y249" s="151"/>
      <c r="Z249" s="151"/>
      <c r="AA249" s="151"/>
      <c r="AB249" s="151"/>
      <c r="AC249" s="151"/>
      <c r="AD249" s="151"/>
      <c r="AE249" s="151"/>
      <c r="AF249" s="151"/>
      <c r="AG249" s="151" t="s">
        <v>108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81" t="s">
        <v>339</v>
      </c>
      <c r="D250" s="162"/>
      <c r="E250" s="163"/>
      <c r="F250" s="161"/>
      <c r="G250" s="161"/>
      <c r="H250" s="161"/>
      <c r="I250" s="161"/>
      <c r="J250" s="161"/>
      <c r="K250" s="161"/>
      <c r="L250" s="161"/>
      <c r="M250" s="161"/>
      <c r="N250" s="160"/>
      <c r="O250" s="160"/>
      <c r="P250" s="160"/>
      <c r="Q250" s="160"/>
      <c r="R250" s="161"/>
      <c r="S250" s="161"/>
      <c r="T250" s="161"/>
      <c r="U250" s="161"/>
      <c r="V250" s="161"/>
      <c r="W250" s="161"/>
      <c r="X250" s="16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110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181" t="s">
        <v>340</v>
      </c>
      <c r="D251" s="162"/>
      <c r="E251" s="163"/>
      <c r="F251" s="161"/>
      <c r="G251" s="161"/>
      <c r="H251" s="161"/>
      <c r="I251" s="161"/>
      <c r="J251" s="161"/>
      <c r="K251" s="161"/>
      <c r="L251" s="161"/>
      <c r="M251" s="161"/>
      <c r="N251" s="160"/>
      <c r="O251" s="160"/>
      <c r="P251" s="160"/>
      <c r="Q251" s="160"/>
      <c r="R251" s="161"/>
      <c r="S251" s="161"/>
      <c r="T251" s="161"/>
      <c r="U251" s="161"/>
      <c r="V251" s="161"/>
      <c r="W251" s="161"/>
      <c r="X251" s="16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110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8"/>
      <c r="B252" s="159"/>
      <c r="C252" s="181" t="s">
        <v>141</v>
      </c>
      <c r="D252" s="162"/>
      <c r="E252" s="163">
        <v>3</v>
      </c>
      <c r="F252" s="161"/>
      <c r="G252" s="161"/>
      <c r="H252" s="161"/>
      <c r="I252" s="161"/>
      <c r="J252" s="161"/>
      <c r="K252" s="161"/>
      <c r="L252" s="161"/>
      <c r="M252" s="161"/>
      <c r="N252" s="160"/>
      <c r="O252" s="160"/>
      <c r="P252" s="160"/>
      <c r="Q252" s="160"/>
      <c r="R252" s="161"/>
      <c r="S252" s="161"/>
      <c r="T252" s="161"/>
      <c r="U252" s="161"/>
      <c r="V252" s="161"/>
      <c r="W252" s="161"/>
      <c r="X252" s="161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110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x14ac:dyDescent="0.2">
      <c r="A253" s="3"/>
      <c r="B253" s="4"/>
      <c r="C253" s="182"/>
      <c r="D253" s="6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AE253">
        <v>15</v>
      </c>
      <c r="AF253">
        <v>21</v>
      </c>
      <c r="AG253" t="s">
        <v>87</v>
      </c>
    </row>
    <row r="254" spans="1:60" x14ac:dyDescent="0.2">
      <c r="A254" s="154"/>
      <c r="B254" s="155" t="s">
        <v>29</v>
      </c>
      <c r="C254" s="183"/>
      <c r="D254" s="156"/>
      <c r="E254" s="157"/>
      <c r="F254" s="157"/>
      <c r="G254" s="171">
        <f>G8</f>
        <v>0</v>
      </c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AE254">
        <f>SUMIF(L7:L252,AE253,G7:G252)</f>
        <v>0</v>
      </c>
      <c r="AF254">
        <f>SUMIF(L7:L252,AF253,G7:G252)</f>
        <v>0</v>
      </c>
      <c r="AG254" t="s">
        <v>341</v>
      </c>
    </row>
    <row r="255" spans="1:60" x14ac:dyDescent="0.2">
      <c r="C255" s="184"/>
      <c r="D255" s="10"/>
      <c r="AG255" t="s">
        <v>342</v>
      </c>
    </row>
    <row r="256" spans="1:60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7BTT/oiaJ3ZjzklpYs9NGNq5hg5lOhxP0D1SZsyLBXFA4c1f/QzD5CEz7m8YdSzPeUoYLAXbQEcg4ngx6koYw==" saltValue="9siKlM0RVwqGElJf54P9Jg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101 101.A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101 101.A Pol'!Názvy_tisku</vt:lpstr>
      <vt:lpstr>oadresa</vt:lpstr>
      <vt:lpstr>Stavba!Objednatel</vt:lpstr>
      <vt:lpstr>Stavba!Objekt</vt:lpstr>
      <vt:lpstr>'SO 101 101.A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prost</dc:creator>
  <cp:lastModifiedBy>Hamerský Roman</cp:lastModifiedBy>
  <cp:lastPrinted>2023-02-08T07:39:44Z</cp:lastPrinted>
  <dcterms:created xsi:type="dcterms:W3CDTF">2009-04-08T07:15:50Z</dcterms:created>
  <dcterms:modified xsi:type="dcterms:W3CDTF">2023-02-08T07:40:07Z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2023-02-08T07:39:41Z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435e3f0a-5211-49f4-8180-609923a2e2d8</vt:lpwstr>
  </property>
  <property fmtid="{D5CDD505-2E9C-101B-9397-08002B2CF9AE}" pid="8" name="MSIP_Label_690ebb53-23a2-471a-9c6e-17bd0d11311e_ContentBits">
    <vt:lpwstr>0</vt:lpwstr>
  </property>
</Properties>
</file>