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HEGER\2022\SOŠ LETOVICE\"/>
    </mc:Choice>
  </mc:AlternateContent>
  <xr:revisionPtr revIDLastSave="0" documentId="13_ncr:11_{0DD11B9B-9EAE-4064-B922-35AA87584C3F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Pol'!$A$1:$Y$76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H40" i="1" s="1"/>
  <c r="I40" i="1" s="1"/>
  <c r="G39" i="1"/>
  <c r="F39" i="1"/>
  <c r="G66" i="12"/>
  <c r="BA56" i="12"/>
  <c r="BA53" i="12"/>
  <c r="Q8" i="12"/>
  <c r="G9" i="12"/>
  <c r="I9" i="12"/>
  <c r="I8" i="12" s="1"/>
  <c r="K9" i="12"/>
  <c r="K8" i="12" s="1"/>
  <c r="M9" i="12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G8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K17" i="12"/>
  <c r="Q17" i="12"/>
  <c r="G18" i="12"/>
  <c r="I18" i="12"/>
  <c r="I17" i="12" s="1"/>
  <c r="K18" i="12"/>
  <c r="M18" i="12"/>
  <c r="M17" i="12" s="1"/>
  <c r="O18" i="12"/>
  <c r="O17" i="12" s="1"/>
  <c r="Q18" i="12"/>
  <c r="V18" i="12"/>
  <c r="V17" i="12" s="1"/>
  <c r="O20" i="12"/>
  <c r="G21" i="12"/>
  <c r="G20" i="12" s="1"/>
  <c r="I21" i="12"/>
  <c r="I20" i="12" s="1"/>
  <c r="K21" i="12"/>
  <c r="O21" i="12"/>
  <c r="Q21" i="12"/>
  <c r="Q20" i="12" s="1"/>
  <c r="V21" i="12"/>
  <c r="V20" i="12" s="1"/>
  <c r="G22" i="12"/>
  <c r="I22" i="12"/>
  <c r="K22" i="12"/>
  <c r="K20" i="12" s="1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O25" i="12"/>
  <c r="G26" i="12"/>
  <c r="M26" i="12" s="1"/>
  <c r="M25" i="12" s="1"/>
  <c r="I26" i="12"/>
  <c r="K26" i="12"/>
  <c r="K25" i="12" s="1"/>
  <c r="O26" i="12"/>
  <c r="Q26" i="12"/>
  <c r="Q25" i="12" s="1"/>
  <c r="V26" i="12"/>
  <c r="V25" i="12" s="1"/>
  <c r="G27" i="12"/>
  <c r="I27" i="12"/>
  <c r="K27" i="12"/>
  <c r="M27" i="12"/>
  <c r="O27" i="12"/>
  <c r="Q27" i="12"/>
  <c r="V27" i="12"/>
  <c r="G28" i="12"/>
  <c r="K28" i="12"/>
  <c r="O28" i="12"/>
  <c r="G29" i="12"/>
  <c r="M29" i="12" s="1"/>
  <c r="M28" i="12" s="1"/>
  <c r="I29" i="12"/>
  <c r="I28" i="12" s="1"/>
  <c r="K29" i="12"/>
  <c r="O29" i="12"/>
  <c r="Q29" i="12"/>
  <c r="Q28" i="12" s="1"/>
  <c r="V29" i="12"/>
  <c r="V28" i="12" s="1"/>
  <c r="G30" i="12"/>
  <c r="I30" i="12"/>
  <c r="K30" i="12"/>
  <c r="O30" i="12"/>
  <c r="Q30" i="12"/>
  <c r="V30" i="12"/>
  <c r="G31" i="12"/>
  <c r="I31" i="12"/>
  <c r="K31" i="12"/>
  <c r="M31" i="12"/>
  <c r="M30" i="12" s="1"/>
  <c r="O31" i="12"/>
  <c r="Q31" i="12"/>
  <c r="V31" i="12"/>
  <c r="G33" i="12"/>
  <c r="G34" i="12"/>
  <c r="M34" i="12" s="1"/>
  <c r="I34" i="12"/>
  <c r="I33" i="12" s="1"/>
  <c r="K34" i="12"/>
  <c r="O34" i="12"/>
  <c r="Q34" i="12"/>
  <c r="Q33" i="12" s="1"/>
  <c r="V34" i="12"/>
  <c r="G36" i="12"/>
  <c r="M36" i="12" s="1"/>
  <c r="I36" i="12"/>
  <c r="K36" i="12"/>
  <c r="K33" i="12" s="1"/>
  <c r="O36" i="12"/>
  <c r="Q36" i="12"/>
  <c r="V36" i="12"/>
  <c r="V33" i="12" s="1"/>
  <c r="G37" i="12"/>
  <c r="I37" i="12"/>
  <c r="K37" i="12"/>
  <c r="M37" i="12"/>
  <c r="O37" i="12"/>
  <c r="Q37" i="12"/>
  <c r="V37" i="12"/>
  <c r="G38" i="12"/>
  <c r="I38" i="12"/>
  <c r="K38" i="12"/>
  <c r="M38" i="12"/>
  <c r="O38" i="12"/>
  <c r="O33" i="12" s="1"/>
  <c r="Q38" i="12"/>
  <c r="V38" i="12"/>
  <c r="G39" i="12"/>
  <c r="I39" i="12"/>
  <c r="O39" i="12"/>
  <c r="Q39" i="12"/>
  <c r="G40" i="12"/>
  <c r="M40" i="12" s="1"/>
  <c r="M39" i="12" s="1"/>
  <c r="I40" i="12"/>
  <c r="K40" i="12"/>
  <c r="K39" i="12" s="1"/>
  <c r="O40" i="12"/>
  <c r="Q40" i="12"/>
  <c r="V40" i="12"/>
  <c r="V39" i="12" s="1"/>
  <c r="G44" i="12"/>
  <c r="I44" i="12"/>
  <c r="K44" i="12"/>
  <c r="M44" i="12"/>
  <c r="O44" i="12"/>
  <c r="Q44" i="12"/>
  <c r="V44" i="12"/>
  <c r="G48" i="12"/>
  <c r="K48" i="12"/>
  <c r="O48" i="12"/>
  <c r="V48" i="12"/>
  <c r="G49" i="12"/>
  <c r="M49" i="12" s="1"/>
  <c r="M48" i="12" s="1"/>
  <c r="I49" i="12"/>
  <c r="I48" i="12" s="1"/>
  <c r="K49" i="12"/>
  <c r="O49" i="12"/>
  <c r="Q49" i="12"/>
  <c r="Q48" i="12" s="1"/>
  <c r="V49" i="12"/>
  <c r="I51" i="12"/>
  <c r="K51" i="12"/>
  <c r="V51" i="12"/>
  <c r="G52" i="12"/>
  <c r="I52" i="12"/>
  <c r="K52" i="12"/>
  <c r="M52" i="12"/>
  <c r="O52" i="12"/>
  <c r="Q52" i="12"/>
  <c r="V52" i="12"/>
  <c r="G54" i="12"/>
  <c r="G51" i="12" s="1"/>
  <c r="I54" i="12"/>
  <c r="K54" i="12"/>
  <c r="M54" i="12"/>
  <c r="O54" i="12"/>
  <c r="O51" i="12" s="1"/>
  <c r="Q54" i="12"/>
  <c r="V54" i="12"/>
  <c r="G59" i="12"/>
  <c r="M59" i="12" s="1"/>
  <c r="I59" i="12"/>
  <c r="K59" i="12"/>
  <c r="O59" i="12"/>
  <c r="Q59" i="12"/>
  <c r="Q51" i="12" s="1"/>
  <c r="V59" i="12"/>
  <c r="I61" i="12"/>
  <c r="K61" i="12"/>
  <c r="Q61" i="12"/>
  <c r="V61" i="12"/>
  <c r="G62" i="12"/>
  <c r="I62" i="12"/>
  <c r="K62" i="12"/>
  <c r="M62" i="12"/>
  <c r="O62" i="12"/>
  <c r="Q62" i="12"/>
  <c r="V62" i="12"/>
  <c r="G64" i="12"/>
  <c r="G61" i="12" s="1"/>
  <c r="I64" i="12"/>
  <c r="K64" i="12"/>
  <c r="O64" i="12"/>
  <c r="O61" i="12" s="1"/>
  <c r="Q64" i="12"/>
  <c r="V64" i="12"/>
  <c r="AE66" i="12"/>
  <c r="AF66" i="12"/>
  <c r="I20" i="1"/>
  <c r="I19" i="1"/>
  <c r="I18" i="1"/>
  <c r="I17" i="1"/>
  <c r="I16" i="1"/>
  <c r="F42" i="1"/>
  <c r="G42" i="1"/>
  <c r="G25" i="1" s="1"/>
  <c r="A25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I60" i="1" l="1"/>
  <c r="J58" i="1" s="1"/>
  <c r="A26" i="1"/>
  <c r="G26" i="1"/>
  <c r="G28" i="1"/>
  <c r="H39" i="1"/>
  <c r="H42" i="1" s="1"/>
  <c r="G23" i="1"/>
  <c r="M51" i="12"/>
  <c r="M33" i="12"/>
  <c r="M21" i="12"/>
  <c r="M20" i="12" s="1"/>
  <c r="M64" i="12"/>
  <c r="M61" i="12" s="1"/>
  <c r="M13" i="12"/>
  <c r="M8" i="12" s="1"/>
  <c r="I21" i="1"/>
  <c r="I39" i="1"/>
  <c r="I42" i="1" s="1"/>
  <c r="J54" i="1" l="1"/>
  <c r="J50" i="1"/>
  <c r="J51" i="1"/>
  <c r="J59" i="1"/>
  <c r="J53" i="1"/>
  <c r="J49" i="1"/>
  <c r="J56" i="1"/>
  <c r="J52" i="1"/>
  <c r="J55" i="1"/>
  <c r="J57" i="1"/>
  <c r="A23" i="1"/>
  <c r="J40" i="1"/>
  <c r="J39" i="1"/>
  <c r="J42" i="1" s="1"/>
  <c r="J41" i="1"/>
  <c r="J60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41949D0A-4793-4172-9581-8A626C654F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6EA475-EAE1-4085-8ECD-741060D068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<sst xmlns="http://schemas.openxmlformats.org/spreadsheetml/2006/main" count="442" uniqueCount="195">
  <si>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</si>
  <si>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</si>
  <si>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</si>
  <si>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</si>
  <si>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</si>
  <si>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</si>
  <si>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</si>
  <si>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</si>
  <si>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</si>
  <si>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</si>
  <si>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</si>
  <si>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</si>
  <si>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</si>
  <si>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</si>
  <si>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</si>
  <si>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</si>
  <si>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</si>
  <si>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</si>
  <si>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</si>
  <si>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</si>
  <si>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</si>
  <si>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</si>
  <si>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</si>
  <si>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</si>
  <si>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</si>
  <si>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</si>
  <si>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</si>
  <si>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</si>
  <si>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</si>
  <si>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</si>
  <si>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</si>
  <si>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</si>
  <si>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</si>
  <si>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</si>
  <si>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</si>
  <si>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</si>
  <si>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</si>
  <si>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</si>
  <si>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</si>
  <si>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</si>
  <si>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</si>
  <si>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</si>
  <si>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</si>
  <si>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</si>
  <si>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Dodávka horní stavby</t>
  </si>
  <si>
    <t>1</t>
  </si>
  <si>
    <t>Hala</t>
  </si>
  <si>
    <t>Objekt:</t>
  </si>
  <si>
    <t>Rozpočet:</t>
  </si>
  <si>
    <t>Zastřešení stávajících zpevněných ploch</t>
  </si>
  <si>
    <t>Stavba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</si>
  <si>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</si>
  <si>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</si>
  <si>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</si>
  <si>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</si>
  <si>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</si>
  <si>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</si>
  <si>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38</t>
  </si>
  <si>
    <t>Kompletní konstrukce</t>
  </si>
  <si>
    <t>64</t>
  </si>
  <si>
    <t>Výplně otvorů</t>
  </si>
  <si>
    <t>764</t>
  </si>
  <si>
    <t>Konstrukce klempířské</t>
  </si>
  <si>
    <t>799</t>
  </si>
  <si>
    <t>Ostatní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</si>
  <si>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</si>
  <si>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</si>
  <si>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</si>
  <si>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</si>
  <si>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</si>
  <si>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</si>
  <si>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</si>
  <si>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</si>
  <si>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</si>
  <si>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</si>
  <si>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</si>
  <si>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</si>
  <si>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</si>
  <si>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</si>
  <si>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</si>
  <si>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</si>
  <si>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</si>
  <si>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</si>
  <si>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</si>
  <si>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</si>
  <si>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</si>
  <si>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</si>
  <si>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</si>
  <si>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</si>
  <si>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</si>
  <si>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</si>
  <si>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</si>
  <si>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</si>
  <si>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</si>
  <si>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</si>
  <si>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</si>
  <si>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</si>
  <si>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</si>
  <si>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</si>
  <si>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</si>
  <si>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</si>
  <si>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</si>
  <si>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132201210</t>
  </si>
  <si>
    <t>Hloubení rýh š.do 200 cm hor.3 do 50 m3,STROJNĚ</t>
  </si>
  <si>
    <t>m3</t>
  </si>
  <si>
    <t>RTS 23/ I</t>
  </si>
  <si>
    <t>RTS 22/ II</t>
  </si>
  <si>
    <t>Práce</t>
  </si>
  <si>
    <t>Běžná</t>
  </si>
  <si>
    <t>POL1_</t>
  </si>
  <si>
    <t>Odkaz na mn. položky pořadí 18 : 14,72000*1,6</t>
  </si>
  <si>
    <t>VV</t>
  </si>
  <si>
    <t>162701105</t>
  </si>
  <si>
    <t>Vodorovné přemístění výkopku z hor.1-4 do 10000 m</t>
  </si>
  <si>
    <t>Odkaz na mn. položky pořadí 3 : 23,55200</t>
  </si>
  <si>
    <t>167101101</t>
  </si>
  <si>
    <t>Nakládání výkopku z hor. 1 ÷ 4 v množství do 100 m3</t>
  </si>
  <si>
    <t>Odkaz na mn. položky pořadí 1 : 23,55200</t>
  </si>
  <si>
    <t>199000002</t>
  </si>
  <si>
    <t>Poplatek za skládku horniny 1- 4, č. dle katal. odpadů 17 05 04</t>
  </si>
  <si>
    <t>275313621</t>
  </si>
  <si>
    <t>Beton základových patek prostý C 20/25</t>
  </si>
  <si>
    <t>5</t>
  </si>
  <si>
    <t>Ocelová konstrukce vč. povrchové úpravy</t>
  </si>
  <si>
    <t xml:space="preserve">t     </t>
  </si>
  <si>
    <t>Vlastní</t>
  </si>
  <si>
    <t>Indiv</t>
  </si>
  <si>
    <t>6</t>
  </si>
  <si>
    <t>Technické textílie - POLYMAR VS 900 FR, PES nános PVC, lakovaný 900g/m2, bílá</t>
  </si>
  <si>
    <t xml:space="preserve">m2    </t>
  </si>
  <si>
    <t>7</t>
  </si>
  <si>
    <t>Trapézový plech T35, lakovaný RAL standard</t>
  </si>
  <si>
    <t>m2</t>
  </si>
  <si>
    <t>Specifikace</t>
  </si>
  <si>
    <t>POL3_</t>
  </si>
  <si>
    <t>8</t>
  </si>
  <si>
    <t>Stěnový izolační panel Kingspan KS 1000 FR, tl. 80mm, RAL standard</t>
  </si>
  <si>
    <t>10</t>
  </si>
  <si>
    <t>Okno 4,0*1,0m, 3,0*1,0m dělení dle PD</t>
  </si>
  <si>
    <t>soubor</t>
  </si>
  <si>
    <t>9</t>
  </si>
  <si>
    <t>Sekční vrata 3,9*3,0m, vč. integrovanných dveří</t>
  </si>
  <si>
    <t xml:space="preserve">ks    </t>
  </si>
  <si>
    <t>12</t>
  </si>
  <si>
    <t>Okapový systém D+M, oplechování panelů a trapézových plechů D+M</t>
  </si>
  <si>
    <t>S-1</t>
  </si>
  <si>
    <t>Hasící přístroje dle PBŘ</t>
  </si>
  <si>
    <t>Kalkul</t>
  </si>
  <si>
    <t>Montáž ocelové konstrukce - bez dodávky mechanizace</t>
  </si>
  <si>
    <t xml:space="preserve">den   </t>
  </si>
  <si>
    <t xml:space="preserve">Montáž opláštění z technické textílie střecha a část čel - bez dodávky mechanizace </t>
  </si>
  <si>
    <t>3</t>
  </si>
  <si>
    <t>Montáž stěnového opláštění z minerálních panelů - bez dodávky mechanizace</t>
  </si>
  <si>
    <t>4</t>
  </si>
  <si>
    <t>Montáž stěnového opláštění z traplézového plechu - bez dodávky mechanizace</t>
  </si>
  <si>
    <t>460030073</t>
  </si>
  <si>
    <t>Bourání živičných povrchů tl. vrstvy 10 - 15 cm v ploše nad 10 m2</t>
  </si>
  <si>
    <t>Z1 : 4*0,7*0,7</t>
  </si>
  <si>
    <t>Z2 : 10*0,8*1,1</t>
  </si>
  <si>
    <t>Z3 : 4*0,9*1,1</t>
  </si>
  <si>
    <t>460030081</t>
  </si>
  <si>
    <t>Řezání spáry v asfaltu nebo betonu v tloušťce vrstvy do 8-10 cm</t>
  </si>
  <si>
    <t>m</t>
  </si>
  <si>
    <t>Z1 : 4*0,7*4</t>
  </si>
  <si>
    <t>Z2 : (2*0,8+2*1,1)*10</t>
  </si>
  <si>
    <t>Z3 : (2*0,9+2*1,4)*4</t>
  </si>
  <si>
    <t>979990112</t>
  </si>
  <si>
    <t>Poplatek za uložení suti - obal. kamenivo, asfalt, skupina odpadu 170302</t>
  </si>
  <si>
    <t>t</t>
  </si>
  <si>
    <t>14,72*0,1*2,2</t>
  </si>
  <si>
    <t>005111021R</t>
  </si>
  <si>
    <t>Vytyčení inženýrských sítí</t>
  </si>
  <si>
    <t>Soubor</t>
  </si>
  <si>
    <t>VRN</t>
  </si>
  <si>
    <t>POL99_2</t>
  </si>
  <si>
    <t>Zaměření a vytýčení stávajících inženýrských sítí v místě stavby z hlediska jejich ochrany při provádění stavby.</t>
  </si>
  <si>
    <t>POP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</si>
  <si>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</si>
  <si>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</si>
  <si>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</si>
  <si>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Před zahájením satvby : 1</t>
  </si>
  <si>
    <t>Zaměření skutečného stavu : 1</t>
  </si>
  <si>
    <t>005121 R</t>
  </si>
  <si>
    <t>Zařízení staveniště</t>
  </si>
  <si>
    <t>Veškeré náklady spojené s vybudováním, provozem a odstraněním zařízení staveniště.</t>
  </si>
  <si>
    <t>14</t>
  </si>
  <si>
    <t>Mechnizace pro výstavbu haly - plošiny, jeřáb</t>
  </si>
  <si>
    <t>13</t>
  </si>
  <si>
    <t>Doprava</t>
  </si>
  <si>
    <t>SUM</t>
  </si>
  <si>
    <t>Poznámky uchazeče k zadání</t>
  </si>
  <si>
    <t>POPUZIV</t>
  </si>
  <si>
    <t>Geodetické zaměření rohů stavby, stabilizace bodů a sestavení laviček.</t>
  </si>
  <si>
    <t>END</t>
  </si>
  <si>
    <t>Dodávka horní a spodní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</si>
</sst>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45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289</v>
      </c>
      <c r="B4" s="123" t="s">
        <v>48</v>
      </c>
      <c r="C4" s="124"/>
      <c r="D4" s="125" t="s">
        <v>43</v>
      </c>
      <c r="E4" s="126" t="s">
        <v>194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SUMIF(F49:F59,A16,I49:I59)+SUMIF(F49:F59,"PSU",I49:I59)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SUMIF(F49:F59,A17,I49:I59)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SUMIF(F49:F59,A18,I49:I59)</f>
        <v>0</v>
      </c>
      <c r="J18" s="85"/>
    </row>
    <row r="19" spans="1:10" ht="23.25" customHeight="1" x14ac:dyDescent="0.2">
      <c r="A19" s="196" t="s">
        <v>72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SUMIF(F49:F59,A19,I49:I59)</f>
        <v>0</v>
      </c>
      <c r="J19" s="85"/>
    </row>
    <row r="20" spans="1:10" ht="23.25" customHeight="1" x14ac:dyDescent="0.2">
      <c r="A20" s="196" t="s">
        <v>73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SUMIF(F49:F59,A20,I49:I59)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'1 2 Pol'!AE66</f>
        <v>0</v>
      </c>
      <c r="G39" s="149">
        <f>'1 2 Pol'!AF66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'1 2 Pol'!AE66</f>
        <v>0</v>
      </c>
      <c r="G40" s="155">
        <f>'1 2 Pol'!AF66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'1 2 Pol'!AE66</f>
        <v>0</v>
      </c>
      <c r="G41" s="150">
        <f>'1 2 Pol'!AF66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 x14ac:dyDescent="0.2">
      <c r="A42" s="136"/>
      <c r="B42" s="159" t="s">
        <v>51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53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54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45</v>
      </c>
      <c r="C49" s="184" t="s">
        <v>55</v>
      </c>
      <c r="D49" s="185"/>
      <c r="E49" s="185"/>
      <c r="F49" s="192" t="s">
        <v>26</v>
      </c>
      <c r="G49" s="193"/>
      <c r="H49" s="193"/>
      <c r="I49" s="193">
        <f>'1 2 Pol'!G8</f>
        <v>0</v>
      </c>
      <c r="J49" s="189" t="str">
        <f>IF(I60=0,"",I49/I60*100)</f>
        <v/>
      </c>
    </row>
    <row r="50" spans="1:10" ht="36.75" customHeight="1" x14ac:dyDescent="0.2">
      <c r="A50" s="178"/>
      <c r="B50" s="183" t="s">
        <v>43</v>
      </c>
      <c r="C50" s="184" t="s">
        <v>56</v>
      </c>
      <c r="D50" s="185"/>
      <c r="E50" s="185"/>
      <c r="F50" s="192" t="s">
        <v>26</v>
      </c>
      <c r="G50" s="193"/>
      <c r="H50" s="193"/>
      <c r="I50" s="193">
        <f>'1 2 Pol'!G17</f>
        <v>0</v>
      </c>
      <c r="J50" s="189" t="str">
        <f>IF(I60=0,"",I50/I60*100)</f>
        <v/>
      </c>
    </row>
    <row r="51" spans="1:10" ht="36.75" customHeight="1" x14ac:dyDescent="0.2">
      <c r="A51" s="178"/>
      <c r="B51" s="183" t="s">
        <v>57</v>
      </c>
      <c r="C51" s="184" t="s">
        <v>58</v>
      </c>
      <c r="D51" s="185"/>
      <c r="E51" s="185"/>
      <c r="F51" s="192" t="s">
        <v>26</v>
      </c>
      <c r="G51" s="193"/>
      <c r="H51" s="193"/>
      <c r="I51" s="193">
        <f>'1 2 Pol'!G20</f>
        <v>0</v>
      </c>
      <c r="J51" s="189" t="str">
        <f>IF(I60=0,"",I51/I60*100)</f>
        <v/>
      </c>
    </row>
    <row r="52" spans="1:10" ht="36.75" customHeight="1" x14ac:dyDescent="0.2">
      <c r="A52" s="178"/>
      <c r="B52" s="183" t="s">
        <v>59</v>
      </c>
      <c r="C52" s="184" t="s">
        <v>60</v>
      </c>
      <c r="D52" s="185"/>
      <c r="E52" s="185"/>
      <c r="F52" s="192" t="s">
        <v>26</v>
      </c>
      <c r="G52" s="193"/>
      <c r="H52" s="193"/>
      <c r="I52" s="193">
        <f>'1 2 Pol'!G25</f>
        <v>0</v>
      </c>
      <c r="J52" s="189" t="str">
        <f>IF(I60=0,"",I52/I60*100)</f>
        <v/>
      </c>
    </row>
    <row r="53" spans="1:10" ht="36.75" customHeight="1" x14ac:dyDescent="0.2">
      <c r="A53" s="178"/>
      <c r="B53" s="183" t="s">
        <v>61</v>
      </c>
      <c r="C53" s="184" t="s">
        <v>62</v>
      </c>
      <c r="D53" s="185"/>
      <c r="E53" s="185"/>
      <c r="F53" s="192" t="s">
        <v>27</v>
      </c>
      <c r="G53" s="193"/>
      <c r="H53" s="193"/>
      <c r="I53" s="193">
        <f>'1 2 Pol'!G28</f>
        <v>0</v>
      </c>
      <c r="J53" s="189" t="str">
        <f>IF(I60=0,"",I53/I60*100)</f>
        <v/>
      </c>
    </row>
    <row r="54" spans="1:10" ht="36.75" customHeight="1" x14ac:dyDescent="0.2">
      <c r="A54" s="178"/>
      <c r="B54" s="183" t="s">
        <v>63</v>
      </c>
      <c r="C54" s="184" t="s">
        <v>64</v>
      </c>
      <c r="D54" s="185"/>
      <c r="E54" s="185"/>
      <c r="F54" s="192" t="s">
        <v>27</v>
      </c>
      <c r="G54" s="193"/>
      <c r="H54" s="193"/>
      <c r="I54" s="193">
        <f>'1 2 Pol'!G30</f>
        <v>0</v>
      </c>
      <c r="J54" s="189" t="str">
        <f>IF(I60=0,"",I54/I60*100)</f>
        <v/>
      </c>
    </row>
    <row r="55" spans="1:10" ht="36.75" customHeight="1" x14ac:dyDescent="0.2">
      <c r="A55" s="178"/>
      <c r="B55" s="183" t="s">
        <v>65</v>
      </c>
      <c r="C55" s="184" t="s">
        <v>66</v>
      </c>
      <c r="D55" s="185"/>
      <c r="E55" s="185"/>
      <c r="F55" s="192" t="s">
        <v>28</v>
      </c>
      <c r="G55" s="193"/>
      <c r="H55" s="193"/>
      <c r="I55" s="193">
        <f>'1 2 Pol'!G33</f>
        <v>0</v>
      </c>
      <c r="J55" s="189" t="str">
        <f>IF(I60=0,"",I55/I60*100)</f>
        <v/>
      </c>
    </row>
    <row r="56" spans="1:10" ht="36.75" customHeight="1" x14ac:dyDescent="0.2">
      <c r="A56" s="178"/>
      <c r="B56" s="183" t="s">
        <v>67</v>
      </c>
      <c r="C56" s="184" t="s">
        <v>68</v>
      </c>
      <c r="D56" s="185"/>
      <c r="E56" s="185"/>
      <c r="F56" s="192" t="s">
        <v>28</v>
      </c>
      <c r="G56" s="193"/>
      <c r="H56" s="193"/>
      <c r="I56" s="193">
        <f>'1 2 Pol'!G39</f>
        <v>0</v>
      </c>
      <c r="J56" s="189" t="str">
        <f>IF(I60=0,"",I56/I60*100)</f>
        <v/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2" t="s">
        <v>71</v>
      </c>
      <c r="G57" s="193"/>
      <c r="H57" s="193"/>
      <c r="I57" s="193">
        <f>'1 2 Pol'!G48</f>
        <v>0</v>
      </c>
      <c r="J57" s="189" t="str">
        <f>IF(I60=0,"",I57/I60*100)</f>
        <v/>
      </c>
    </row>
    <row r="58" spans="1:10" ht="36.75" customHeight="1" x14ac:dyDescent="0.2">
      <c r="A58" s="178"/>
      <c r="B58" s="183" t="s">
        <v>72</v>
      </c>
      <c r="C58" s="184" t="s">
        <v>29</v>
      </c>
      <c r="D58" s="185"/>
      <c r="E58" s="185"/>
      <c r="F58" s="192" t="s">
        <v>72</v>
      </c>
      <c r="G58" s="193"/>
      <c r="H58" s="193"/>
      <c r="I58" s="193">
        <f>'1 2 Pol'!G51</f>
        <v>0</v>
      </c>
      <c r="J58" s="189" t="str">
        <f>IF(I60=0,"",I58/I60*100)</f>
        <v/>
      </c>
    </row>
    <row r="59" spans="1:10" ht="36.75" customHeight="1" x14ac:dyDescent="0.2">
      <c r="A59" s="178"/>
      <c r="B59" s="183" t="s">
        <v>73</v>
      </c>
      <c r="C59" s="184" t="s">
        <v>30</v>
      </c>
      <c r="D59" s="185"/>
      <c r="E59" s="185"/>
      <c r="F59" s="192" t="s">
        <v>73</v>
      </c>
      <c r="G59" s="193"/>
      <c r="H59" s="193"/>
      <c r="I59" s="193">
        <f>'1 2 Pol'!G61</f>
        <v>0</v>
      </c>
      <c r="J59" s="189" t="str">
        <f>IF(I60=0,"",I59/I60*100)</f>
        <v/>
      </c>
    </row>
    <row r="60" spans="1:10" ht="25.5" customHeight="1" x14ac:dyDescent="0.2">
      <c r="A60" s="179"/>
      <c r="B60" s="186" t="s">
        <v>1</v>
      </c>
      <c r="C60" s="187"/>
      <c r="D60" s="188"/>
      <c r="E60" s="188"/>
      <c r="F60" s="194"/>
      <c r="G60" s="195"/>
      <c r="H60" s="195"/>
      <c r="I60" s="195">
        <f>SUM(I49:I59)</f>
        <v>0</v>
      </c>
      <c r="J60" s="190">
        <f>SUM(J49:J59)</f>
        <v>0</v>
      </c>
    </row>
    <row r="61" spans="1:10" x14ac:dyDescent="0.2">
      <c r="F61" s="135"/>
      <c r="G61" s="135"/>
      <c r="H61" s="135"/>
      <c r="I61" s="135"/>
      <c r="J61" s="191"/>
    </row>
    <row r="62" spans="1:10" x14ac:dyDescent="0.2">
      <c r="F62" s="135"/>
      <c r="G62" s="135"/>
      <c r="H62" s="135"/>
      <c r="I62" s="135"/>
      <c r="J62" s="191"/>
    </row>
    <row r="63" spans="1:10" x14ac:dyDescent="0.2">
      <c r="F63" s="135"/>
      <c r="G63" s="135"/>
      <c r="H63" s="135"/>
      <c r="I63" s="135"/>
      <c r="J63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31EF-40B8-4192-AEF9-907605BFCB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74</v>
      </c>
    </row>
    <row r="2" spans="1:60" ht="24.95" customHeight="1" x14ac:dyDescent="0.2">
      <c r="A2" s="198" t="s">
        <v>8</v>
      </c>
      <c r="B2" s="49" t="s">
        <v>45</v>
      </c>
      <c r="C2" s="201" t="s">
        <v>49</v>
      </c>
      <c r="D2" s="199"/>
      <c r="E2" s="199"/>
      <c r="F2" s="199"/>
      <c r="G2" s="200"/>
      <c r="AG2" t="s">
        <v>75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75</v>
      </c>
      <c r="AG3" t="s">
        <v>76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77</v>
      </c>
    </row>
    <row r="5" spans="1:60" x14ac:dyDescent="0.2">
      <c r="D5" s="10"/>
    </row>
    <row r="6" spans="1:60" ht="38.25" x14ac:dyDescent="0.2">
      <c r="A6" s="208" t="s">
        <v>78</v>
      </c>
      <c r="B6" s="210" t="s">
        <v>79</v>
      </c>
      <c r="C6" s="210" t="s">
        <v>80</v>
      </c>
      <c r="D6" s="209" t="s">
        <v>81</v>
      </c>
      <c r="E6" s="208" t="s">
        <v>82</v>
      </c>
      <c r="F6" s="207" t="s">
        <v>83</v>
      </c>
      <c r="G6" s="208" t="s">
        <v>31</v>
      </c>
      <c r="H6" s="211" t="s">
        <v>32</v>
      </c>
      <c r="I6" s="211" t="s">
        <v>84</v>
      </c>
      <c r="J6" s="211" t="s">
        <v>33</v>
      </c>
      <c r="K6" s="211" t="s">
        <v>85</v>
      </c>
      <c r="L6" s="211" t="s">
        <v>86</v>
      </c>
      <c r="M6" s="211" t="s">
        <v>87</v>
      </c>
      <c r="N6" s="211" t="s">
        <v>88</v>
      </c>
      <c r="O6" s="211" t="s">
        <v>89</v>
      </c>
      <c r="P6" s="211" t="s">
        <v>90</v>
      </c>
      <c r="Q6" s="211" t="s">
        <v>91</v>
      </c>
      <c r="R6" s="211" t="s">
        <v>92</v>
      </c>
      <c r="S6" s="211" t="s">
        <v>93</v>
      </c>
      <c r="T6" s="211" t="s">
        <v>94</v>
      </c>
      <c r="U6" s="211" t="s">
        <v>95</v>
      </c>
      <c r="V6" s="211" t="s">
        <v>96</v>
      </c>
      <c r="W6" s="211" t="s">
        <v>97</v>
      </c>
      <c r="X6" s="211" t="s">
        <v>98</v>
      </c>
      <c r="Y6" s="211" t="s">
        <v>99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8" t="s">
        <v>100</v>
      </c>
      <c r="B8" s="239" t="s">
        <v>45</v>
      </c>
      <c r="C8" s="260" t="s">
        <v>55</v>
      </c>
      <c r="D8" s="240"/>
      <c r="E8" s="241"/>
      <c r="F8" s="242"/>
      <c r="G8" s="243">
        <f>SUMIF(AG9:AG16,"&lt;&gt;NOR",G9:G16)</f>
        <v>0</v>
      </c>
      <c r="H8" s="237"/>
      <c r="I8" s="237">
        <f>SUM(I9:I16)</f>
        <v>0</v>
      </c>
      <c r="J8" s="237"/>
      <c r="K8" s="237">
        <f>SUM(K9:K16)</f>
        <v>0</v>
      </c>
      <c r="L8" s="237"/>
      <c r="M8" s="237">
        <f>SUM(M9:M16)</f>
        <v>0</v>
      </c>
      <c r="N8" s="236"/>
      <c r="O8" s="236">
        <f>SUM(O9:O16)</f>
        <v>0</v>
      </c>
      <c r="P8" s="236"/>
      <c r="Q8" s="236">
        <f>SUM(Q9:Q16)</f>
        <v>0</v>
      </c>
      <c r="R8" s="237"/>
      <c r="S8" s="237"/>
      <c r="T8" s="237"/>
      <c r="U8" s="237"/>
      <c r="V8" s="237">
        <f>SUM(V9:V16)</f>
        <v>24.22</v>
      </c>
      <c r="W8" s="237"/>
      <c r="X8" s="237"/>
      <c r="Y8" s="237"/>
      <c r="AG8" t="s">
        <v>101</v>
      </c>
    </row>
    <row r="9" spans="1:60" outlineLevel="1" x14ac:dyDescent="0.2">
      <c r="A9" s="245">
        <v>1</v>
      </c>
      <c r="B9" s="246" t="s">
        <v>102</v>
      </c>
      <c r="C9" s="261" t="s">
        <v>103</v>
      </c>
      <c r="D9" s="247" t="s">
        <v>104</v>
      </c>
      <c r="E9" s="248">
        <v>23.552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105</v>
      </c>
      <c r="T9" s="232" t="s">
        <v>106</v>
      </c>
      <c r="U9" s="232">
        <v>0.36499999999999999</v>
      </c>
      <c r="V9" s="232">
        <f>ROUND(E9*U9,2)</f>
        <v>8.6</v>
      </c>
      <c r="W9" s="232"/>
      <c r="X9" s="232" t="s">
        <v>107</v>
      </c>
      <c r="Y9" s="232" t="s">
        <v>108</v>
      </c>
      <c r="Z9" s="212"/>
      <c r="AA9" s="212"/>
      <c r="AB9" s="212"/>
      <c r="AC9" s="212"/>
      <c r="AD9" s="212"/>
      <c r="AE9" s="212"/>
      <c r="AF9" s="212"/>
      <c r="AG9" s="212" t="s">
        <v>109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29"/>
      <c r="B10" s="230"/>
      <c r="C10" s="262" t="s">
        <v>110</v>
      </c>
      <c r="D10" s="234"/>
      <c r="E10" s="235">
        <v>23.552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111</v>
      </c>
      <c r="AH10" s="212">
        <v>5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5">
        <v>2</v>
      </c>
      <c r="B11" s="246" t="s">
        <v>112</v>
      </c>
      <c r="C11" s="261" t="s">
        <v>113</v>
      </c>
      <c r="D11" s="247" t="s">
        <v>104</v>
      </c>
      <c r="E11" s="248">
        <v>23.552</v>
      </c>
      <c r="F11" s="249"/>
      <c r="G11" s="250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105</v>
      </c>
      <c r="T11" s="232" t="s">
        <v>106</v>
      </c>
      <c r="U11" s="232">
        <v>1.0999999999999999E-2</v>
      </c>
      <c r="V11" s="232">
        <f>ROUND(E11*U11,2)</f>
        <v>0.26</v>
      </c>
      <c r="W11" s="232"/>
      <c r="X11" s="232" t="s">
        <v>107</v>
      </c>
      <c r="Y11" s="232" t="s">
        <v>108</v>
      </c>
      <c r="Z11" s="212"/>
      <c r="AA11" s="212"/>
      <c r="AB11" s="212"/>
      <c r="AC11" s="212"/>
      <c r="AD11" s="212"/>
      <c r="AE11" s="212"/>
      <c r="AF11" s="212"/>
      <c r="AG11" s="212" t="s">
        <v>109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29"/>
      <c r="B12" s="230"/>
      <c r="C12" s="262" t="s">
        <v>114</v>
      </c>
      <c r="D12" s="234"/>
      <c r="E12" s="235">
        <v>23.552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111</v>
      </c>
      <c r="AH12" s="212">
        <v>5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45">
        <v>3</v>
      </c>
      <c r="B13" s="246" t="s">
        <v>115</v>
      </c>
      <c r="C13" s="261" t="s">
        <v>116</v>
      </c>
      <c r="D13" s="247" t="s">
        <v>104</v>
      </c>
      <c r="E13" s="248">
        <v>23.552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105</v>
      </c>
      <c r="T13" s="232" t="s">
        <v>106</v>
      </c>
      <c r="U13" s="232">
        <v>0.65200000000000002</v>
      </c>
      <c r="V13" s="232">
        <f>ROUND(E13*U13,2)</f>
        <v>15.36</v>
      </c>
      <c r="W13" s="232"/>
      <c r="X13" s="232" t="s">
        <v>107</v>
      </c>
      <c r="Y13" s="232" t="s">
        <v>108</v>
      </c>
      <c r="Z13" s="212"/>
      <c r="AA13" s="212"/>
      <c r="AB13" s="212"/>
      <c r="AC13" s="212"/>
      <c r="AD13" s="212"/>
      <c r="AE13" s="212"/>
      <c r="AF13" s="212"/>
      <c r="AG13" s="212" t="s">
        <v>109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29"/>
      <c r="B14" s="230"/>
      <c r="C14" s="262" t="s">
        <v>117</v>
      </c>
      <c r="D14" s="234"/>
      <c r="E14" s="235">
        <v>23.552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111</v>
      </c>
      <c r="AH14" s="212">
        <v>5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5">
        <v>4</v>
      </c>
      <c r="B15" s="246" t="s">
        <v>118</v>
      </c>
      <c r="C15" s="261" t="s">
        <v>119</v>
      </c>
      <c r="D15" s="247" t="s">
        <v>104</v>
      </c>
      <c r="E15" s="248">
        <v>23.552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105</v>
      </c>
      <c r="T15" s="232" t="s">
        <v>106</v>
      </c>
      <c r="U15" s="232">
        <v>0</v>
      </c>
      <c r="V15" s="232">
        <f>ROUND(E15*U15,2)</f>
        <v>0</v>
      </c>
      <c r="W15" s="232"/>
      <c r="X15" s="232" t="s">
        <v>107</v>
      </c>
      <c r="Y15" s="232" t="s">
        <v>108</v>
      </c>
      <c r="Z15" s="212"/>
      <c r="AA15" s="212"/>
      <c r="AB15" s="212"/>
      <c r="AC15" s="212"/>
      <c r="AD15" s="212"/>
      <c r="AE15" s="212"/>
      <c r="AF15" s="212"/>
      <c r="AG15" s="212" t="s">
        <v>109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29"/>
      <c r="B16" s="230"/>
      <c r="C16" s="262" t="s">
        <v>114</v>
      </c>
      <c r="D16" s="234"/>
      <c r="E16" s="235">
        <v>23.552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111</v>
      </c>
      <c r="AH16" s="212">
        <v>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38" t="s">
        <v>100</v>
      </c>
      <c r="B17" s="239" t="s">
        <v>43</v>
      </c>
      <c r="C17" s="260" t="s">
        <v>56</v>
      </c>
      <c r="D17" s="240"/>
      <c r="E17" s="241"/>
      <c r="F17" s="242"/>
      <c r="G17" s="243">
        <f>SUMIF(AG18:AG19,"&lt;&gt;NOR",G18:G19)</f>
        <v>0</v>
      </c>
      <c r="H17" s="237"/>
      <c r="I17" s="237">
        <f>SUM(I18:I19)</f>
        <v>0</v>
      </c>
      <c r="J17" s="237"/>
      <c r="K17" s="237">
        <f>SUM(K18:K19)</f>
        <v>0</v>
      </c>
      <c r="L17" s="237"/>
      <c r="M17" s="237">
        <f>SUM(M18:M19)</f>
        <v>0</v>
      </c>
      <c r="N17" s="236"/>
      <c r="O17" s="236">
        <f>SUM(O18:O19)</f>
        <v>59.47</v>
      </c>
      <c r="P17" s="236"/>
      <c r="Q17" s="236">
        <f>SUM(Q18:Q19)</f>
        <v>0</v>
      </c>
      <c r="R17" s="237"/>
      <c r="S17" s="237"/>
      <c r="T17" s="237"/>
      <c r="U17" s="237"/>
      <c r="V17" s="237">
        <f>SUM(V18:V19)</f>
        <v>11.23</v>
      </c>
      <c r="W17" s="237"/>
      <c r="X17" s="237"/>
      <c r="Y17" s="237"/>
      <c r="AG17" t="s">
        <v>101</v>
      </c>
    </row>
    <row r="18" spans="1:60" outlineLevel="1" x14ac:dyDescent="0.2">
      <c r="A18" s="245">
        <v>5</v>
      </c>
      <c r="B18" s="246" t="s">
        <v>120</v>
      </c>
      <c r="C18" s="261" t="s">
        <v>121</v>
      </c>
      <c r="D18" s="247" t="s">
        <v>104</v>
      </c>
      <c r="E18" s="248">
        <v>23.552</v>
      </c>
      <c r="F18" s="249"/>
      <c r="G18" s="250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2.5249999999999999</v>
      </c>
      <c r="O18" s="231">
        <f>ROUND(E18*N18,2)</f>
        <v>59.47</v>
      </c>
      <c r="P18" s="231">
        <v>0</v>
      </c>
      <c r="Q18" s="231">
        <f>ROUND(E18*P18,2)</f>
        <v>0</v>
      </c>
      <c r="R18" s="232"/>
      <c r="S18" s="232" t="s">
        <v>105</v>
      </c>
      <c r="T18" s="232" t="s">
        <v>106</v>
      </c>
      <c r="U18" s="232">
        <v>0.47699999999999998</v>
      </c>
      <c r="V18" s="232">
        <f>ROUND(E18*U18,2)</f>
        <v>11.23</v>
      </c>
      <c r="W18" s="232"/>
      <c r="X18" s="232" t="s">
        <v>107</v>
      </c>
      <c r="Y18" s="232" t="s">
        <v>108</v>
      </c>
      <c r="Z18" s="212"/>
      <c r="AA18" s="212"/>
      <c r="AB18" s="212"/>
      <c r="AC18" s="212"/>
      <c r="AD18" s="212"/>
      <c r="AE18" s="212"/>
      <c r="AF18" s="212"/>
      <c r="AG18" s="212" t="s">
        <v>109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29"/>
      <c r="B19" s="230"/>
      <c r="C19" s="262" t="s">
        <v>117</v>
      </c>
      <c r="D19" s="234"/>
      <c r="E19" s="235">
        <v>23.552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111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38" t="s">
        <v>100</v>
      </c>
      <c r="B20" s="239" t="s">
        <v>57</v>
      </c>
      <c r="C20" s="260" t="s">
        <v>58</v>
      </c>
      <c r="D20" s="240"/>
      <c r="E20" s="241"/>
      <c r="F20" s="242"/>
      <c r="G20" s="243">
        <f>SUMIF(AG21:AG24,"&lt;&gt;NOR",G21:G24)</f>
        <v>0</v>
      </c>
      <c r="H20" s="237"/>
      <c r="I20" s="237">
        <f>SUM(I21:I24)</f>
        <v>0</v>
      </c>
      <c r="J20" s="237"/>
      <c r="K20" s="237">
        <f>SUM(K21:K24)</f>
        <v>0</v>
      </c>
      <c r="L20" s="237"/>
      <c r="M20" s="237">
        <f>SUM(M21:M24)</f>
        <v>0</v>
      </c>
      <c r="N20" s="236"/>
      <c r="O20" s="236">
        <f>SUM(O21:O24)</f>
        <v>1.07</v>
      </c>
      <c r="P20" s="236"/>
      <c r="Q20" s="236">
        <f>SUM(Q21:Q24)</f>
        <v>0</v>
      </c>
      <c r="R20" s="237"/>
      <c r="S20" s="237"/>
      <c r="T20" s="237"/>
      <c r="U20" s="237"/>
      <c r="V20" s="237">
        <f>SUM(V21:V24)</f>
        <v>0</v>
      </c>
      <c r="W20" s="237"/>
      <c r="X20" s="237"/>
      <c r="Y20" s="237"/>
      <c r="AG20" t="s">
        <v>101</v>
      </c>
    </row>
    <row r="21" spans="1:60" outlineLevel="1" x14ac:dyDescent="0.2">
      <c r="A21" s="251">
        <v>6</v>
      </c>
      <c r="B21" s="252" t="s">
        <v>122</v>
      </c>
      <c r="C21" s="263" t="s">
        <v>123</v>
      </c>
      <c r="D21" s="253" t="s">
        <v>124</v>
      </c>
      <c r="E21" s="254">
        <v>10.385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125</v>
      </c>
      <c r="T21" s="232" t="s">
        <v>126</v>
      </c>
      <c r="U21" s="232">
        <v>0</v>
      </c>
      <c r="V21" s="232">
        <f>ROUND(E21*U21,2)</f>
        <v>0</v>
      </c>
      <c r="W21" s="232"/>
      <c r="X21" s="232" t="s">
        <v>107</v>
      </c>
      <c r="Y21" s="232" t="s">
        <v>108</v>
      </c>
      <c r="Z21" s="212"/>
      <c r="AA21" s="212"/>
      <c r="AB21" s="212"/>
      <c r="AC21" s="212"/>
      <c r="AD21" s="212"/>
      <c r="AE21" s="212"/>
      <c r="AF21" s="212"/>
      <c r="AG21" s="212" t="s">
        <v>109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51">
        <v>7</v>
      </c>
      <c r="B22" s="252" t="s">
        <v>127</v>
      </c>
      <c r="C22" s="263" t="s">
        <v>128</v>
      </c>
      <c r="D22" s="253" t="s">
        <v>129</v>
      </c>
      <c r="E22" s="254">
        <v>488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125</v>
      </c>
      <c r="T22" s="232" t="s">
        <v>126</v>
      </c>
      <c r="U22" s="232">
        <v>0</v>
      </c>
      <c r="V22" s="232">
        <f>ROUND(E22*U22,2)</f>
        <v>0</v>
      </c>
      <c r="W22" s="232"/>
      <c r="X22" s="232" t="s">
        <v>107</v>
      </c>
      <c r="Y22" s="232" t="s">
        <v>108</v>
      </c>
      <c r="Z22" s="212"/>
      <c r="AA22" s="212"/>
      <c r="AB22" s="212"/>
      <c r="AC22" s="212"/>
      <c r="AD22" s="212"/>
      <c r="AE22" s="212"/>
      <c r="AF22" s="212"/>
      <c r="AG22" s="212" t="s">
        <v>109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51">
        <v>8</v>
      </c>
      <c r="B23" s="252" t="s">
        <v>130</v>
      </c>
      <c r="C23" s="263" t="s">
        <v>131</v>
      </c>
      <c r="D23" s="253" t="s">
        <v>132</v>
      </c>
      <c r="E23" s="254">
        <v>245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4.3800000000000002E-3</v>
      </c>
      <c r="O23" s="231">
        <f>ROUND(E23*N23,2)</f>
        <v>1.07</v>
      </c>
      <c r="P23" s="231">
        <v>0</v>
      </c>
      <c r="Q23" s="231">
        <f>ROUND(E23*P23,2)</f>
        <v>0</v>
      </c>
      <c r="R23" s="232"/>
      <c r="S23" s="232" t="s">
        <v>125</v>
      </c>
      <c r="T23" s="232" t="s">
        <v>126</v>
      </c>
      <c r="U23" s="232">
        <v>0</v>
      </c>
      <c r="V23" s="232">
        <f>ROUND(E23*U23,2)</f>
        <v>0</v>
      </c>
      <c r="W23" s="232"/>
      <c r="X23" s="232" t="s">
        <v>133</v>
      </c>
      <c r="Y23" s="232" t="s">
        <v>108</v>
      </c>
      <c r="Z23" s="212"/>
      <c r="AA23" s="212"/>
      <c r="AB23" s="212"/>
      <c r="AC23" s="212"/>
      <c r="AD23" s="212"/>
      <c r="AE23" s="212"/>
      <c r="AF23" s="212"/>
      <c r="AG23" s="212" t="s">
        <v>134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51">
        <v>9</v>
      </c>
      <c r="B24" s="252" t="s">
        <v>135</v>
      </c>
      <c r="C24" s="263" t="s">
        <v>136</v>
      </c>
      <c r="D24" s="253" t="s">
        <v>129</v>
      </c>
      <c r="E24" s="254">
        <v>172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125</v>
      </c>
      <c r="T24" s="232" t="s">
        <v>126</v>
      </c>
      <c r="U24" s="232">
        <v>0</v>
      </c>
      <c r="V24" s="232">
        <f>ROUND(E24*U24,2)</f>
        <v>0</v>
      </c>
      <c r="W24" s="232"/>
      <c r="X24" s="232" t="s">
        <v>133</v>
      </c>
      <c r="Y24" s="232" t="s">
        <v>108</v>
      </c>
      <c r="Z24" s="212"/>
      <c r="AA24" s="212"/>
      <c r="AB24" s="212"/>
      <c r="AC24" s="212"/>
      <c r="AD24" s="212"/>
      <c r="AE24" s="212"/>
      <c r="AF24" s="212"/>
      <c r="AG24" s="212" t="s">
        <v>134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38" t="s">
        <v>100</v>
      </c>
      <c r="B25" s="239" t="s">
        <v>59</v>
      </c>
      <c r="C25" s="260" t="s">
        <v>60</v>
      </c>
      <c r="D25" s="240"/>
      <c r="E25" s="241"/>
      <c r="F25" s="242"/>
      <c r="G25" s="243">
        <f>SUMIF(AG26:AG27,"&lt;&gt;NOR",G26:G27)</f>
        <v>0</v>
      </c>
      <c r="H25" s="237"/>
      <c r="I25" s="237">
        <f>SUM(I26:I27)</f>
        <v>0</v>
      </c>
      <c r="J25" s="237"/>
      <c r="K25" s="237">
        <f>SUM(K26:K27)</f>
        <v>0</v>
      </c>
      <c r="L25" s="237"/>
      <c r="M25" s="237">
        <f>SUM(M26:M27)</f>
        <v>0</v>
      </c>
      <c r="N25" s="236"/>
      <c r="O25" s="236">
        <f>SUM(O26:O27)</f>
        <v>0</v>
      </c>
      <c r="P25" s="236"/>
      <c r="Q25" s="236">
        <f>SUM(Q26:Q27)</f>
        <v>0</v>
      </c>
      <c r="R25" s="237"/>
      <c r="S25" s="237"/>
      <c r="T25" s="237"/>
      <c r="U25" s="237"/>
      <c r="V25" s="237">
        <f>SUM(V26:V27)</f>
        <v>0</v>
      </c>
      <c r="W25" s="237"/>
      <c r="X25" s="237"/>
      <c r="Y25" s="237"/>
      <c r="AG25" t="s">
        <v>101</v>
      </c>
    </row>
    <row r="26" spans="1:60" outlineLevel="1" x14ac:dyDescent="0.2">
      <c r="A26" s="251">
        <v>10</v>
      </c>
      <c r="B26" s="252" t="s">
        <v>137</v>
      </c>
      <c r="C26" s="263" t="s">
        <v>138</v>
      </c>
      <c r="D26" s="253" t="s">
        <v>139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125</v>
      </c>
      <c r="T26" s="232" t="s">
        <v>126</v>
      </c>
      <c r="U26" s="232">
        <v>0</v>
      </c>
      <c r="V26" s="232">
        <f>ROUND(E26*U26,2)</f>
        <v>0</v>
      </c>
      <c r="W26" s="232"/>
      <c r="X26" s="232" t="s">
        <v>133</v>
      </c>
      <c r="Y26" s="232" t="s">
        <v>108</v>
      </c>
      <c r="Z26" s="212"/>
      <c r="AA26" s="212"/>
      <c r="AB26" s="212"/>
      <c r="AC26" s="212"/>
      <c r="AD26" s="212"/>
      <c r="AE26" s="212"/>
      <c r="AF26" s="212"/>
      <c r="AG26" s="212" t="s">
        <v>134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51">
        <v>11</v>
      </c>
      <c r="B27" s="252" t="s">
        <v>140</v>
      </c>
      <c r="C27" s="263" t="s">
        <v>141</v>
      </c>
      <c r="D27" s="253" t="s">
        <v>142</v>
      </c>
      <c r="E27" s="254">
        <v>2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125</v>
      </c>
      <c r="T27" s="232" t="s">
        <v>126</v>
      </c>
      <c r="U27" s="232">
        <v>0</v>
      </c>
      <c r="V27" s="232">
        <f>ROUND(E27*U27,2)</f>
        <v>0</v>
      </c>
      <c r="W27" s="232"/>
      <c r="X27" s="232" t="s">
        <v>133</v>
      </c>
      <c r="Y27" s="232" t="s">
        <v>108</v>
      </c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38" t="s">
        <v>100</v>
      </c>
      <c r="B28" s="239" t="s">
        <v>61</v>
      </c>
      <c r="C28" s="260" t="s">
        <v>62</v>
      </c>
      <c r="D28" s="240"/>
      <c r="E28" s="241"/>
      <c r="F28" s="242"/>
      <c r="G28" s="243">
        <f>SUMIF(AG29:AG29,"&lt;&gt;NOR",G29:G29)</f>
        <v>0</v>
      </c>
      <c r="H28" s="237"/>
      <c r="I28" s="237">
        <f>SUM(I29:I29)</f>
        <v>0</v>
      </c>
      <c r="J28" s="237"/>
      <c r="K28" s="237">
        <f>SUM(K29:K29)</f>
        <v>0</v>
      </c>
      <c r="L28" s="237"/>
      <c r="M28" s="237">
        <f>SUM(M29:M29)</f>
        <v>0</v>
      </c>
      <c r="N28" s="236"/>
      <c r="O28" s="236">
        <f>SUM(O29:O29)</f>
        <v>0</v>
      </c>
      <c r="P28" s="236"/>
      <c r="Q28" s="236">
        <f>SUM(Q29:Q29)</f>
        <v>0</v>
      </c>
      <c r="R28" s="237"/>
      <c r="S28" s="237"/>
      <c r="T28" s="237"/>
      <c r="U28" s="237"/>
      <c r="V28" s="237">
        <f>SUM(V29:V29)</f>
        <v>0</v>
      </c>
      <c r="W28" s="237"/>
      <c r="X28" s="237"/>
      <c r="Y28" s="237"/>
      <c r="AG28" t="s">
        <v>101</v>
      </c>
    </row>
    <row r="29" spans="1:60" ht="22.5" outlineLevel="1" x14ac:dyDescent="0.2">
      <c r="A29" s="251">
        <v>12</v>
      </c>
      <c r="B29" s="252" t="s">
        <v>143</v>
      </c>
      <c r="C29" s="263" t="s">
        <v>144</v>
      </c>
      <c r="D29" s="253" t="s">
        <v>139</v>
      </c>
      <c r="E29" s="254">
        <v>1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125</v>
      </c>
      <c r="T29" s="232" t="s">
        <v>126</v>
      </c>
      <c r="U29" s="232">
        <v>0</v>
      </c>
      <c r="V29" s="232">
        <f>ROUND(E29*U29,2)</f>
        <v>0</v>
      </c>
      <c r="W29" s="232"/>
      <c r="X29" s="232" t="s">
        <v>133</v>
      </c>
      <c r="Y29" s="232" t="s">
        <v>108</v>
      </c>
      <c r="Z29" s="212"/>
      <c r="AA29" s="212"/>
      <c r="AB29" s="212"/>
      <c r="AC29" s="212"/>
      <c r="AD29" s="212"/>
      <c r="AE29" s="212"/>
      <c r="AF29" s="212"/>
      <c r="AG29" s="212" t="s">
        <v>134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38" t="s">
        <v>100</v>
      </c>
      <c r="B30" s="239" t="s">
        <v>63</v>
      </c>
      <c r="C30" s="260" t="s">
        <v>64</v>
      </c>
      <c r="D30" s="240"/>
      <c r="E30" s="241"/>
      <c r="F30" s="242"/>
      <c r="G30" s="243">
        <f>SUMIF(AG31:AG32,"&lt;&gt;NOR",G31:G32)</f>
        <v>0</v>
      </c>
      <c r="H30" s="237"/>
      <c r="I30" s="237">
        <f>SUM(I31:I32)</f>
        <v>0</v>
      </c>
      <c r="J30" s="237"/>
      <c r="K30" s="237">
        <f>SUM(K31:K32)</f>
        <v>0</v>
      </c>
      <c r="L30" s="237"/>
      <c r="M30" s="237">
        <f>SUM(M31:M32)</f>
        <v>0</v>
      </c>
      <c r="N30" s="236"/>
      <c r="O30" s="236">
        <f>SUM(O31:O32)</f>
        <v>0</v>
      </c>
      <c r="P30" s="236"/>
      <c r="Q30" s="236">
        <f>SUM(Q31:Q32)</f>
        <v>0</v>
      </c>
      <c r="R30" s="237"/>
      <c r="S30" s="237"/>
      <c r="T30" s="237"/>
      <c r="U30" s="237"/>
      <c r="V30" s="237">
        <f>SUM(V31:V32)</f>
        <v>0</v>
      </c>
      <c r="W30" s="237"/>
      <c r="X30" s="237"/>
      <c r="Y30" s="237"/>
      <c r="AG30" t="s">
        <v>101</v>
      </c>
    </row>
    <row r="31" spans="1:60" outlineLevel="1" x14ac:dyDescent="0.2">
      <c r="A31" s="245">
        <v>13</v>
      </c>
      <c r="B31" s="246" t="s">
        <v>145</v>
      </c>
      <c r="C31" s="261" t="s">
        <v>146</v>
      </c>
      <c r="D31" s="247" t="s">
        <v>139</v>
      </c>
      <c r="E31" s="248">
        <v>1</v>
      </c>
      <c r="F31" s="249"/>
      <c r="G31" s="250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125</v>
      </c>
      <c r="T31" s="232" t="s">
        <v>147</v>
      </c>
      <c r="U31" s="232">
        <v>0</v>
      </c>
      <c r="V31" s="232">
        <f>ROUND(E31*U31,2)</f>
        <v>0</v>
      </c>
      <c r="W31" s="232"/>
      <c r="X31" s="232" t="s">
        <v>133</v>
      </c>
      <c r="Y31" s="232" t="s">
        <v>108</v>
      </c>
      <c r="Z31" s="212"/>
      <c r="AA31" s="212"/>
      <c r="AB31" s="212"/>
      <c r="AC31" s="212"/>
      <c r="AD31" s="212"/>
      <c r="AE31" s="212"/>
      <c r="AF31" s="212"/>
      <c r="AG31" s="212" t="s">
        <v>134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">
      <c r="A32" s="229"/>
      <c r="B32" s="230"/>
      <c r="C32" s="262" t="s">
        <v>45</v>
      </c>
      <c r="D32" s="234"/>
      <c r="E32" s="235">
        <v>1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111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38" t="s">
        <v>100</v>
      </c>
      <c r="B33" s="239" t="s">
        <v>65</v>
      </c>
      <c r="C33" s="260" t="s">
        <v>66</v>
      </c>
      <c r="D33" s="240"/>
      <c r="E33" s="241"/>
      <c r="F33" s="242"/>
      <c r="G33" s="243">
        <f>SUMIF(AG34:AG38,"&lt;&gt;NOR",G34:G38)</f>
        <v>0</v>
      </c>
      <c r="H33" s="237"/>
      <c r="I33" s="237">
        <f>SUM(I34:I38)</f>
        <v>0</v>
      </c>
      <c r="J33" s="237"/>
      <c r="K33" s="237">
        <f>SUM(K34:K38)</f>
        <v>0</v>
      </c>
      <c r="L33" s="237"/>
      <c r="M33" s="237">
        <f>SUM(M34:M38)</f>
        <v>0</v>
      </c>
      <c r="N33" s="236"/>
      <c r="O33" s="236">
        <f>SUM(O34:O38)</f>
        <v>0</v>
      </c>
      <c r="P33" s="236"/>
      <c r="Q33" s="236">
        <f>SUM(Q34:Q38)</f>
        <v>0</v>
      </c>
      <c r="R33" s="237"/>
      <c r="S33" s="237"/>
      <c r="T33" s="237"/>
      <c r="U33" s="237"/>
      <c r="V33" s="237">
        <f>SUM(V34:V38)</f>
        <v>1.1499999999999999</v>
      </c>
      <c r="W33" s="237"/>
      <c r="X33" s="237"/>
      <c r="Y33" s="237"/>
      <c r="AG33" t="s">
        <v>101</v>
      </c>
    </row>
    <row r="34" spans="1:60" ht="22.5" outlineLevel="1" x14ac:dyDescent="0.2">
      <c r="A34" s="245">
        <v>14</v>
      </c>
      <c r="B34" s="246" t="s">
        <v>45</v>
      </c>
      <c r="C34" s="261" t="s">
        <v>148</v>
      </c>
      <c r="D34" s="247" t="s">
        <v>149</v>
      </c>
      <c r="E34" s="248">
        <v>5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4.0000000000000003E-5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125</v>
      </c>
      <c r="T34" s="232" t="s">
        <v>126</v>
      </c>
      <c r="U34" s="232">
        <v>0.23</v>
      </c>
      <c r="V34" s="232">
        <f>ROUND(E34*U34,2)</f>
        <v>1.1499999999999999</v>
      </c>
      <c r="W34" s="232"/>
      <c r="X34" s="232" t="s">
        <v>107</v>
      </c>
      <c r="Y34" s="232" t="s">
        <v>108</v>
      </c>
      <c r="Z34" s="212"/>
      <c r="AA34" s="212"/>
      <c r="AB34" s="212"/>
      <c r="AC34" s="212"/>
      <c r="AD34" s="212"/>
      <c r="AE34" s="212"/>
      <c r="AF34" s="212"/>
      <c r="AG34" s="212" t="s">
        <v>109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29"/>
      <c r="B35" s="230"/>
      <c r="C35" s="262" t="s">
        <v>122</v>
      </c>
      <c r="D35" s="234"/>
      <c r="E35" s="235">
        <v>5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51">
        <v>15</v>
      </c>
      <c r="B36" s="252" t="s">
        <v>43</v>
      </c>
      <c r="C36" s="263" t="s">
        <v>150</v>
      </c>
      <c r="D36" s="253" t="s">
        <v>129</v>
      </c>
      <c r="E36" s="254">
        <v>488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125</v>
      </c>
      <c r="T36" s="232" t="s">
        <v>126</v>
      </c>
      <c r="U36" s="232">
        <v>0</v>
      </c>
      <c r="V36" s="232">
        <f>ROUND(E36*U36,2)</f>
        <v>0</v>
      </c>
      <c r="W36" s="232"/>
      <c r="X36" s="232" t="s">
        <v>107</v>
      </c>
      <c r="Y36" s="232" t="s">
        <v>108</v>
      </c>
      <c r="Z36" s="212"/>
      <c r="AA36" s="212"/>
      <c r="AB36" s="212"/>
      <c r="AC36" s="212"/>
      <c r="AD36" s="212"/>
      <c r="AE36" s="212"/>
      <c r="AF36" s="212"/>
      <c r="AG36" s="212" t="s">
        <v>109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51">
        <v>16</v>
      </c>
      <c r="B37" s="252" t="s">
        <v>151</v>
      </c>
      <c r="C37" s="263" t="s">
        <v>152</v>
      </c>
      <c r="D37" s="253" t="s">
        <v>129</v>
      </c>
      <c r="E37" s="254">
        <v>172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125</v>
      </c>
      <c r="T37" s="232" t="s">
        <v>126</v>
      </c>
      <c r="U37" s="232">
        <v>0</v>
      </c>
      <c r="V37" s="232">
        <f>ROUND(E37*U37,2)</f>
        <v>0</v>
      </c>
      <c r="W37" s="232"/>
      <c r="X37" s="232" t="s">
        <v>107</v>
      </c>
      <c r="Y37" s="232" t="s">
        <v>108</v>
      </c>
      <c r="Z37" s="212"/>
      <c r="AA37" s="212"/>
      <c r="AB37" s="212"/>
      <c r="AC37" s="212"/>
      <c r="AD37" s="212"/>
      <c r="AE37" s="212"/>
      <c r="AF37" s="212"/>
      <c r="AG37" s="212" t="s">
        <v>109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51">
        <v>17</v>
      </c>
      <c r="B38" s="252" t="s">
        <v>153</v>
      </c>
      <c r="C38" s="263" t="s">
        <v>154</v>
      </c>
      <c r="D38" s="253" t="s">
        <v>129</v>
      </c>
      <c r="E38" s="254">
        <v>245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125</v>
      </c>
      <c r="T38" s="232" t="s">
        <v>126</v>
      </c>
      <c r="U38" s="232">
        <v>0</v>
      </c>
      <c r="V38" s="232">
        <f>ROUND(E38*U38,2)</f>
        <v>0</v>
      </c>
      <c r="W38" s="232"/>
      <c r="X38" s="232" t="s">
        <v>107</v>
      </c>
      <c r="Y38" s="232" t="s">
        <v>108</v>
      </c>
      <c r="Z38" s="212"/>
      <c r="AA38" s="212"/>
      <c r="AB38" s="212"/>
      <c r="AC38" s="212"/>
      <c r="AD38" s="212"/>
      <c r="AE38" s="212"/>
      <c r="AF38" s="212"/>
      <c r="AG38" s="212" t="s">
        <v>109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x14ac:dyDescent="0.2">
      <c r="A39" s="238" t="s">
        <v>100</v>
      </c>
      <c r="B39" s="239" t="s">
        <v>67</v>
      </c>
      <c r="C39" s="260" t="s">
        <v>68</v>
      </c>
      <c r="D39" s="240"/>
      <c r="E39" s="241"/>
      <c r="F39" s="242"/>
      <c r="G39" s="243">
        <f>SUMIF(AG40:AG47,"&lt;&gt;NOR",G40:G47)</f>
        <v>0</v>
      </c>
      <c r="H39" s="237"/>
      <c r="I39" s="237">
        <f>SUM(I40:I47)</f>
        <v>0</v>
      </c>
      <c r="J39" s="237"/>
      <c r="K39" s="237">
        <f>SUM(K40:K47)</f>
        <v>0</v>
      </c>
      <c r="L39" s="237"/>
      <c r="M39" s="237">
        <f>SUM(M40:M47)</f>
        <v>0</v>
      </c>
      <c r="N39" s="236"/>
      <c r="O39" s="236">
        <f>SUM(O40:O47)</f>
        <v>0</v>
      </c>
      <c r="P39" s="236"/>
      <c r="Q39" s="236">
        <f>SUM(Q40:Q47)</f>
        <v>0</v>
      </c>
      <c r="R39" s="237"/>
      <c r="S39" s="237"/>
      <c r="T39" s="237"/>
      <c r="U39" s="237"/>
      <c r="V39" s="237">
        <f>SUM(V40:V47)</f>
        <v>27.35</v>
      </c>
      <c r="W39" s="237"/>
      <c r="X39" s="237"/>
      <c r="Y39" s="237"/>
      <c r="AG39" t="s">
        <v>101</v>
      </c>
    </row>
    <row r="40" spans="1:60" ht="22.5" outlineLevel="1" x14ac:dyDescent="0.2">
      <c r="A40" s="245">
        <v>18</v>
      </c>
      <c r="B40" s="246" t="s">
        <v>155</v>
      </c>
      <c r="C40" s="261" t="s">
        <v>156</v>
      </c>
      <c r="D40" s="247" t="s">
        <v>132</v>
      </c>
      <c r="E40" s="248">
        <v>14.72</v>
      </c>
      <c r="F40" s="249"/>
      <c r="G40" s="250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105</v>
      </c>
      <c r="T40" s="232" t="s">
        <v>106</v>
      </c>
      <c r="U40" s="232">
        <v>0.59499999999999997</v>
      </c>
      <c r="V40" s="232">
        <f>ROUND(E40*U40,2)</f>
        <v>8.76</v>
      </c>
      <c r="W40" s="232"/>
      <c r="X40" s="232" t="s">
        <v>107</v>
      </c>
      <c r="Y40" s="232" t="s">
        <v>108</v>
      </c>
      <c r="Z40" s="212"/>
      <c r="AA40" s="212"/>
      <c r="AB40" s="212"/>
      <c r="AC40" s="212"/>
      <c r="AD40" s="212"/>
      <c r="AE40" s="212"/>
      <c r="AF40" s="212"/>
      <c r="AG40" s="212" t="s">
        <v>109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">
      <c r="A41" s="229"/>
      <c r="B41" s="230"/>
      <c r="C41" s="262" t="s">
        <v>157</v>
      </c>
      <c r="D41" s="234"/>
      <c r="E41" s="235">
        <v>1.96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111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">
      <c r="A42" s="229"/>
      <c r="B42" s="230"/>
      <c r="C42" s="262" t="s">
        <v>158</v>
      </c>
      <c r="D42" s="234"/>
      <c r="E42" s="235">
        <v>8.8000000000000007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111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">
      <c r="A43" s="229"/>
      <c r="B43" s="230"/>
      <c r="C43" s="262" t="s">
        <v>159</v>
      </c>
      <c r="D43" s="234"/>
      <c r="E43" s="235">
        <v>3.96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111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5">
        <v>19</v>
      </c>
      <c r="B44" s="246" t="s">
        <v>160</v>
      </c>
      <c r="C44" s="261" t="s">
        <v>161</v>
      </c>
      <c r="D44" s="247" t="s">
        <v>162</v>
      </c>
      <c r="E44" s="248">
        <v>67.599999999999994</v>
      </c>
      <c r="F44" s="249"/>
      <c r="G44" s="250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105</v>
      </c>
      <c r="T44" s="232" t="s">
        <v>106</v>
      </c>
      <c r="U44" s="232">
        <v>0.27500000000000002</v>
      </c>
      <c r="V44" s="232">
        <f>ROUND(E44*U44,2)</f>
        <v>18.59</v>
      </c>
      <c r="W44" s="232"/>
      <c r="X44" s="232" t="s">
        <v>107</v>
      </c>
      <c r="Y44" s="232" t="s">
        <v>108</v>
      </c>
      <c r="Z44" s="212"/>
      <c r="AA44" s="212"/>
      <c r="AB44" s="212"/>
      <c r="AC44" s="212"/>
      <c r="AD44" s="212"/>
      <c r="AE44" s="212"/>
      <c r="AF44" s="212"/>
      <c r="AG44" s="212" t="s">
        <v>109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">
      <c r="A45" s="229"/>
      <c r="B45" s="230"/>
      <c r="C45" s="262" t="s">
        <v>163</v>
      </c>
      <c r="D45" s="234"/>
      <c r="E45" s="235">
        <v>11.2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111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29"/>
      <c r="B46" s="230"/>
      <c r="C46" s="262" t="s">
        <v>164</v>
      </c>
      <c r="D46" s="234"/>
      <c r="E46" s="235">
        <v>38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111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">
      <c r="A47" s="229"/>
      <c r="B47" s="230"/>
      <c r="C47" s="262" t="s">
        <v>165</v>
      </c>
      <c r="D47" s="234"/>
      <c r="E47" s="235">
        <v>18.399999999999999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111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38" t="s">
        <v>100</v>
      </c>
      <c r="B48" s="239" t="s">
        <v>69</v>
      </c>
      <c r="C48" s="260" t="s">
        <v>70</v>
      </c>
      <c r="D48" s="240"/>
      <c r="E48" s="241"/>
      <c r="F48" s="242"/>
      <c r="G48" s="243">
        <f>SUMIF(AG49:AG50,"&lt;&gt;NOR",G49:G50)</f>
        <v>0</v>
      </c>
      <c r="H48" s="237"/>
      <c r="I48" s="237">
        <f>SUM(I49:I50)</f>
        <v>0</v>
      </c>
      <c r="J48" s="237"/>
      <c r="K48" s="237">
        <f>SUM(K49:K50)</f>
        <v>0</v>
      </c>
      <c r="L48" s="237"/>
      <c r="M48" s="237">
        <f>SUM(M49:M50)</f>
        <v>0</v>
      </c>
      <c r="N48" s="236"/>
      <c r="O48" s="236">
        <f>SUM(O49:O50)</f>
        <v>0</v>
      </c>
      <c r="P48" s="236"/>
      <c r="Q48" s="236">
        <f>SUM(Q49:Q50)</f>
        <v>0</v>
      </c>
      <c r="R48" s="237"/>
      <c r="S48" s="237"/>
      <c r="T48" s="237"/>
      <c r="U48" s="237"/>
      <c r="V48" s="237">
        <f>SUM(V49:V50)</f>
        <v>0</v>
      </c>
      <c r="W48" s="237"/>
      <c r="X48" s="237"/>
      <c r="Y48" s="237"/>
      <c r="AG48" t="s">
        <v>101</v>
      </c>
    </row>
    <row r="49" spans="1:60" ht="22.5" outlineLevel="1" x14ac:dyDescent="0.2">
      <c r="A49" s="245">
        <v>20</v>
      </c>
      <c r="B49" s="246" t="s">
        <v>166</v>
      </c>
      <c r="C49" s="261" t="s">
        <v>167</v>
      </c>
      <c r="D49" s="247" t="s">
        <v>168</v>
      </c>
      <c r="E49" s="248">
        <v>3.2383999999999999</v>
      </c>
      <c r="F49" s="249"/>
      <c r="G49" s="250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105</v>
      </c>
      <c r="T49" s="232" t="s">
        <v>106</v>
      </c>
      <c r="U49" s="232">
        <v>0</v>
      </c>
      <c r="V49" s="232">
        <f>ROUND(E49*U49,2)</f>
        <v>0</v>
      </c>
      <c r="W49" s="232"/>
      <c r="X49" s="232" t="s">
        <v>107</v>
      </c>
      <c r="Y49" s="232" t="s">
        <v>108</v>
      </c>
      <c r="Z49" s="212"/>
      <c r="AA49" s="212"/>
      <c r="AB49" s="212"/>
      <c r="AC49" s="212"/>
      <c r="AD49" s="212"/>
      <c r="AE49" s="212"/>
      <c r="AF49" s="212"/>
      <c r="AG49" s="212" t="s">
        <v>109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29"/>
      <c r="B50" s="230"/>
      <c r="C50" s="262" t="s">
        <v>169</v>
      </c>
      <c r="D50" s="234"/>
      <c r="E50" s="235">
        <v>3.2383999999999999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111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38" t="s">
        <v>100</v>
      </c>
      <c r="B51" s="239" t="s">
        <v>72</v>
      </c>
      <c r="C51" s="260" t="s">
        <v>29</v>
      </c>
      <c r="D51" s="240"/>
      <c r="E51" s="241"/>
      <c r="F51" s="242"/>
      <c r="G51" s="243">
        <f>SUMIF(AG52:AG60,"&lt;&gt;NOR",G52:G60)</f>
        <v>0</v>
      </c>
      <c r="H51" s="237"/>
      <c r="I51" s="237">
        <f>SUM(I52:I60)</f>
        <v>0</v>
      </c>
      <c r="J51" s="237"/>
      <c r="K51" s="237">
        <f>SUM(K52:K60)</f>
        <v>0</v>
      </c>
      <c r="L51" s="237"/>
      <c r="M51" s="237">
        <f>SUM(M52:M60)</f>
        <v>0</v>
      </c>
      <c r="N51" s="236"/>
      <c r="O51" s="236">
        <f>SUM(O52:O60)</f>
        <v>0</v>
      </c>
      <c r="P51" s="236"/>
      <c r="Q51" s="236">
        <f>SUM(Q52:Q60)</f>
        <v>0</v>
      </c>
      <c r="R51" s="237"/>
      <c r="S51" s="237"/>
      <c r="T51" s="237"/>
      <c r="U51" s="237"/>
      <c r="V51" s="237">
        <f>SUM(V52:V60)</f>
        <v>0</v>
      </c>
      <c r="W51" s="237"/>
      <c r="X51" s="237"/>
      <c r="Y51" s="237"/>
      <c r="AG51" t="s">
        <v>101</v>
      </c>
    </row>
    <row r="52" spans="1:60" outlineLevel="1" x14ac:dyDescent="0.2">
      <c r="A52" s="245">
        <v>21</v>
      </c>
      <c r="B52" s="246" t="s">
        <v>170</v>
      </c>
      <c r="C52" s="261" t="s">
        <v>171</v>
      </c>
      <c r="D52" s="247" t="s">
        <v>172</v>
      </c>
      <c r="E52" s="248">
        <v>1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105</v>
      </c>
      <c r="T52" s="232" t="s">
        <v>126</v>
      </c>
      <c r="U52" s="232">
        <v>0</v>
      </c>
      <c r="V52" s="232">
        <f>ROUND(E52*U52,2)</f>
        <v>0</v>
      </c>
      <c r="W52" s="232"/>
      <c r="X52" s="232" t="s">
        <v>173</v>
      </c>
      <c r="Y52" s="232" t="s">
        <v>108</v>
      </c>
      <c r="Z52" s="212"/>
      <c r="AA52" s="212"/>
      <c r="AB52" s="212"/>
      <c r="AC52" s="212"/>
      <c r="AD52" s="212"/>
      <c r="AE52" s="212"/>
      <c r="AF52" s="212"/>
      <c r="AG52" s="212" t="s">
        <v>174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2" x14ac:dyDescent="0.2">
      <c r="A53" s="229"/>
      <c r="B53" s="230"/>
      <c r="C53" s="264" t="s">
        <v>175</v>
      </c>
      <c r="D53" s="258"/>
      <c r="E53" s="258"/>
      <c r="F53" s="258"/>
      <c r="G53" s="258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176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57" t="str">
        <f>C53</f>
        <v>Zaměření a vytýčení stávajících inženýrských sítí v místě stavby z hlediska jejich ochrany při provádění stavby.</v>
      </c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5">
        <v>22</v>
      </c>
      <c r="B54" s="246" t="s">
        <v>177</v>
      </c>
      <c r="C54" s="261" t="s">
        <v>178</v>
      </c>
      <c r="D54" s="247" t="s">
        <v>172</v>
      </c>
      <c r="E54" s="248">
        <v>2</v>
      </c>
      <c r="F54" s="249"/>
      <c r="G54" s="250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105</v>
      </c>
      <c r="T54" s="232" t="s">
        <v>126</v>
      </c>
      <c r="U54" s="232">
        <v>0</v>
      </c>
      <c r="V54" s="232">
        <f>ROUND(E54*U54,2)</f>
        <v>0</v>
      </c>
      <c r="W54" s="232"/>
      <c r="X54" s="232" t="s">
        <v>173</v>
      </c>
      <c r="Y54" s="232" t="s">
        <v>108</v>
      </c>
      <c r="Z54" s="212"/>
      <c r="AA54" s="212"/>
      <c r="AB54" s="212"/>
      <c r="AC54" s="212"/>
      <c r="AD54" s="212"/>
      <c r="AE54" s="212"/>
      <c r="AF54" s="212"/>
      <c r="AG54" s="212" t="s">
        <v>174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">
      <c r="A55" s="229"/>
      <c r="B55" s="230"/>
      <c r="C55" s="264" t="s">
        <v>192</v>
      </c>
      <c r="D55" s="258"/>
      <c r="E55" s="258"/>
      <c r="F55" s="258"/>
      <c r="G55" s="258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176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3" x14ac:dyDescent="0.2">
      <c r="A56" s="229"/>
      <c r="B56" s="230"/>
      <c r="C56" s="265" t="s">
        <v>179</v>
      </c>
      <c r="D56" s="259"/>
      <c r="E56" s="259"/>
      <c r="F56" s="259"/>
      <c r="G56" s="259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176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57" t="str">
        <f>C56</f>
        <v>Vyhotovení protokolu o vytyčení stavby se seznamem souřadnic vytyčených bodů a jejich polohopisnými (S-JTSK) a výškopisnými (Bpv) hodnotami.</v>
      </c>
      <c r="BB56" s="212"/>
      <c r="BC56" s="212"/>
      <c r="BD56" s="212"/>
      <c r="BE56" s="212"/>
      <c r="BF56" s="212"/>
      <c r="BG56" s="212"/>
      <c r="BH56" s="212"/>
    </row>
    <row r="57" spans="1:60" outlineLevel="2" x14ac:dyDescent="0.2">
      <c r="A57" s="229"/>
      <c r="B57" s="230"/>
      <c r="C57" s="262" t="s">
        <v>180</v>
      </c>
      <c r="D57" s="234"/>
      <c r="E57" s="235">
        <v>1</v>
      </c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111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29"/>
      <c r="B58" s="230"/>
      <c r="C58" s="262" t="s">
        <v>181</v>
      </c>
      <c r="D58" s="234"/>
      <c r="E58" s="235">
        <v>1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111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5">
        <v>23</v>
      </c>
      <c r="B59" s="246" t="s">
        <v>182</v>
      </c>
      <c r="C59" s="261" t="s">
        <v>183</v>
      </c>
      <c r="D59" s="247" t="s">
        <v>172</v>
      </c>
      <c r="E59" s="248">
        <v>1</v>
      </c>
      <c r="F59" s="249"/>
      <c r="G59" s="250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105</v>
      </c>
      <c r="T59" s="232" t="s">
        <v>126</v>
      </c>
      <c r="U59" s="232">
        <v>0</v>
      </c>
      <c r="V59" s="232">
        <f>ROUND(E59*U59,2)</f>
        <v>0</v>
      </c>
      <c r="W59" s="232"/>
      <c r="X59" s="232" t="s">
        <v>173</v>
      </c>
      <c r="Y59" s="232" t="s">
        <v>108</v>
      </c>
      <c r="Z59" s="212"/>
      <c r="AA59" s="212"/>
      <c r="AB59" s="212"/>
      <c r="AC59" s="212"/>
      <c r="AD59" s="212"/>
      <c r="AE59" s="212"/>
      <c r="AF59" s="212"/>
      <c r="AG59" s="212" t="s">
        <v>174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29"/>
      <c r="B60" s="230"/>
      <c r="C60" s="264" t="s">
        <v>184</v>
      </c>
      <c r="D60" s="258"/>
      <c r="E60" s="258"/>
      <c r="F60" s="258"/>
      <c r="G60" s="258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176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38" t="s">
        <v>100</v>
      </c>
      <c r="B61" s="239" t="s">
        <v>73</v>
      </c>
      <c r="C61" s="260" t="s">
        <v>30</v>
      </c>
      <c r="D61" s="240"/>
      <c r="E61" s="241"/>
      <c r="F61" s="242"/>
      <c r="G61" s="243">
        <f>SUMIF(AG62:AG64,"&lt;&gt;NOR",G62:G64)</f>
        <v>0</v>
      </c>
      <c r="H61" s="237"/>
      <c r="I61" s="237">
        <f>SUM(I62:I64)</f>
        <v>0</v>
      </c>
      <c r="J61" s="237"/>
      <c r="K61" s="237">
        <f>SUM(K62:K64)</f>
        <v>0</v>
      </c>
      <c r="L61" s="237"/>
      <c r="M61" s="237">
        <f>SUM(M62:M64)</f>
        <v>0</v>
      </c>
      <c r="N61" s="236"/>
      <c r="O61" s="236">
        <f>SUM(O62:O64)</f>
        <v>0</v>
      </c>
      <c r="P61" s="236"/>
      <c r="Q61" s="236">
        <f>SUM(Q62:Q64)</f>
        <v>0</v>
      </c>
      <c r="R61" s="237"/>
      <c r="S61" s="237"/>
      <c r="T61" s="237"/>
      <c r="U61" s="237"/>
      <c r="V61" s="237">
        <f>SUM(V62:V64)</f>
        <v>0</v>
      </c>
      <c r="W61" s="237"/>
      <c r="X61" s="237"/>
      <c r="Y61" s="237"/>
      <c r="AG61" t="s">
        <v>101</v>
      </c>
    </row>
    <row r="62" spans="1:60" outlineLevel="1" x14ac:dyDescent="0.2">
      <c r="A62" s="245">
        <v>24</v>
      </c>
      <c r="B62" s="246" t="s">
        <v>185</v>
      </c>
      <c r="C62" s="261" t="s">
        <v>186</v>
      </c>
      <c r="D62" s="247" t="s">
        <v>139</v>
      </c>
      <c r="E62" s="248">
        <v>1</v>
      </c>
      <c r="F62" s="249"/>
      <c r="G62" s="250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125</v>
      </c>
      <c r="T62" s="232" t="s">
        <v>126</v>
      </c>
      <c r="U62" s="232">
        <v>0</v>
      </c>
      <c r="V62" s="232">
        <f>ROUND(E62*U62,2)</f>
        <v>0</v>
      </c>
      <c r="W62" s="232"/>
      <c r="X62" s="232" t="s">
        <v>107</v>
      </c>
      <c r="Y62" s="232" t="s">
        <v>108</v>
      </c>
      <c r="Z62" s="212"/>
      <c r="AA62" s="212"/>
      <c r="AB62" s="212"/>
      <c r="AC62" s="212"/>
      <c r="AD62" s="212"/>
      <c r="AE62" s="212"/>
      <c r="AF62" s="212"/>
      <c r="AG62" s="212" t="s">
        <v>109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29"/>
      <c r="B63" s="230"/>
      <c r="C63" s="262" t="s">
        <v>45</v>
      </c>
      <c r="D63" s="234"/>
      <c r="E63" s="235">
        <v>1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111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5">
        <v>25</v>
      </c>
      <c r="B64" s="246" t="s">
        <v>187</v>
      </c>
      <c r="C64" s="261" t="s">
        <v>188</v>
      </c>
      <c r="D64" s="247" t="s">
        <v>139</v>
      </c>
      <c r="E64" s="248">
        <v>1</v>
      </c>
      <c r="F64" s="249"/>
      <c r="G64" s="250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125</v>
      </c>
      <c r="T64" s="232" t="s">
        <v>126</v>
      </c>
      <c r="U64" s="232">
        <v>0</v>
      </c>
      <c r="V64" s="232">
        <f>ROUND(E64*U64,2)</f>
        <v>0</v>
      </c>
      <c r="W64" s="232"/>
      <c r="X64" s="232" t="s">
        <v>133</v>
      </c>
      <c r="Y64" s="232" t="s">
        <v>108</v>
      </c>
      <c r="Z64" s="212"/>
      <c r="AA64" s="212"/>
      <c r="AB64" s="212"/>
      <c r="AC64" s="212"/>
      <c r="AD64" s="212"/>
      <c r="AE64" s="212"/>
      <c r="AF64" s="212"/>
      <c r="AG64" s="212" t="s">
        <v>134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33" x14ac:dyDescent="0.2">
      <c r="A65" s="3"/>
      <c r="B65" s="4"/>
      <c r="C65" s="266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15</v>
      </c>
      <c r="AF65">
        <v>21</v>
      </c>
      <c r="AG65" t="s">
        <v>86</v>
      </c>
    </row>
    <row r="66" spans="1:33" x14ac:dyDescent="0.2">
      <c r="A66" s="215"/>
      <c r="B66" s="216" t="s">
        <v>31</v>
      </c>
      <c r="C66" s="267"/>
      <c r="D66" s="217"/>
      <c r="E66" s="218"/>
      <c r="F66" s="218"/>
      <c r="G66" s="244">
        <f>G8+G17+G20+G25+G28+G30+G33+G39+G48+G51+G61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189</v>
      </c>
    </row>
    <row r="67" spans="1:33" x14ac:dyDescent="0.2">
      <c r="A67" s="3"/>
      <c r="B67" s="4"/>
      <c r="C67" s="26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26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19" t="s">
        <v>190</v>
      </c>
      <c r="B69" s="219"/>
      <c r="C69" s="26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20"/>
      <c r="B70" s="221"/>
      <c r="C70" s="269"/>
      <c r="D70" s="221"/>
      <c r="E70" s="221"/>
      <c r="F70" s="221"/>
      <c r="G70" s="2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191</v>
      </c>
    </row>
    <row r="71" spans="1:33" x14ac:dyDescent="0.2">
      <c r="A71" s="223"/>
      <c r="B71" s="224"/>
      <c r="C71" s="270"/>
      <c r="D71" s="224"/>
      <c r="E71" s="224"/>
      <c r="F71" s="224"/>
      <c r="G71" s="22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23"/>
      <c r="B72" s="224"/>
      <c r="C72" s="270"/>
      <c r="D72" s="224"/>
      <c r="E72" s="224"/>
      <c r="F72" s="224"/>
      <c r="G72" s="2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23"/>
      <c r="B73" s="224"/>
      <c r="C73" s="270"/>
      <c r="D73" s="224"/>
      <c r="E73" s="224"/>
      <c r="F73" s="224"/>
      <c r="G73" s="2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226"/>
      <c r="B74" s="227"/>
      <c r="C74" s="271"/>
      <c r="D74" s="227"/>
      <c r="E74" s="227"/>
      <c r="F74" s="227"/>
      <c r="G74" s="22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A75" s="3"/>
      <c r="B75" s="4"/>
      <c r="C75" s="266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 x14ac:dyDescent="0.2">
      <c r="C76" s="272"/>
      <c r="D76" s="10"/>
      <c r="AG76" t="s">
        <v>193</v>
      </c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A1:G1"/>
    <mergeCell ref="C2:G2"/>
    <mergeCell ref="C3:G3"/>
    <mergeCell ref="C4:G4"/>
    <mergeCell ref="A69:C69"/>
    <mergeCell ref="A70:G74"/>
    <mergeCell ref="C53:G53"/>
    <mergeCell ref="C55:G55"/>
    <mergeCell ref="C56:G56"/>
    <mergeCell ref="C60:G6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2019-03-19T12:27:02Z</cp:lastPrinted>
  <dcterms:created xsi:type="dcterms:W3CDTF">2009-04-08T07:15:50Z</dcterms:created>
  <dcterms:modified xsi:type="dcterms:W3CDTF">2023-03-07T14:30:20Z</dcterms:modified>
</cp:coreProperties>
</file>