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20" yWindow="-120" windowWidth="20730" windowHeight="11760" activeTab="1"/>
  </bookViews>
  <sheets>
    <sheet name="Pokyny pro vyplnění" sheetId="11" r:id="rId1"/>
    <sheet name="Stavba" sheetId="1" r:id="rId2"/>
    <sheet name="VzorPolozky" sheetId="10" state="hidden" r:id="rId3"/>
    <sheet name="SO 01 D.1 Pol" sheetId="12" r:id="rId4"/>
    <sheet name="SO 01 D.2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 Pol'!$1:$7</definedName>
    <definedName name="_xlnm.Print_Titles" localSheetId="4">'SO 01 D.2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 Pol'!$A$1:$Y$371</definedName>
    <definedName name="_xlnm.Print_Area" localSheetId="4">'SO 01 D.2 Pol'!$A$1:$Y$68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M9" i="13" s="1"/>
  <c r="I9" i="13"/>
  <c r="I8" i="13" s="1"/>
  <c r="K9" i="13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G11" i="13"/>
  <c r="G8" i="13" s="1"/>
  <c r="I11" i="13"/>
  <c r="K11" i="13"/>
  <c r="M11" i="13"/>
  <c r="O11" i="13"/>
  <c r="Q11" i="13"/>
  <c r="V11" i="13"/>
  <c r="G12" i="13"/>
  <c r="I69" i="1" s="1"/>
  <c r="O12" i="13"/>
  <c r="G13" i="13"/>
  <c r="M13" i="13" s="1"/>
  <c r="M12" i="13" s="1"/>
  <c r="I13" i="13"/>
  <c r="I12" i="13" s="1"/>
  <c r="K13" i="13"/>
  <c r="K12" i="13" s="1"/>
  <c r="O13" i="13"/>
  <c r="Q13" i="13"/>
  <c r="Q12" i="13" s="1"/>
  <c r="V13" i="13"/>
  <c r="V12" i="13" s="1"/>
  <c r="G14" i="13"/>
  <c r="I70" i="1" s="1"/>
  <c r="O14" i="13"/>
  <c r="G15" i="13"/>
  <c r="I15" i="13"/>
  <c r="I14" i="13" s="1"/>
  <c r="K15" i="13"/>
  <c r="K14" i="13" s="1"/>
  <c r="M15" i="13"/>
  <c r="M14" i="13" s="1"/>
  <c r="O15" i="13"/>
  <c r="Q15" i="13"/>
  <c r="Q14" i="13" s="1"/>
  <c r="V15" i="13"/>
  <c r="V14" i="13" s="1"/>
  <c r="G17" i="13"/>
  <c r="I17" i="13"/>
  <c r="K17" i="13"/>
  <c r="M17" i="13"/>
  <c r="M16" i="13" s="1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72" i="1" s="1"/>
  <c r="I21" i="13"/>
  <c r="G22" i="13"/>
  <c r="I22" i="13"/>
  <c r="K22" i="13"/>
  <c r="K21" i="13" s="1"/>
  <c r="M22" i="13"/>
  <c r="M21" i="13" s="1"/>
  <c r="O22" i="13"/>
  <c r="O21" i="13" s="1"/>
  <c r="Q22" i="13"/>
  <c r="Q21" i="13" s="1"/>
  <c r="V22" i="13"/>
  <c r="V21" i="13" s="1"/>
  <c r="G24" i="13"/>
  <c r="I24" i="13"/>
  <c r="K24" i="13"/>
  <c r="M24" i="13"/>
  <c r="O24" i="13"/>
  <c r="Q24" i="13"/>
  <c r="Q23" i="13" s="1"/>
  <c r="V24" i="13"/>
  <c r="V23" i="13" s="1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8" i="13"/>
  <c r="G27" i="13" s="1"/>
  <c r="I74" i="1" s="1"/>
  <c r="I28" i="13"/>
  <c r="I27" i="13" s="1"/>
  <c r="K28" i="13"/>
  <c r="K27" i="13" s="1"/>
  <c r="O28" i="13"/>
  <c r="O27" i="13" s="1"/>
  <c r="Q28" i="13"/>
  <c r="V28" i="13"/>
  <c r="G29" i="13"/>
  <c r="I29" i="13"/>
  <c r="K29" i="13"/>
  <c r="M29" i="13"/>
  <c r="O29" i="13"/>
  <c r="Q29" i="13"/>
  <c r="Q27" i="13" s="1"/>
  <c r="V29" i="13"/>
  <c r="V27" i="13" s="1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3" i="13"/>
  <c r="I53" i="13"/>
  <c r="I52" i="13" s="1"/>
  <c r="K53" i="13"/>
  <c r="M53" i="13"/>
  <c r="M52" i="13" s="1"/>
  <c r="O53" i="13"/>
  <c r="O52" i="13" s="1"/>
  <c r="Q53" i="13"/>
  <c r="V53" i="13"/>
  <c r="G54" i="13"/>
  <c r="G52" i="13" s="1"/>
  <c r="I76" i="1" s="1"/>
  <c r="I54" i="13"/>
  <c r="K54" i="13"/>
  <c r="K52" i="13" s="1"/>
  <c r="M54" i="13"/>
  <c r="O54" i="13"/>
  <c r="Q54" i="13"/>
  <c r="V54" i="13"/>
  <c r="G56" i="13"/>
  <c r="M56" i="13" s="1"/>
  <c r="M55" i="13" s="1"/>
  <c r="I56" i="13"/>
  <c r="I55" i="13" s="1"/>
  <c r="K56" i="13"/>
  <c r="K55" i="13" s="1"/>
  <c r="O56" i="13"/>
  <c r="O55" i="13" s="1"/>
  <c r="Q56" i="13"/>
  <c r="Q55" i="13" s="1"/>
  <c r="V56" i="13"/>
  <c r="V55" i="13" s="1"/>
  <c r="AE58" i="13"/>
  <c r="F42" i="1" s="1"/>
  <c r="AF58" i="13"/>
  <c r="G42" i="1" s="1"/>
  <c r="G9" i="12"/>
  <c r="M9" i="12" s="1"/>
  <c r="I9" i="12"/>
  <c r="I8" i="12" s="1"/>
  <c r="K9" i="12"/>
  <c r="O9" i="12"/>
  <c r="Q9" i="12"/>
  <c r="V9" i="12"/>
  <c r="G11" i="12"/>
  <c r="M11" i="12" s="1"/>
  <c r="I11" i="12"/>
  <c r="K11" i="12"/>
  <c r="O11" i="12"/>
  <c r="Q11" i="12"/>
  <c r="V11" i="12"/>
  <c r="G15" i="12"/>
  <c r="M15" i="12" s="1"/>
  <c r="I15" i="12"/>
  <c r="K15" i="12"/>
  <c r="O15" i="12"/>
  <c r="Q15" i="12"/>
  <c r="V15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3" i="12"/>
  <c r="G62" i="12" s="1"/>
  <c r="I52" i="1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3" i="12"/>
  <c r="I73" i="12"/>
  <c r="K73" i="12"/>
  <c r="M73" i="12"/>
  <c r="O73" i="12"/>
  <c r="Q73" i="12"/>
  <c r="V73" i="12"/>
  <c r="G78" i="12"/>
  <c r="M78" i="12" s="1"/>
  <c r="I78" i="12"/>
  <c r="K78" i="12"/>
  <c r="O78" i="12"/>
  <c r="Q78" i="12"/>
  <c r="V78" i="12"/>
  <c r="G83" i="12"/>
  <c r="I83" i="12"/>
  <c r="K83" i="12"/>
  <c r="O83" i="12"/>
  <c r="Q83" i="12"/>
  <c r="V83" i="12"/>
  <c r="G86" i="12"/>
  <c r="I86" i="12"/>
  <c r="K86" i="12"/>
  <c r="M86" i="12"/>
  <c r="O86" i="12"/>
  <c r="Q86" i="12"/>
  <c r="V86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2" i="12"/>
  <c r="I102" i="12"/>
  <c r="K102" i="12"/>
  <c r="M102" i="12"/>
  <c r="O102" i="12"/>
  <c r="Q102" i="12"/>
  <c r="V102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3" i="12"/>
  <c r="M113" i="12" s="1"/>
  <c r="I113" i="12"/>
  <c r="K113" i="12"/>
  <c r="O113" i="12"/>
  <c r="Q113" i="12"/>
  <c r="V113" i="12"/>
  <c r="G118" i="12"/>
  <c r="I118" i="12"/>
  <c r="K118" i="12"/>
  <c r="O118" i="12"/>
  <c r="Q118" i="12"/>
  <c r="V118" i="12"/>
  <c r="G124" i="12"/>
  <c r="I124" i="12"/>
  <c r="K124" i="12"/>
  <c r="M124" i="12"/>
  <c r="O124" i="12"/>
  <c r="Q124" i="12"/>
  <c r="V124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7" i="12"/>
  <c r="M137" i="12" s="1"/>
  <c r="I137" i="12"/>
  <c r="K137" i="12"/>
  <c r="O137" i="12"/>
  <c r="Q137" i="12"/>
  <c r="V137" i="12"/>
  <c r="G141" i="12"/>
  <c r="M141" i="12" s="1"/>
  <c r="I141" i="12"/>
  <c r="K141" i="12"/>
  <c r="O141" i="12"/>
  <c r="Q141" i="12"/>
  <c r="V141" i="12"/>
  <c r="G148" i="12"/>
  <c r="M148" i="12" s="1"/>
  <c r="I148" i="12"/>
  <c r="K148" i="12"/>
  <c r="K147" i="12" s="1"/>
  <c r="O148" i="12"/>
  <c r="Q148" i="12"/>
  <c r="V148" i="12"/>
  <c r="G154" i="12"/>
  <c r="I154" i="12"/>
  <c r="K154" i="12"/>
  <c r="M154" i="12"/>
  <c r="O154" i="12"/>
  <c r="Q154" i="12"/>
  <c r="V154" i="12"/>
  <c r="G157" i="12"/>
  <c r="I157" i="12"/>
  <c r="K157" i="12"/>
  <c r="O157" i="12"/>
  <c r="Q157" i="12"/>
  <c r="Q147" i="12" s="1"/>
  <c r="V157" i="12"/>
  <c r="G159" i="12"/>
  <c r="G158" i="12" s="1"/>
  <c r="I56" i="1" s="1"/>
  <c r="I159" i="12"/>
  <c r="I158" i="12" s="1"/>
  <c r="K159" i="12"/>
  <c r="K158" i="12" s="1"/>
  <c r="O159" i="12"/>
  <c r="O158" i="12" s="1"/>
  <c r="Q159" i="12"/>
  <c r="Q158" i="12" s="1"/>
  <c r="V159" i="12"/>
  <c r="V158" i="12" s="1"/>
  <c r="V164" i="12"/>
  <c r="G165" i="12"/>
  <c r="G164" i="12" s="1"/>
  <c r="I57" i="1" s="1"/>
  <c r="I165" i="12"/>
  <c r="K165" i="12"/>
  <c r="M165" i="12"/>
  <c r="O165" i="12"/>
  <c r="O164" i="12" s="1"/>
  <c r="Q165" i="12"/>
  <c r="Q164" i="12" s="1"/>
  <c r="V165" i="12"/>
  <c r="G166" i="12"/>
  <c r="M166" i="12" s="1"/>
  <c r="M164" i="12" s="1"/>
  <c r="I166" i="12"/>
  <c r="K166" i="12"/>
  <c r="O166" i="12"/>
  <c r="Q166" i="12"/>
  <c r="V166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6" i="12"/>
  <c r="M176" i="12" s="1"/>
  <c r="I176" i="12"/>
  <c r="K176" i="12"/>
  <c r="O176" i="12"/>
  <c r="Q176" i="12"/>
  <c r="V176" i="12"/>
  <c r="G180" i="12"/>
  <c r="M180" i="12" s="1"/>
  <c r="I180" i="12"/>
  <c r="K180" i="12"/>
  <c r="O180" i="12"/>
  <c r="Q180" i="12"/>
  <c r="V180" i="12"/>
  <c r="G182" i="12"/>
  <c r="I182" i="12"/>
  <c r="K182" i="12"/>
  <c r="M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92" i="12"/>
  <c r="M192" i="12" s="1"/>
  <c r="I192" i="12"/>
  <c r="K192" i="12"/>
  <c r="O192" i="12"/>
  <c r="Q192" i="12"/>
  <c r="V192" i="12"/>
  <c r="G195" i="12"/>
  <c r="M195" i="12" s="1"/>
  <c r="I195" i="12"/>
  <c r="K195" i="12"/>
  <c r="O195" i="12"/>
  <c r="Q195" i="12"/>
  <c r="V195" i="12"/>
  <c r="G201" i="12"/>
  <c r="I201" i="12"/>
  <c r="K201" i="12"/>
  <c r="M201" i="12"/>
  <c r="O201" i="12"/>
  <c r="Q201" i="12"/>
  <c r="V201" i="12"/>
  <c r="G206" i="12"/>
  <c r="I206" i="12"/>
  <c r="K206" i="12"/>
  <c r="M206" i="12"/>
  <c r="O206" i="12"/>
  <c r="Q206" i="12"/>
  <c r="V206" i="12"/>
  <c r="G210" i="12"/>
  <c r="M210" i="12" s="1"/>
  <c r="I210" i="12"/>
  <c r="K210" i="12"/>
  <c r="O210" i="12"/>
  <c r="Q210" i="12"/>
  <c r="V210" i="12"/>
  <c r="G212" i="12"/>
  <c r="I212" i="12"/>
  <c r="K212" i="12"/>
  <c r="M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9" i="12"/>
  <c r="M219" i="12" s="1"/>
  <c r="I219" i="12"/>
  <c r="K219" i="12"/>
  <c r="O219" i="12"/>
  <c r="Q219" i="12"/>
  <c r="V219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5" i="12"/>
  <c r="I235" i="12"/>
  <c r="K235" i="12"/>
  <c r="M235" i="12"/>
  <c r="O235" i="12"/>
  <c r="O234" i="12" s="1"/>
  <c r="Q235" i="12"/>
  <c r="V235" i="12"/>
  <c r="G236" i="12"/>
  <c r="M236" i="12" s="1"/>
  <c r="I236" i="12"/>
  <c r="K236" i="12"/>
  <c r="O236" i="12"/>
  <c r="Q236" i="12"/>
  <c r="V236" i="12"/>
  <c r="G237" i="12"/>
  <c r="I237" i="12"/>
  <c r="K237" i="12"/>
  <c r="O237" i="12"/>
  <c r="Q237" i="12"/>
  <c r="V237" i="12"/>
  <c r="V234" i="12" s="1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I240" i="12"/>
  <c r="K240" i="12"/>
  <c r="M240" i="12"/>
  <c r="O240" i="12"/>
  <c r="Q240" i="12"/>
  <c r="V240" i="12"/>
  <c r="G241" i="12"/>
  <c r="I60" i="1" s="1"/>
  <c r="K241" i="12"/>
  <c r="Q241" i="12"/>
  <c r="V241" i="12"/>
  <c r="G242" i="12"/>
  <c r="I242" i="12"/>
  <c r="I241" i="12" s="1"/>
  <c r="K242" i="12"/>
  <c r="M242" i="12"/>
  <c r="M241" i="12" s="1"/>
  <c r="O242" i="12"/>
  <c r="O241" i="12" s="1"/>
  <c r="Q242" i="12"/>
  <c r="V242" i="12"/>
  <c r="G244" i="12"/>
  <c r="M244" i="12" s="1"/>
  <c r="I244" i="12"/>
  <c r="K244" i="12"/>
  <c r="O244" i="12"/>
  <c r="Q244" i="12"/>
  <c r="V244" i="12"/>
  <c r="G248" i="12"/>
  <c r="I248" i="12"/>
  <c r="K248" i="12"/>
  <c r="O248" i="12"/>
  <c r="Q248" i="12"/>
  <c r="V248" i="12"/>
  <c r="G251" i="12"/>
  <c r="I251" i="12"/>
  <c r="K251" i="12"/>
  <c r="M251" i="12"/>
  <c r="O251" i="12"/>
  <c r="Q251" i="12"/>
  <c r="V251" i="12"/>
  <c r="G255" i="12"/>
  <c r="I255" i="12"/>
  <c r="K255" i="12"/>
  <c r="M255" i="12"/>
  <c r="O255" i="12"/>
  <c r="Q255" i="12"/>
  <c r="V255" i="12"/>
  <c r="G259" i="12"/>
  <c r="M259" i="12" s="1"/>
  <c r="I259" i="12"/>
  <c r="K259" i="12"/>
  <c r="O259" i="12"/>
  <c r="Q259" i="12"/>
  <c r="V259" i="12"/>
  <c r="G262" i="12"/>
  <c r="M262" i="12" s="1"/>
  <c r="I262" i="12"/>
  <c r="K262" i="12"/>
  <c r="O262" i="12"/>
  <c r="Q262" i="12"/>
  <c r="V262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I269" i="12"/>
  <c r="K269" i="12"/>
  <c r="M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I271" i="12"/>
  <c r="K271" i="12"/>
  <c r="M271" i="12"/>
  <c r="O271" i="12"/>
  <c r="Q271" i="12"/>
  <c r="V271" i="12"/>
  <c r="V243" i="12" s="1"/>
  <c r="G272" i="12"/>
  <c r="I272" i="12"/>
  <c r="K272" i="12"/>
  <c r="M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M274" i="12" s="1"/>
  <c r="I274" i="12"/>
  <c r="K274" i="12"/>
  <c r="O274" i="12"/>
  <c r="Q274" i="12"/>
  <c r="V274" i="12"/>
  <c r="G276" i="12"/>
  <c r="I276" i="12"/>
  <c r="K276" i="12"/>
  <c r="K275" i="12" s="1"/>
  <c r="M276" i="12"/>
  <c r="O276" i="12"/>
  <c r="Q276" i="12"/>
  <c r="V276" i="12"/>
  <c r="G285" i="12"/>
  <c r="I285" i="12"/>
  <c r="K285" i="12"/>
  <c r="M285" i="12"/>
  <c r="O285" i="12"/>
  <c r="Q285" i="12"/>
  <c r="V285" i="12"/>
  <c r="G290" i="12"/>
  <c r="I290" i="12"/>
  <c r="K290" i="12"/>
  <c r="O290" i="12"/>
  <c r="Q290" i="12"/>
  <c r="V290" i="12"/>
  <c r="V275" i="12" s="1"/>
  <c r="G297" i="12"/>
  <c r="I297" i="12"/>
  <c r="K297" i="12"/>
  <c r="M297" i="12"/>
  <c r="O297" i="12"/>
  <c r="Q297" i="12"/>
  <c r="V297" i="12"/>
  <c r="G298" i="12"/>
  <c r="I63" i="1" s="1"/>
  <c r="G299" i="12"/>
  <c r="M299" i="12" s="1"/>
  <c r="M298" i="12" s="1"/>
  <c r="I299" i="12"/>
  <c r="I298" i="12" s="1"/>
  <c r="K299" i="12"/>
  <c r="O299" i="12"/>
  <c r="O298" i="12" s="1"/>
  <c r="Q299" i="12"/>
  <c r="Q298" i="12" s="1"/>
  <c r="V299" i="12"/>
  <c r="V298" i="12" s="1"/>
  <c r="G300" i="12"/>
  <c r="M300" i="12" s="1"/>
  <c r="I300" i="12"/>
  <c r="K300" i="12"/>
  <c r="K298" i="12" s="1"/>
  <c r="O300" i="12"/>
  <c r="Q300" i="12"/>
  <c r="V300" i="12"/>
  <c r="I301" i="12"/>
  <c r="G302" i="12"/>
  <c r="G301" i="12" s="1"/>
  <c r="I64" i="1" s="1"/>
  <c r="I302" i="12"/>
  <c r="K302" i="12"/>
  <c r="K301" i="12" s="1"/>
  <c r="O302" i="12"/>
  <c r="O301" i="12" s="1"/>
  <c r="Q302" i="12"/>
  <c r="Q301" i="12" s="1"/>
  <c r="V302" i="12"/>
  <c r="V301" i="12" s="1"/>
  <c r="G307" i="12"/>
  <c r="G306" i="12" s="1"/>
  <c r="I65" i="1" s="1"/>
  <c r="I307" i="12"/>
  <c r="I306" i="12" s="1"/>
  <c r="K307" i="12"/>
  <c r="O307" i="12"/>
  <c r="O306" i="12" s="1"/>
  <c r="Q307" i="12"/>
  <c r="Q306" i="12" s="1"/>
  <c r="V307" i="12"/>
  <c r="G311" i="12"/>
  <c r="M311" i="12" s="1"/>
  <c r="I311" i="12"/>
  <c r="K311" i="12"/>
  <c r="K306" i="12" s="1"/>
  <c r="O311" i="12"/>
  <c r="Q311" i="12"/>
  <c r="V311" i="12"/>
  <c r="G313" i="12"/>
  <c r="I313" i="12"/>
  <c r="K313" i="12"/>
  <c r="M313" i="12"/>
  <c r="O313" i="12"/>
  <c r="Q313" i="12"/>
  <c r="V313" i="12"/>
  <c r="G315" i="12"/>
  <c r="M315" i="12" s="1"/>
  <c r="I315" i="12"/>
  <c r="K315" i="12"/>
  <c r="O315" i="12"/>
  <c r="Q315" i="12"/>
  <c r="V315" i="12"/>
  <c r="G318" i="12"/>
  <c r="M318" i="12" s="1"/>
  <c r="I318" i="12"/>
  <c r="K318" i="12"/>
  <c r="K312" i="12" s="1"/>
  <c r="O318" i="12"/>
  <c r="Q318" i="12"/>
  <c r="V318" i="12"/>
  <c r="G324" i="12"/>
  <c r="M324" i="12" s="1"/>
  <c r="I324" i="12"/>
  <c r="K324" i="12"/>
  <c r="O324" i="12"/>
  <c r="Q324" i="12"/>
  <c r="V324" i="12"/>
  <c r="G328" i="12"/>
  <c r="M328" i="12" s="1"/>
  <c r="I328" i="12"/>
  <c r="K328" i="12"/>
  <c r="O328" i="12"/>
  <c r="Q328" i="12"/>
  <c r="V328" i="12"/>
  <c r="G333" i="12"/>
  <c r="M333" i="12" s="1"/>
  <c r="I333" i="12"/>
  <c r="K333" i="12"/>
  <c r="O333" i="12"/>
  <c r="Q333" i="12"/>
  <c r="V333" i="12"/>
  <c r="G335" i="12"/>
  <c r="M335" i="12" s="1"/>
  <c r="I335" i="12"/>
  <c r="K335" i="12"/>
  <c r="O335" i="12"/>
  <c r="Q335" i="12"/>
  <c r="V335" i="12"/>
  <c r="G337" i="12"/>
  <c r="M337" i="12" s="1"/>
  <c r="I337" i="12"/>
  <c r="K337" i="12"/>
  <c r="O337" i="12"/>
  <c r="Q337" i="12"/>
  <c r="V337" i="12"/>
  <c r="G342" i="12"/>
  <c r="M342" i="12" s="1"/>
  <c r="I342" i="12"/>
  <c r="K342" i="12"/>
  <c r="O342" i="12"/>
  <c r="Q342" i="12"/>
  <c r="V342" i="12"/>
  <c r="O343" i="12"/>
  <c r="G344" i="12"/>
  <c r="M344" i="12" s="1"/>
  <c r="I344" i="12"/>
  <c r="I343" i="12" s="1"/>
  <c r="K344" i="12"/>
  <c r="O344" i="12"/>
  <c r="Q344" i="12"/>
  <c r="Q343" i="12" s="1"/>
  <c r="V344" i="12"/>
  <c r="V343" i="12" s="1"/>
  <c r="G346" i="12"/>
  <c r="I346" i="12"/>
  <c r="K346" i="12"/>
  <c r="K343" i="12" s="1"/>
  <c r="M346" i="12"/>
  <c r="O346" i="12"/>
  <c r="Q346" i="12"/>
  <c r="V346" i="12"/>
  <c r="G353" i="12"/>
  <c r="M353" i="12" s="1"/>
  <c r="I353" i="12"/>
  <c r="K353" i="12"/>
  <c r="K352" i="12" s="1"/>
  <c r="O353" i="12"/>
  <c r="O352" i="12" s="1"/>
  <c r="Q353" i="12"/>
  <c r="V353" i="12"/>
  <c r="G354" i="12"/>
  <c r="M354" i="12" s="1"/>
  <c r="I354" i="12"/>
  <c r="K354" i="12"/>
  <c r="O354" i="12"/>
  <c r="Q354" i="12"/>
  <c r="Q352" i="12" s="1"/>
  <c r="V354" i="12"/>
  <c r="G355" i="12"/>
  <c r="M355" i="12" s="1"/>
  <c r="I355" i="12"/>
  <c r="K355" i="12"/>
  <c r="O355" i="12"/>
  <c r="Q355" i="12"/>
  <c r="V355" i="12"/>
  <c r="G356" i="12"/>
  <c r="M356" i="12" s="1"/>
  <c r="I356" i="12"/>
  <c r="K356" i="12"/>
  <c r="O356" i="12"/>
  <c r="Q356" i="12"/>
  <c r="V356" i="12"/>
  <c r="O357" i="12"/>
  <c r="Q357" i="12"/>
  <c r="G358" i="12"/>
  <c r="I358" i="12"/>
  <c r="K358" i="12"/>
  <c r="K357" i="12" s="1"/>
  <c r="M358" i="12"/>
  <c r="O358" i="12"/>
  <c r="Q358" i="12"/>
  <c r="V358" i="12"/>
  <c r="G359" i="12"/>
  <c r="M359" i="12" s="1"/>
  <c r="I359" i="12"/>
  <c r="K359" i="12"/>
  <c r="O359" i="12"/>
  <c r="Q359" i="12"/>
  <c r="V359" i="12"/>
  <c r="AE361" i="12"/>
  <c r="F41" i="1" s="1"/>
  <c r="AF361" i="12"/>
  <c r="G41" i="1" s="1"/>
  <c r="I20" i="1"/>
  <c r="J28" i="1"/>
  <c r="J26" i="1"/>
  <c r="G38" i="1"/>
  <c r="F38" i="1"/>
  <c r="J23" i="1"/>
  <c r="J24" i="1"/>
  <c r="J25" i="1"/>
  <c r="J27" i="1"/>
  <c r="E24" i="1"/>
  <c r="E26" i="1"/>
  <c r="H42" i="1" l="1"/>
  <c r="I42" i="1" s="1"/>
  <c r="I68" i="1"/>
  <c r="H41" i="1"/>
  <c r="I41" i="1" s="1"/>
  <c r="Q168" i="12"/>
  <c r="V168" i="12"/>
  <c r="M357" i="12"/>
  <c r="I117" i="12"/>
  <c r="V82" i="12"/>
  <c r="K8" i="12"/>
  <c r="G147" i="12"/>
  <c r="I55" i="1" s="1"/>
  <c r="V147" i="12"/>
  <c r="M63" i="12"/>
  <c r="Q8" i="12"/>
  <c r="I357" i="12"/>
  <c r="I312" i="12"/>
  <c r="O243" i="12"/>
  <c r="I243" i="12"/>
  <c r="G234" i="12"/>
  <c r="I59" i="1" s="1"/>
  <c r="M168" i="12"/>
  <c r="G168" i="12"/>
  <c r="I58" i="1" s="1"/>
  <c r="Q117" i="12"/>
  <c r="O117" i="12"/>
  <c r="Q82" i="12"/>
  <c r="O82" i="12"/>
  <c r="O62" i="12"/>
  <c r="Q27" i="12"/>
  <c r="V8" i="12"/>
  <c r="O8" i="12"/>
  <c r="V52" i="13"/>
  <c r="V16" i="13"/>
  <c r="G343" i="12"/>
  <c r="I67" i="1" s="1"/>
  <c r="M312" i="12"/>
  <c r="I168" i="12"/>
  <c r="V117" i="12"/>
  <c r="I82" i="12"/>
  <c r="V62" i="12"/>
  <c r="Q312" i="12"/>
  <c r="G275" i="12"/>
  <c r="I62" i="1" s="1"/>
  <c r="G357" i="12"/>
  <c r="I79" i="1" s="1"/>
  <c r="I19" i="1" s="1"/>
  <c r="V352" i="12"/>
  <c r="V306" i="12"/>
  <c r="O275" i="12"/>
  <c r="K168" i="12"/>
  <c r="O147" i="12"/>
  <c r="K117" i="12"/>
  <c r="I62" i="12"/>
  <c r="Q52" i="13"/>
  <c r="I23" i="13"/>
  <c r="G23" i="13"/>
  <c r="I73" i="1" s="1"/>
  <c r="Q16" i="13"/>
  <c r="V8" i="13"/>
  <c r="F39" i="1"/>
  <c r="M343" i="12"/>
  <c r="V312" i="12"/>
  <c r="G117" i="12"/>
  <c r="I54" i="1" s="1"/>
  <c r="G82" i="12"/>
  <c r="I53" i="1" s="1"/>
  <c r="Q30" i="13"/>
  <c r="G39" i="1"/>
  <c r="G43" i="1" s="1"/>
  <c r="G25" i="1" s="1"/>
  <c r="A25" i="1" s="1"/>
  <c r="V357" i="12"/>
  <c r="I352" i="12"/>
  <c r="M302" i="12"/>
  <c r="M301" i="12" s="1"/>
  <c r="Q275" i="12"/>
  <c r="K243" i="12"/>
  <c r="K234" i="12"/>
  <c r="K164" i="12"/>
  <c r="K82" i="12"/>
  <c r="K62" i="12"/>
  <c r="O27" i="12"/>
  <c r="V27" i="12"/>
  <c r="K27" i="12"/>
  <c r="I27" i="12"/>
  <c r="G8" i="12"/>
  <c r="O30" i="13"/>
  <c r="F40" i="1"/>
  <c r="G243" i="12"/>
  <c r="I61" i="1" s="1"/>
  <c r="M352" i="12"/>
  <c r="O312" i="12"/>
  <c r="I275" i="12"/>
  <c r="Q243" i="12"/>
  <c r="Q234" i="12"/>
  <c r="I234" i="12"/>
  <c r="O168" i="12"/>
  <c r="I164" i="12"/>
  <c r="I147" i="12"/>
  <c r="Q62" i="12"/>
  <c r="G27" i="12"/>
  <c r="I51" i="1" s="1"/>
  <c r="O23" i="13"/>
  <c r="K16" i="13"/>
  <c r="I16" i="13"/>
  <c r="K8" i="13"/>
  <c r="G40" i="1"/>
  <c r="K30" i="13"/>
  <c r="M23" i="13"/>
  <c r="O16" i="13"/>
  <c r="V30" i="13"/>
  <c r="I30" i="13"/>
  <c r="K23" i="13"/>
  <c r="M8" i="13"/>
  <c r="A26" i="1"/>
  <c r="G26" i="1"/>
  <c r="M30" i="13"/>
  <c r="M28" i="13"/>
  <c r="M27" i="13" s="1"/>
  <c r="G30" i="13"/>
  <c r="I75" i="1" s="1"/>
  <c r="G16" i="13"/>
  <c r="I71" i="1" s="1"/>
  <c r="G55" i="13"/>
  <c r="I77" i="1" s="1"/>
  <c r="M62" i="12"/>
  <c r="M8" i="12"/>
  <c r="M307" i="12"/>
  <c r="M306" i="12" s="1"/>
  <c r="M248" i="12"/>
  <c r="M243" i="12" s="1"/>
  <c r="M159" i="12"/>
  <c r="M158" i="12" s="1"/>
  <c r="M118" i="12"/>
  <c r="M117" i="12" s="1"/>
  <c r="M83" i="12"/>
  <c r="M82" i="12" s="1"/>
  <c r="M52" i="12"/>
  <c r="M27" i="12" s="1"/>
  <c r="G312" i="12"/>
  <c r="I66" i="1" s="1"/>
  <c r="M157" i="12"/>
  <c r="M147" i="12" s="1"/>
  <c r="G352" i="12"/>
  <c r="I78" i="1" s="1"/>
  <c r="M290" i="12"/>
  <c r="M275" i="12" s="1"/>
  <c r="M237" i="12"/>
  <c r="M234" i="12" s="1"/>
  <c r="H39" i="1" l="1"/>
  <c r="F43" i="1"/>
  <c r="I17" i="1"/>
  <c r="H40" i="1"/>
  <c r="I40" i="1" s="1"/>
  <c r="G58" i="13"/>
  <c r="I18" i="1"/>
  <c r="G361" i="12"/>
  <c r="I50" i="1"/>
  <c r="I16" i="1" l="1"/>
  <c r="I21" i="1" s="1"/>
  <c r="I80" i="1"/>
  <c r="G23" i="1"/>
  <c r="A23" i="1" s="1"/>
  <c r="G28" i="1"/>
  <c r="H43" i="1"/>
  <c r="I39" i="1"/>
  <c r="I43" i="1" s="1"/>
  <c r="J42" i="1" l="1"/>
  <c r="J40" i="1"/>
  <c r="J39" i="1"/>
  <c r="J43" i="1" s="1"/>
  <c r="J41" i="1"/>
  <c r="G24" i="1"/>
  <c r="A27" i="1" s="1"/>
  <c r="A24" i="1"/>
  <c r="J72" i="1"/>
  <c r="J69" i="1"/>
  <c r="J77" i="1"/>
  <c r="J56" i="1"/>
  <c r="J79" i="1"/>
  <c r="J67" i="1"/>
  <c r="J63" i="1"/>
  <c r="J74" i="1"/>
  <c r="J70" i="1"/>
  <c r="J50" i="1"/>
  <c r="J68" i="1"/>
  <c r="J58" i="1"/>
  <c r="J61" i="1"/>
  <c r="J52" i="1"/>
  <c r="J57" i="1"/>
  <c r="J66" i="1"/>
  <c r="J53" i="1"/>
  <c r="J60" i="1"/>
  <c r="J73" i="1"/>
  <c r="J51" i="1"/>
  <c r="J75" i="1"/>
  <c r="J78" i="1"/>
  <c r="J76" i="1"/>
  <c r="J55" i="1"/>
  <c r="J64" i="1"/>
  <c r="J59" i="1"/>
  <c r="J54" i="1"/>
  <c r="J62" i="1"/>
  <c r="J65" i="1"/>
  <c r="J71" i="1"/>
  <c r="J80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Asrock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Asrock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<sst xmlns="http://schemas.openxmlformats.org/spreadsheetml/2006/main" count="2069" uniqueCount="642">
  <si>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</si>
  <si>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</si>
  <si>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</si>
  <si>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</si>
  <si>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</si>
  <si>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</si>
  <si>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</si>
  <si>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</si>
  <si>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</si>
  <si>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</si>
  <si>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</si>
  <si>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</si>
  <si>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</si>
  <si>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</si>
  <si>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</si>
  <si>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</si>
  <si>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</si>
  <si>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</si>
  <si>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</si>
  <si>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</si>
  <si>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</si>
  <si>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</si>
  <si>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</si>
  <si>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</si>
  <si>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</si>
  <si>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</si>
  <si>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</si>
  <si>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</si>
  <si>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</si>
  <si>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</si>
  <si>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</si>
  <si>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</si>
  <si>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</si>
  <si>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</si>
  <si>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</si>
  <si>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</si>
  <si>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</si>
  <si>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</si>
  <si>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</si>
  <si>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</si>
  <si>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</si>
  <si>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</si>
  <si>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</si>
  <si>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2301</t>
  </si>
  <si>
    <t>Stavba</t>
  </si>
  <si>
    <t>SO 01</t>
  </si>
  <si>
    <t>Vestavba výtahu</t>
  </si>
  <si>
    <t>D.1</t>
  </si>
  <si>
    <t>ASŘ</t>
  </si>
  <si>
    <t>D.2</t>
  </si>
  <si>
    <t>Elektroinstalace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</si>
  <si>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</si>
  <si>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</si>
  <si>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</si>
  <si>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</si>
  <si>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</si>
  <si>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</si>
  <si>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</si>
  <si>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</si>
  <si>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</si>
  <si>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</si>
  <si>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</si>
  <si>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</si>
  <si>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</si>
  <si>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</si>
  <si>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</si>
  <si>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</si>
  <si>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</si>
  <si>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</si>
  <si>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</si>
  <si>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</si>
  <si>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</si>
  <si>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</si>
  <si>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</si>
  <si>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</si>
  <si>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</si>
  <si>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</si>
  <si>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</si>
  <si>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</si>
  <si>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713</t>
  </si>
  <si>
    <t>Izolace tepelné</t>
  </si>
  <si>
    <t>733</t>
  </si>
  <si>
    <t>Rozvod potrubí</t>
  </si>
  <si>
    <t>735</t>
  </si>
  <si>
    <t>Otopná tělesa</t>
  </si>
  <si>
    <t>767</t>
  </si>
  <si>
    <t>Konstrukce zámečnické</t>
  </si>
  <si>
    <t>771</t>
  </si>
  <si>
    <t>Podlahy z dlaždic a obklady</t>
  </si>
  <si>
    <t>784</t>
  </si>
  <si>
    <t>Malby</t>
  </si>
  <si>
    <t>01</t>
  </si>
  <si>
    <t>Kabely,vodiče a příslušenství</t>
  </si>
  <si>
    <t>02</t>
  </si>
  <si>
    <t>El. přístroje a příslušenství</t>
  </si>
  <si>
    <t>03</t>
  </si>
  <si>
    <t>Ukončovací prvky a svorkovnice</t>
  </si>
  <si>
    <t>04</t>
  </si>
  <si>
    <t>Úložný materiál,krabice a příslušenství</t>
  </si>
  <si>
    <t>05</t>
  </si>
  <si>
    <t>Rozváděče,skříně a příslušenství</t>
  </si>
  <si>
    <t>06</t>
  </si>
  <si>
    <t>Spínače,zásuvky a vidlice</t>
  </si>
  <si>
    <t>07</t>
  </si>
  <si>
    <t>Svítidla</t>
  </si>
  <si>
    <t>08</t>
  </si>
  <si>
    <t>Montáže dle ceníku M741</t>
  </si>
  <si>
    <t>09</t>
  </si>
  <si>
    <t>Stavební práce při elektromontážích - 846-9</t>
  </si>
  <si>
    <t>10</t>
  </si>
  <si>
    <t>Demontáže dle ceníku M741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</si>
  <si>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</si>
  <si>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</si>
  <si>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</si>
  <si>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</si>
  <si>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</si>
  <si>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</si>
  <si>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</si>
  <si>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</si>
  <si>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</si>
  <si>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</si>
  <si>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</si>
  <si>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</si>
  <si>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</si>
  <si>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</si>
  <si>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</si>
  <si>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</si>
  <si>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</si>
  <si>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</si>
  <si>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</si>
  <si>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</si>
  <si>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</si>
  <si>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</si>
  <si>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</si>
  <si>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</si>
  <si>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</si>
  <si>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</si>
  <si>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</si>
  <si>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</si>
  <si>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</si>
  <si>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</si>
  <si>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</si>
  <si>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</si>
  <si>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132201401R00</t>
  </si>
  <si>
    <t>Hloubený výkop pod základy v hor.3</t>
  </si>
  <si>
    <t>m3</t>
  </si>
  <si>
    <t>RTS 22/ II</t>
  </si>
  <si>
    <t>Práce</t>
  </si>
  <si>
    <t>Běžná</t>
  </si>
  <si>
    <t>POL1_</t>
  </si>
  <si>
    <t>3,40*0,70*0,52</t>
  </si>
  <si>
    <t>VV</t>
  </si>
  <si>
    <t>139711101RT3</t>
  </si>
  <si>
    <t>Vykopávka v uzavřených prostorách v hor.1-4 hornina 3</t>
  </si>
  <si>
    <t xml:space="preserve">Základy : </t>
  </si>
  <si>
    <t>Podsyp : 2,62*3,10*0,20</t>
  </si>
  <si>
    <t>Terén : 2,55*2,80*0,77</t>
  </si>
  <si>
    <t>162701105R00</t>
  </si>
  <si>
    <t>Vodorovné přemístění výkopku z hor.1-4 do 10000 m</t>
  </si>
  <si>
    <t>Odkaz na mn. položky pořadí 2 : 7,12220</t>
  </si>
  <si>
    <t>Odkaz na mn. položky pořadí 1 : 1,23760</t>
  </si>
  <si>
    <t>162701109R00</t>
  </si>
  <si>
    <t>Příplatek k vod. přemístění hor.1-4 za další 1 km</t>
  </si>
  <si>
    <t>Odkaz na mn. položky pořadí 3 : 8,35980*15</t>
  </si>
  <si>
    <t>162201203R00</t>
  </si>
  <si>
    <t>Vodorovné přemíst.výkopku, kolečko hor.1-4, do 10m</t>
  </si>
  <si>
    <t>162201210R00</t>
  </si>
  <si>
    <t>Příplatek za dalš.10 m, kolečko, výkop. z hor.1- 4</t>
  </si>
  <si>
    <t>Odkaz na mn. položky pořadí 5 : 8,35980*2</t>
  </si>
  <si>
    <t>199000002R00</t>
  </si>
  <si>
    <t>Poplatek za skládku horniny 1- 4, č. dle katal. odpadů 17 05 04</t>
  </si>
  <si>
    <t>Odkaz na mn. položky pořadí 3 : 8,35980</t>
  </si>
  <si>
    <t>181201111R00</t>
  </si>
  <si>
    <t>Úprava pláně na násypech se zhutněním - ručně</t>
  </si>
  <si>
    <t>m2</t>
  </si>
  <si>
    <t>Podsyp : 2,95*2,70</t>
  </si>
  <si>
    <t>273313611R00</t>
  </si>
  <si>
    <t>Beton základových desek prostý C 16/20</t>
  </si>
  <si>
    <t>Podkladní beton : 2,55*2,25*0,10</t>
  </si>
  <si>
    <t>273321321R00</t>
  </si>
  <si>
    <t>Železobeton základových desek C 20/25</t>
  </si>
  <si>
    <t>1.NP : 3,40*0,66*0,14</t>
  </si>
  <si>
    <t>2,30*1,41*0,14</t>
  </si>
  <si>
    <t>273321411R00</t>
  </si>
  <si>
    <t>Železobeton základových desek C 25/30</t>
  </si>
  <si>
    <t>2,35*2,05*0,30</t>
  </si>
  <si>
    <t>273351215R00</t>
  </si>
  <si>
    <t>Bednění stěn základových desek - zřízení</t>
  </si>
  <si>
    <t>Podkladní beton : (2,55+2,25)*0,10</t>
  </si>
  <si>
    <t>273351216R00</t>
  </si>
  <si>
    <t>Bednění stěn základových desek - odstranění</t>
  </si>
  <si>
    <t>Odkaz na mn. položky pořadí 12 : 0,48000</t>
  </si>
  <si>
    <t>273361821R00</t>
  </si>
  <si>
    <t>Výztuž základových desek z betonářské oceli B500B (10 505)</t>
  </si>
  <si>
    <t>t</t>
  </si>
  <si>
    <t>Dle výkazu  projektanta : 0,206</t>
  </si>
  <si>
    <t>273361921RT5</t>
  </si>
  <si>
    <t>Výztuž základových desek ze svařovaných sítí KH 20, drát d 6,0 mm, oko 150 x 150 mm</t>
  </si>
  <si>
    <t>1.NP : 3,40*0,66*0,0033*1,18</t>
  </si>
  <si>
    <t>2,30*1,41*0,0033*1,18</t>
  </si>
  <si>
    <t>274272120RT4</t>
  </si>
  <si>
    <t>Zdivo základové z bednicích tvárnic, tl. 200 mm výplň tvárnic betonem C 20/25</t>
  </si>
  <si>
    <t>(2,05+2,15)*0,45</t>
  </si>
  <si>
    <t>274351215R00</t>
  </si>
  <si>
    <t>Bednění stěn základových pasů - zřízení</t>
  </si>
  <si>
    <t>3,40*0,65</t>
  </si>
  <si>
    <t>274351216R00</t>
  </si>
  <si>
    <t>Bednění stěn základových pasů - odstranění</t>
  </si>
  <si>
    <t>Odkaz na mn. položky pořadí 17 : 2,21000</t>
  </si>
  <si>
    <t>274361821R00</t>
  </si>
  <si>
    <t>Výztuž základových pasů z betonářské oceli  B500B (10 505)</t>
  </si>
  <si>
    <t>80 kg/m3 : 3,40*0,70*0,52*0,08</t>
  </si>
  <si>
    <t>279311115R00</t>
  </si>
  <si>
    <t>Postupné podbetonování zákl. zdiva  C 20/25</t>
  </si>
  <si>
    <t>279361821R00</t>
  </si>
  <si>
    <t>Výztuž základových zdí z betonářské oceli B500B (10 505)</t>
  </si>
  <si>
    <t>(2,05+2,15)*0,45*0,007</t>
  </si>
  <si>
    <t>631571003R00</t>
  </si>
  <si>
    <t>Násyp ze štěrkopísku 0 - 32,  zpevňující</t>
  </si>
  <si>
    <t>Podsyp : 2,95*2,70*0,30</t>
  </si>
  <si>
    <t>Obsyp : 2,70*0,45*0,60</t>
  </si>
  <si>
    <t>2,40*0,50*0,60</t>
  </si>
  <si>
    <t>310236241R00</t>
  </si>
  <si>
    <t>Zazdívka otvorů pl. 0,09 m2 cihlami, tl. zdi 30 cm</t>
  </si>
  <si>
    <t>kus</t>
  </si>
  <si>
    <t xml:space="preserve">Strop nad 1.NP : </t>
  </si>
  <si>
    <t>po vybourání nosníků : 4</t>
  </si>
  <si>
    <t>317145333R00</t>
  </si>
  <si>
    <t>Překlad pórobetonový plochý PSF 150 x 124 x 1500 mm, světlá šířka otvoru 1100 mm</t>
  </si>
  <si>
    <t>1.NP : 1</t>
  </si>
  <si>
    <t>2.NP : 1</t>
  </si>
  <si>
    <t>3.NP : 1</t>
  </si>
  <si>
    <t>317314125R00</t>
  </si>
  <si>
    <t>Podbetonování zhlaví nosníků, zdivo šířky 250 mm</t>
  </si>
  <si>
    <t>342241162R00</t>
  </si>
  <si>
    <t>Příčky z cihel plných pálených 290 mm, tl. 140 mm</t>
  </si>
  <si>
    <t>Izolační přizdívka : (2,50+2,05)*0,75</t>
  </si>
  <si>
    <t>342255028R00</t>
  </si>
  <si>
    <t>Příčky z desek Ytong tl. 150 mm</t>
  </si>
  <si>
    <t>1.NP : (2,30+1,85)*2,60</t>
  </si>
  <si>
    <t>1,35*1,35</t>
  </si>
  <si>
    <t>2.NP : 1,32*1,13</t>
  </si>
  <si>
    <t>3.NP : 1,35*1,23</t>
  </si>
  <si>
    <t>349231811RT2</t>
  </si>
  <si>
    <t>Přizdívka ostění s ozubem z cihel, kapsy do 15 cm s použitím suché maltové směsi</t>
  </si>
  <si>
    <t>1.NP : 0,87*3,56*2</t>
  </si>
  <si>
    <t>2.NP : 0,69*3,35*2</t>
  </si>
  <si>
    <t>3.NP : 0,54*3,45*2</t>
  </si>
  <si>
    <t>411322325R00</t>
  </si>
  <si>
    <t>Stropy trámové ze železobetonu C 20/25</t>
  </si>
  <si>
    <t>Strop nad 1.NP : 3,18*1,57*0,10</t>
  </si>
  <si>
    <t>0,82*1,83*0,10</t>
  </si>
  <si>
    <t>411354171R00</t>
  </si>
  <si>
    <t>Podpěrná konstr. stropů do 5 kPa - zřízení</t>
  </si>
  <si>
    <t>Strop nad 1.NP : 3,18*1,57</t>
  </si>
  <si>
    <t>0,82*1,83</t>
  </si>
  <si>
    <t>411354172R00</t>
  </si>
  <si>
    <t>Podpěrná konstr. stropů do 5 kPa - odstranění</t>
  </si>
  <si>
    <t>Odkaz na mn. položky pořadí 30 : 6,49320</t>
  </si>
  <si>
    <t>411354256R00</t>
  </si>
  <si>
    <t>Bednění stropů plech pozink. vlna 50 mm tl. 1,0 mm</t>
  </si>
  <si>
    <t>411361921RT5</t>
  </si>
  <si>
    <t>Výztuž stropů svařovanou sítí  průměr drátu  6,0, oka 150/150 mm KH20</t>
  </si>
  <si>
    <t>Strop nad 1.NP : 3,18*1,57*0,0033*1,18</t>
  </si>
  <si>
    <t>0,82*1,83*0,0033*1,18</t>
  </si>
  <si>
    <t>413232211RT2</t>
  </si>
  <si>
    <t>Zazdívka zhlaví válcovaných nosníků výšky do 15cm s použitím suché maltové směsi</t>
  </si>
  <si>
    <t>Strop nad 1.NP : 3</t>
  </si>
  <si>
    <t>413941121R00</t>
  </si>
  <si>
    <t>Osazení válcovaných nosníků ve stropech do č. 12</t>
  </si>
  <si>
    <t>NN-02 - L120/10 : 3,16*18,20/1000</t>
  </si>
  <si>
    <t>NN-03 - L120/10 : 2,05*18,20/1000</t>
  </si>
  <si>
    <t>413941123R00</t>
  </si>
  <si>
    <t>Osazení válcovaných nosníků ve stropech č. 14 - 22</t>
  </si>
  <si>
    <t>NN-01 : 3,16*17,00/1000</t>
  </si>
  <si>
    <t>pásovina 50x8 : 3,16*3,14/1000</t>
  </si>
  <si>
    <t>13227806R</t>
  </si>
  <si>
    <t>Tyč ocelová plochá S235JR, rozměr 50 x 8 mm</t>
  </si>
  <si>
    <t>SPCM</t>
  </si>
  <si>
    <t>Specifikace</t>
  </si>
  <si>
    <t>POL3_</t>
  </si>
  <si>
    <t>Koeficient Přípočet ztratného ve výši 10 %: 0,10</t>
  </si>
  <si>
    <t>13386440R</t>
  </si>
  <si>
    <t>Tyč ocelová UPE 160 střední, S235</t>
  </si>
  <si>
    <t>13432445T10</t>
  </si>
  <si>
    <t>Tyč ocelová L rovnoramenná S235JR, rozměr 120 x 120 x 10 mm</t>
  </si>
  <si>
    <t>Vlastní</t>
  </si>
  <si>
    <t>602016141RU3</t>
  </si>
  <si>
    <t>Štuk na stěnách vnitřní PROFI Feinputz, ručně 2x nanášený, celková tloušťka vrstvy 6 mm</t>
  </si>
  <si>
    <t>1.NP : (2,30+2,00)*2,60</t>
  </si>
  <si>
    <t>(2,15+1,85)*2,60</t>
  </si>
  <si>
    <t>1,14*1,35*2</t>
  </si>
  <si>
    <t>2.NP : 1,14*1,13*2</t>
  </si>
  <si>
    <t>3.NP : 1,14*1,23*2</t>
  </si>
  <si>
    <t>602016191R00</t>
  </si>
  <si>
    <t>Penetrační nátěr stěn PROFI UNI Putzgrund</t>
  </si>
  <si>
    <t>Odkaz na mn. položky pořadí 40 : 30,03880</t>
  </si>
  <si>
    <t>611425531RT2</t>
  </si>
  <si>
    <t>Omítka rýh stropů MV do 15 cm omítkou štukovou s použitím suché maltové směsi</t>
  </si>
  <si>
    <t>1.NP : 3,40*0,20</t>
  </si>
  <si>
    <t>612423531RT2</t>
  </si>
  <si>
    <t>Omítka rýh stěn vápenná šířky do 15 cm, štuková s použitím suché maltové směsi</t>
  </si>
  <si>
    <t>1.NP : 2,50*0,20*2</t>
  </si>
  <si>
    <t>612425931RT2</t>
  </si>
  <si>
    <t>Omítka vápenná vnitřního ostění - štuková s použitím suché maltové směsi</t>
  </si>
  <si>
    <t>1.NP : (3,56+1,14+3,56)*0,87</t>
  </si>
  <si>
    <t>(3,76+1,34+3,76)*0,20*2</t>
  </si>
  <si>
    <t>2.NP : (3,35+1,14+3,35)*0,69</t>
  </si>
  <si>
    <t>(3,55+1,34+3,55)*0,20*2</t>
  </si>
  <si>
    <t>3.NP : (3,45+1,14+3,45)*0,54</t>
  </si>
  <si>
    <t>(3,65+1,34+3,65)*0,20*2</t>
  </si>
  <si>
    <t>612473186R00</t>
  </si>
  <si>
    <t>Příplatek za zabudované rohovníky, stěny</t>
  </si>
  <si>
    <t>m</t>
  </si>
  <si>
    <t>1.NP : 3,56+1,14+3,56+1,14</t>
  </si>
  <si>
    <t>2.NP : 3,35+1,14+3,35+1,14</t>
  </si>
  <si>
    <t>3.NP : 3,45+1,14+3,45+1,14</t>
  </si>
  <si>
    <t>612481211RT6</t>
  </si>
  <si>
    <t>Montáž výztužné sítě(perlinky)do stěrky-vnit.stěny včetně výztužné sítě a stěrkového tmelu Profi</t>
  </si>
  <si>
    <t>631312611RM1</t>
  </si>
  <si>
    <t>Mazanina betonová tl. 5 - 8 cm C 16/20 z betonu prostého</t>
  </si>
  <si>
    <t>1.NP : 3,40*0,66*0,06</t>
  </si>
  <si>
    <t>2,30*1,41*0,06</t>
  </si>
  <si>
    <t>0,87*1,35*0,06</t>
  </si>
  <si>
    <t>2.NP : 0,70*1,32*0,06</t>
  </si>
  <si>
    <t>3.NP : 0,55*1,35*0,06</t>
  </si>
  <si>
    <t>632411130R00</t>
  </si>
  <si>
    <t>Potěr ze SMS Cemix, ruční zpracování, tl. 30 mm</t>
  </si>
  <si>
    <t>63506</t>
  </si>
  <si>
    <t>Zapravení řezné hrany základu inhibitorem a sanační maltou</t>
  </si>
  <si>
    <t xml:space="preserve">m     </t>
  </si>
  <si>
    <t>Indiv</t>
  </si>
  <si>
    <t>941955002R00</t>
  </si>
  <si>
    <t>Lešení lehké pomocné, výška podlahy do 1,9 m</t>
  </si>
  <si>
    <t>3,00*1,50</t>
  </si>
  <si>
    <t>2,00*1,50</t>
  </si>
  <si>
    <t>(1,80+2,30)*1,50</t>
  </si>
  <si>
    <t>2,00*1,50*3</t>
  </si>
  <si>
    <t>952901111R00</t>
  </si>
  <si>
    <t>Vyčištění budov o výšce podlaží do 4 m</t>
  </si>
  <si>
    <t>953981203R00</t>
  </si>
  <si>
    <t>Chemické kotvy, beton, hl.110 mm, M12, malta 2slož</t>
  </si>
  <si>
    <t>Strop nad 1.NP : 2</t>
  </si>
  <si>
    <t>961044111R00</t>
  </si>
  <si>
    <t>Bourání základů z betonu prostého</t>
  </si>
  <si>
    <t>(2,55+2,25)*0,15*0,60</t>
  </si>
  <si>
    <t>962031116R00</t>
  </si>
  <si>
    <t>Bourání příček z cihel pálených plných tl. 140 mm</t>
  </si>
  <si>
    <t>1.NP : 8,00</t>
  </si>
  <si>
    <t>Odpočet otvorů : -2,05*0,45</t>
  </si>
  <si>
    <t>-0,90*2,02</t>
  </si>
  <si>
    <t>izolační přizdívka : (2,50+2,60)*0,60</t>
  </si>
  <si>
    <t>962032231R00</t>
  </si>
  <si>
    <t>Bourání zdiva z cihel pálených na MVC</t>
  </si>
  <si>
    <t>1.NP : 1,35*0,52*2,31</t>
  </si>
  <si>
    <t>2.NP : 1,32*0,51*1,15</t>
  </si>
  <si>
    <t>3.NP : 1,32*0,33*1,05</t>
  </si>
  <si>
    <t>963051213R00</t>
  </si>
  <si>
    <t>Bourání ŽB stropů žebrových s viditelnými trámy</t>
  </si>
  <si>
    <t>Strop nad 1.NP : 2,95*3,40*0,22</t>
  </si>
  <si>
    <t>964061331R00</t>
  </si>
  <si>
    <t>Uvolnění zhlaví trámu, zeď cihel, průřezu 0,05 m2</t>
  </si>
  <si>
    <t>Strop nad 1.NP : 4</t>
  </si>
  <si>
    <t>964073231R00</t>
  </si>
  <si>
    <t>Vybourání nosníků ze zdi cihelné dl. 4 m, 35 kg/m</t>
  </si>
  <si>
    <t>Strop nad 1.NP - 2x U220 - 2 kusy : 3,80*2*29,40*2/1000</t>
  </si>
  <si>
    <t>965042141R00</t>
  </si>
  <si>
    <t>Bourání mazanin betonových tl. 10 cm, nad 4 m2</t>
  </si>
  <si>
    <t xml:space="preserve">1.NP : </t>
  </si>
  <si>
    <t>vrchní beton : 2,79*3,40*0,09</t>
  </si>
  <si>
    <t>1,35*0,35*0,09</t>
  </si>
  <si>
    <t>podkladní beton : 2,65*3,10*0,16</t>
  </si>
  <si>
    <t>1,35*0,35*0,16</t>
  </si>
  <si>
    <t>965049112R00</t>
  </si>
  <si>
    <t>Příplatek, bourání mazanin se svař.síťí nad 10 cm</t>
  </si>
  <si>
    <t>965081813R00</t>
  </si>
  <si>
    <t>Bourání dlažeb terac.,čedič. tl.do 30 mm, nad 1 m2</t>
  </si>
  <si>
    <t>1.NP : 2,79*3,40</t>
  </si>
  <si>
    <t>1,35*0,35</t>
  </si>
  <si>
    <t>atrium +2,220 : 2,95*3,40</t>
  </si>
  <si>
    <t>2.NP +4,550 : 1,32*0,23</t>
  </si>
  <si>
    <t>3.NP +8,900 : 1,32*0,26</t>
  </si>
  <si>
    <t>965081702R00</t>
  </si>
  <si>
    <t xml:space="preserve">Bourání soklíků z dlažeb keramických </t>
  </si>
  <si>
    <t>1.NP : (2,79+3,40)*2-0,90</t>
  </si>
  <si>
    <t>0,35+1,35+0,35</t>
  </si>
  <si>
    <t>2.NP +4,550 : 0,23+1,32+0,23</t>
  </si>
  <si>
    <t>3.NP +8,900 : 0,26+1,32+0,26</t>
  </si>
  <si>
    <t>967032974R00</t>
  </si>
  <si>
    <t>Odsekání plošných fasádních prvků předsaz. do 8 cm</t>
  </si>
  <si>
    <t xml:space="preserve">Šambrány : </t>
  </si>
  <si>
    <t>2.NP : (1,32+2,45)*2*0,13</t>
  </si>
  <si>
    <t>3.NP : (2,32+2,70)*2*0,13</t>
  </si>
  <si>
    <t>968061125R00</t>
  </si>
  <si>
    <t>Vyvěšení dřevěných dveřních křídel pl. do 2 m2</t>
  </si>
  <si>
    <t>968062245R00</t>
  </si>
  <si>
    <t>Vybourání dřevěných rámů oken jednoduch. pl. 2 m2</t>
  </si>
  <si>
    <t>Atrium + 2,200 : 1,35*1,25</t>
  </si>
  <si>
    <t>968072455R00</t>
  </si>
  <si>
    <t>Vybourání kovových dveřních zárubní pl. do 2 m2</t>
  </si>
  <si>
    <t>1.NP : 0,90*1,97</t>
  </si>
  <si>
    <t>968091002R00</t>
  </si>
  <si>
    <t>Bourání parapetů teracových š. do 60 cm tl.3 cm</t>
  </si>
  <si>
    <t>2.NP : 1,32</t>
  </si>
  <si>
    <t>3.NP : 1,32</t>
  </si>
  <si>
    <t>968095001R00</t>
  </si>
  <si>
    <t>Bourání parapetů dřevěných š. do 25 cm</t>
  </si>
  <si>
    <t>970251150R00</t>
  </si>
  <si>
    <t>Řezání železobetonu hl. řezu 150 mm</t>
  </si>
  <si>
    <t>Základ : 2,25+2,55</t>
  </si>
  <si>
    <t>973031325R00</t>
  </si>
  <si>
    <t>Vysekání kapes zeď cihel. MVC, pl. 0,1m2, hl. 30cm</t>
  </si>
  <si>
    <t>Strop nad 1.NP - pro osazení nosníků U140 : 3</t>
  </si>
  <si>
    <t>976071111R00</t>
  </si>
  <si>
    <t>Vybourání kovových zábradlí a madel</t>
  </si>
  <si>
    <t>978013191R00</t>
  </si>
  <si>
    <t>Otlučení omítek vnitřních stěn v rozsahu do 100 %</t>
  </si>
  <si>
    <t xml:space="preserve">Ostění : </t>
  </si>
  <si>
    <t>Atrium +2,220 : (1,29+1,35+1,29)*0,87</t>
  </si>
  <si>
    <t>2.NP : (2,20+1,32+2,20)*0,69</t>
  </si>
  <si>
    <t>3.NP : (2,45+1,32+2,45)*0,54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</si>
  <si>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</si>
  <si>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</si>
  <si>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</si>
  <si>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</si>
  <si>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</si>
  <si>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</si>
  <si>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</si>
  <si>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</si>
  <si>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</si>
  <si>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</si>
  <si>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</si>
  <si>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</si>
  <si>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</si>
  <si>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</si>
  <si>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999281148R00</t>
  </si>
  <si>
    <t>Přesun hmot pro opravy a údržbu do v. 12 m,nošením</t>
  </si>
  <si>
    <t>Přesun hmot</t>
  </si>
  <si>
    <t>POL7_</t>
  </si>
  <si>
    <t>711111006RZ3</t>
  </si>
  <si>
    <t>Provedení izolace proti vlhkosti na ploše vodorovné, 1x nátěrem penetrační emulzí včetně emulze Dekprimer 0,3 kg/m2</t>
  </si>
  <si>
    <t>3,00*3,50</t>
  </si>
  <si>
    <t>0,90*1,35</t>
  </si>
  <si>
    <t>10,00</t>
  </si>
  <si>
    <t>711112006RZ3</t>
  </si>
  <si>
    <t>Provedením izolace proti vlhkosti na ploše svislé, 1x nátěrem penetrační emulzí včetně emulze Dekprimer 0,3 kg/m2</t>
  </si>
  <si>
    <t>(2,05+2,35)*2*0,75</t>
  </si>
  <si>
    <t>(3,00+3,50)*2*0,15</t>
  </si>
  <si>
    <t>711141559RY1</t>
  </si>
  <si>
    <t>Provedení izolace proti vlhkosti na ploše vodorovné, asfaltovými pásy přitavením 1 vrstva - včetně dod. Elastek 40 special mineral</t>
  </si>
  <si>
    <t>711141559RY2</t>
  </si>
  <si>
    <t>Provedení izolace proti vlhkosti na ploše vodorovné, asfaltovými pásy přitavením 1 vrstva - včetně dod. Glastek 40 special mineral</t>
  </si>
  <si>
    <t>711142559RY1</t>
  </si>
  <si>
    <t>Provedení izolace proti vlhkosti na ploše svislé, asfaltovými pásy přitavením 1 vrstva - včetně dod. Elastek 40 special mineral</t>
  </si>
  <si>
    <t>711142559RY2</t>
  </si>
  <si>
    <t>Provedení izolace proti vlhkosti na ploše svislé, asfaltovými pásy přitavením 1 vrstva - včetně dod. Glastek 40 special mineral</t>
  </si>
  <si>
    <t>711140102R00</t>
  </si>
  <si>
    <t>Odstranění izolace proti vlhkosti na ploše vodorovné, asfaltové pásy přitavením, 2 vrstvy</t>
  </si>
  <si>
    <t>711140202R00</t>
  </si>
  <si>
    <t>Odstranění izolace proti vlhkosti na ploše svislé, asfaltové pásy přitavením, 2 vrstvy</t>
  </si>
  <si>
    <t>(2,50+2,50)*0,60</t>
  </si>
  <si>
    <t>998711202R00</t>
  </si>
  <si>
    <t>Přesun hmot pro izolace proti vodě, výšky do 12 m</t>
  </si>
  <si>
    <t>979990121R00</t>
  </si>
  <si>
    <t>Poplatek za uložení suti - asfaltové pásy, skupina odpadu 170302</t>
  </si>
  <si>
    <t>713121111RT1</t>
  </si>
  <si>
    <t>Montáž tepelné izolace podlah na sucho, jednovrstvá materiál ve specifikaci</t>
  </si>
  <si>
    <t xml:space="preserve">Podlaha : </t>
  </si>
  <si>
    <t>1.NP : 3,40*0,66</t>
  </si>
  <si>
    <t>2,30*1,41</t>
  </si>
  <si>
    <t>2.NP : 0,70*1,32</t>
  </si>
  <si>
    <t>3.NP : 0,55*1,35</t>
  </si>
  <si>
    <t>28375705R</t>
  </si>
  <si>
    <t>Deska izolační stabilizov. EPS 150  1000 x 500 mm</t>
  </si>
  <si>
    <t>1.NP : 3,40*0,66*0,05</t>
  </si>
  <si>
    <t>2,30*1,41*0,05</t>
  </si>
  <si>
    <t>0,90*1,35*0,05</t>
  </si>
  <si>
    <t>Koeficient Přípočet ztratného ve výši 2 %: 0,02</t>
  </si>
  <si>
    <t>28376062R</t>
  </si>
  <si>
    <t>Deska izolační kročejová EPS T 4000 tl. 30 mm</t>
  </si>
  <si>
    <t>998713202R00</t>
  </si>
  <si>
    <t>Přesun hmot pro izolace tepelné, výšky do 12 m</t>
  </si>
  <si>
    <t>733101</t>
  </si>
  <si>
    <t>Úprava potrubí UT po odstranění otopných těles</t>
  </si>
  <si>
    <t>soubor</t>
  </si>
  <si>
    <t>733200010RA0</t>
  </si>
  <si>
    <t>Demontáž potrubí ocelového do DN 40</t>
  </si>
  <si>
    <t>Součtová</t>
  </si>
  <si>
    <t>Agregovaná položka</t>
  </si>
  <si>
    <t>POL2_</t>
  </si>
  <si>
    <t>735200010RA0</t>
  </si>
  <si>
    <t>Demontáž otopných těles litinových článkových</t>
  </si>
  <si>
    <t>1.NP : 0,60*0,60</t>
  </si>
  <si>
    <t>2.NP : 0,60*0,60</t>
  </si>
  <si>
    <t>3.NP : 0,60*0,60</t>
  </si>
  <si>
    <t>767501</t>
  </si>
  <si>
    <t>D+M ochrana hrany podlahy ocelovým profilem, vč. kotvení</t>
  </si>
  <si>
    <t>1.NP : 1,14</t>
  </si>
  <si>
    <t>2.NP : 1,14</t>
  </si>
  <si>
    <t>3.NP : 1,14</t>
  </si>
  <si>
    <t>998767202R00</t>
  </si>
  <si>
    <t>Přesun hmot pro zámečnické konstr., výšky do 12 m</t>
  </si>
  <si>
    <t>771101101R00</t>
  </si>
  <si>
    <t>Vysávání podlah prům.vysavačem pro pokládku dlažby</t>
  </si>
  <si>
    <t>Odkaz na mn. položky pořadí 104 : 14,86170</t>
  </si>
  <si>
    <t>771101210RT1</t>
  </si>
  <si>
    <t>Penetrace podkladu pod dlažby penetrační nátěr Primer G</t>
  </si>
  <si>
    <t>Odkaz na mn. položky pořadí 106 : 6,70200</t>
  </si>
  <si>
    <t>Odkaz na mn. položky pořadí 107 : 8,15970</t>
  </si>
  <si>
    <t>771475014RU7</t>
  </si>
  <si>
    <t>Obklad soklíků keram.rovných, tmel,výška 10 cm weberfor profiflex (lep),webercolor comfort (sp)</t>
  </si>
  <si>
    <t>1.NP : 2,95+1,41+2,30+2,00+0,66+0,87+0,87+0,15+0,10</t>
  </si>
  <si>
    <t>Atrium +2,200 : 1,57+0,30+0,20+3,18+0,82</t>
  </si>
  <si>
    <t>2.NP : 0,70+0,15+0,10+0,70</t>
  </si>
  <si>
    <t>3.NP : 0,60+0,25+0,10+0,60</t>
  </si>
  <si>
    <t>5,00</t>
  </si>
  <si>
    <t>771551030R00</t>
  </si>
  <si>
    <t>Montáž podlah z dlaždic teracových do MC, 30x30 cm</t>
  </si>
  <si>
    <t>771575109RT0</t>
  </si>
  <si>
    <t>Montáž podlah keram.,hladké, tmel, 30x30 cm weberfor profiflex (lep),webercolor premium (sp)</t>
  </si>
  <si>
    <t>Atrium +2,200 : 3,18*1,57</t>
  </si>
  <si>
    <t>77101</t>
  </si>
  <si>
    <t>Dodávka keramické dlažby dle původní</t>
  </si>
  <si>
    <t xml:space="preserve">m2    </t>
  </si>
  <si>
    <t>Odkaz na mn. položky pořadí 107 : 8,15970*1,1</t>
  </si>
  <si>
    <t>77102</t>
  </si>
  <si>
    <t>Dodávka keramického soklu</t>
  </si>
  <si>
    <t>Odkaz na mn. položky pořadí 105 : 25,58000*1,1</t>
  </si>
  <si>
    <t>77201</t>
  </si>
  <si>
    <t>Dlaždice teracové - dle původní</t>
  </si>
  <si>
    <t>0,90*1,35*0,06</t>
  </si>
  <si>
    <t>998771201R00</t>
  </si>
  <si>
    <t>Přesun hmot pro podlahy z dlaždic, výšky do 6 m</t>
  </si>
  <si>
    <t>784161401R00</t>
  </si>
  <si>
    <t>Penetrace podkladu nátěrem HET, Klasik, 1 x</t>
  </si>
  <si>
    <t>Odkaz na mn. položky pořadí 113 : 99,03220</t>
  </si>
  <si>
    <t>784165512R00</t>
  </si>
  <si>
    <t>Malba HET Klasik, bílá, bez penetrace, 2 x</t>
  </si>
  <si>
    <t>Odkaz na mn. položky pořadí 42 : 0,68000</t>
  </si>
  <si>
    <t>Odkaz na mn. položky pořadí 43 : 1,00000</t>
  </si>
  <si>
    <t>Odkaz na mn. položky pořadí 44 : 27,31340</t>
  </si>
  <si>
    <t>Rezerva : 40,00</t>
  </si>
  <si>
    <t>M3301</t>
  </si>
  <si>
    <t>Dodávka výtahu - komplet vč. vybavení dle standardu vč. dopravy</t>
  </si>
  <si>
    <t>M3302</t>
  </si>
  <si>
    <t>Montáž výtahu</t>
  </si>
  <si>
    <t>M3303</t>
  </si>
  <si>
    <t>Dodávka výtahové šachty - OK vč. kotvení, RAL 7021 vč. zasklení - čiré bezprčnostní sklo lišty RAL 7021 - vč. dopravy</t>
  </si>
  <si>
    <t>M3304</t>
  </si>
  <si>
    <t>Montáž výtahové šachty</t>
  </si>
  <si>
    <t>005121 R</t>
  </si>
  <si>
    <t>Zařízení staveniště</t>
  </si>
  <si>
    <t>Soubor</t>
  </si>
  <si>
    <t>VRN</t>
  </si>
  <si>
    <t>POL99_1</t>
  </si>
  <si>
    <t>005124010R</t>
  </si>
  <si>
    <t>Koordinační činnost</t>
  </si>
  <si>
    <t>POL99_2</t>
  </si>
  <si>
    <t>SUM</t>
  </si>
  <si>
    <t>Poznámky uchazeče k zadání</t>
  </si>
  <si>
    <t>POPUZIV</t>
  </si>
  <si>
    <t>END</t>
  </si>
  <si>
    <t>Pol__0001</t>
  </si>
  <si>
    <t>VODIC H07V-K 10 ZELENOZLUTY</t>
  </si>
  <si>
    <t>Pol__0002</t>
  </si>
  <si>
    <t>KABEL CYKY-J 5x4</t>
  </si>
  <si>
    <t>Pol__0003</t>
  </si>
  <si>
    <t>KABEL CYKY-J 3x1,5</t>
  </si>
  <si>
    <t>Pol__0004</t>
  </si>
  <si>
    <t>JISTIC PL7-C16/3</t>
  </si>
  <si>
    <t>Pol__0005</t>
  </si>
  <si>
    <t>OKO KABELOVE 10X8 KU-L</t>
  </si>
  <si>
    <t>Pol__0006</t>
  </si>
  <si>
    <t>KRABICE LISTOVA LK80X28T</t>
  </si>
  <si>
    <t>Pol__0007</t>
  </si>
  <si>
    <t>HMOZDINKA 8/100MMZATLOUK. NH</t>
  </si>
  <si>
    <t>Pol__0008</t>
  </si>
  <si>
    <t>ZLAB KABELOVY LHD 40X40 2M</t>
  </si>
  <si>
    <t>Pol__0009</t>
  </si>
  <si>
    <t>ZLAB KABELOVY LHD 40X20 2M</t>
  </si>
  <si>
    <t>Pol__0010</t>
  </si>
  <si>
    <t>Dozbrojení stávajícího rozváděče RP-5</t>
  </si>
  <si>
    <t>Pol__0011</t>
  </si>
  <si>
    <t>SPINAC C.1 BEZSROUBOVY</t>
  </si>
  <si>
    <t>Pol__0012</t>
  </si>
  <si>
    <t>RAMECEK 1NASOBNY BILA       TA</t>
  </si>
  <si>
    <t>Pol__0013</t>
  </si>
  <si>
    <t>KOLEBKA JEDNOD. BILA        TA</t>
  </si>
  <si>
    <t>Pol__0014</t>
  </si>
  <si>
    <t>ZAVES LANKO 1.5M  SADA 2KS</t>
  </si>
  <si>
    <t xml:space="preserve">sada  </t>
  </si>
  <si>
    <t>Pol__0015</t>
  </si>
  <si>
    <t>svítidlo LED přisazené liniové, nestmívatelné, 1x40W, zdroj 1400mA, IP65, IK08,</t>
  </si>
  <si>
    <t>Pol__0016</t>
  </si>
  <si>
    <t>Přesun hmot (vnitrostaveništní i mimostaveništní dopravu, přesuny hmot všech jednotlivých dílů  dílčích rozpočtů</t>
  </si>
  <si>
    <t>Pol__0017</t>
  </si>
  <si>
    <t>Pomocné práce (vysekání kapes pro kotvicí šrouby vodítek a prostupů pro rozvody  a jejich zazdění nebo zabetonování ve zdech nebo stropech; osazení, zazdění nebo zabet. konzol, apod</t>
  </si>
  <si>
    <t>Pol__0018</t>
  </si>
  <si>
    <t>Pomocný drobný materiál (drobný spojovací a kotvicí materiál, související doplňkový, podružný a montážní materiál. Součástí jsou veškeré komponenty, upevňovací prvky, podpory apod.)</t>
  </si>
  <si>
    <t>Pol__0019</t>
  </si>
  <si>
    <t>Mont kabel Cu-1kV pevně sk.1 -0,4kg</t>
  </si>
  <si>
    <t>Pol__0020</t>
  </si>
  <si>
    <t>Ukončení vodičů na svorkov 2,5 mm2</t>
  </si>
  <si>
    <t>Pol__0021</t>
  </si>
  <si>
    <t>Mont vodičů Cu-1kV pevně sk.1-0,4kg</t>
  </si>
  <si>
    <t>Pol__0022</t>
  </si>
  <si>
    <t>Mont kabel Cu-1kV volně sk.1 -0,6kg</t>
  </si>
  <si>
    <t>Pol__0023</t>
  </si>
  <si>
    <t>Ukončení vodičů kabelov okem -25mm2</t>
  </si>
  <si>
    <t>Pol__0024</t>
  </si>
  <si>
    <t>mtz pruzneho zavesu svitidel zarov</t>
  </si>
  <si>
    <t>Pol__0025</t>
  </si>
  <si>
    <t>mtz svit zariv pru str pris 2zdkryt</t>
  </si>
  <si>
    <t>Pol__0026</t>
  </si>
  <si>
    <t>Montáž vypínačů zapuštěných 1-1pól</t>
  </si>
  <si>
    <t>Pol__0027</t>
  </si>
  <si>
    <t>Montáž jističů 3pólových nn do 25 A</t>
  </si>
  <si>
    <t>Pol__0028</t>
  </si>
  <si>
    <t>Práce na stávající instalaci</t>
  </si>
  <si>
    <t>Pol__0029</t>
  </si>
  <si>
    <t>Zapojení přístrojů a zařízení</t>
  </si>
  <si>
    <t>Pol__0030</t>
  </si>
  <si>
    <t>mtz.dozbrojení stávajícího rozváděče RP-5</t>
  </si>
  <si>
    <t>Pol__0031</t>
  </si>
  <si>
    <t>Zapojení nového kabelového rozvodu pro osvětlení na stávající kabelový rozvod</t>
  </si>
  <si>
    <t>Pol__0032</t>
  </si>
  <si>
    <t>Revize, zkoušky, dílčí revize</t>
  </si>
  <si>
    <t>Pol__0033</t>
  </si>
  <si>
    <t>Montáž lišt vkládac s víčkem -40 mm</t>
  </si>
  <si>
    <t>Pol__0034</t>
  </si>
  <si>
    <t>Montáž krabic instal lištových PH</t>
  </si>
  <si>
    <t>Pol__0035</t>
  </si>
  <si>
    <t>Zabezpečení pracoviště</t>
  </si>
  <si>
    <t>Pol__0036</t>
  </si>
  <si>
    <t>Oprava proj. dokumentace dle skut.stavu dle vyhl. 499/2006 S</t>
  </si>
  <si>
    <t>Pol__0037</t>
  </si>
  <si>
    <t>Bourání otv zdi cih 0,09m2, tl.60cm</t>
  </si>
  <si>
    <t>Pol__0038</t>
  </si>
  <si>
    <t>Osazení hmoždinek stěn cihel d.8 mm</t>
  </si>
  <si>
    <t>Pol__0039</t>
  </si>
  <si>
    <t>Demontáž stávajících rozvodů, stávající kabeláže, koncových prvků - svítidel, zásuvek, spínačů, rozv rozváděčů, kabelového úložného systému, ochrany před bleskem</t>
  </si>
  <si>
    <t>Výstavba výtahu v budově gymnázia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</si>
</sst>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F18" sqref="F18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76" t="s">
        <v>24</v>
      </c>
      <c r="C2" s="77"/>
      <c r="D2" s="78" t="s">
        <v>43</v>
      </c>
      <c r="E2" s="205" t="s">
        <v>641</v>
      </c>
      <c r="F2" s="206"/>
      <c r="G2" s="206"/>
      <c r="H2" s="206"/>
      <c r="I2" s="206"/>
      <c r="J2" s="207"/>
      <c r="O2" s="1"/>
    </row>
    <row r="3" spans="1:15" ht="27" hidden="1" customHeight="1" x14ac:dyDescent="0.2">
      <c r="A3" s="2"/>
      <c r="B3" s="79"/>
      <c r="C3" s="77"/>
      <c r="D3" s="80"/>
      <c r="E3" s="208"/>
      <c r="F3" s="209"/>
      <c r="G3" s="209"/>
      <c r="H3" s="209"/>
      <c r="I3" s="209"/>
      <c r="J3" s="210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/>
      <c r="E5" s="223"/>
      <c r="F5" s="223"/>
      <c r="G5" s="22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2"/>
      <c r="E11" s="212"/>
      <c r="F11" s="212"/>
      <c r="G11" s="212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SUMIF(F50:F79,A16,I50:I79)+SUMIF(F50:F79,"PSU",I50:I79)</f>
        <v>0</v>
      </c>
      <c r="J16" s="204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SUMIF(F50:F79,A17,I50:I79)</f>
        <v>0</v>
      </c>
      <c r="J17" s="204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SUMIF(F50:F79,A18,I50:I79)</f>
        <v>0</v>
      </c>
      <c r="J18" s="204"/>
    </row>
    <row r="19" spans="1:10" ht="23.25" customHeight="1" x14ac:dyDescent="0.2">
      <c r="A19" s="138" t="s">
        <v>113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SUMIF(F50:F79,A19,I50:I79)</f>
        <v>0</v>
      </c>
      <c r="J19" s="204"/>
    </row>
    <row r="20" spans="1:10" ht="23.25" customHeight="1" x14ac:dyDescent="0.2">
      <c r="A20" s="138" t="s">
        <v>114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SUMIF(F50:F79,A20,I50:I79)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15"/>
      <c r="F21" s="216"/>
      <c r="G21" s="215"/>
      <c r="H21" s="216"/>
      <c r="I21" s="215">
        <f>SUM(I16:J20)</f>
        <v>0</v>
      </c>
      <c r="J21" s="23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9">
        <f>A23</f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5">
        <f>ZakladDPHSniVypocet+ZakladDPHZaklVypocet</f>
        <v>0</v>
      </c>
      <c r="H28" s="235"/>
      <c r="I28" s="235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4">
        <f>A27</f>
        <v>0</v>
      </c>
      <c r="H29" s="234"/>
      <c r="I29" s="234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6"/>
      <c r="E34" s="237"/>
      <c r="G34" s="238"/>
      <c r="H34" s="239"/>
      <c r="I34" s="239"/>
      <c r="J34" s="25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44</v>
      </c>
      <c r="C39" s="240"/>
      <c r="D39" s="240"/>
      <c r="E39" s="240"/>
      <c r="F39" s="98">
        <f>'SO 01 D.1 Pol'!AE361+'SO 01 D.2 Pol'!AE58</f>
        <v>0</v>
      </c>
      <c r="G39" s="99">
        <f>'SO 01 D.1 Pol'!AF361+'SO 01 D.2 Pol'!AF58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45</v>
      </c>
      <c r="C40" s="241" t="s">
        <v>46</v>
      </c>
      <c r="D40" s="241"/>
      <c r="E40" s="241"/>
      <c r="F40" s="103">
        <f>'SO 01 D.1 Pol'!AE361+'SO 01 D.2 Pol'!AE58</f>
        <v>0</v>
      </c>
      <c r="G40" s="104">
        <f>'SO 01 D.1 Pol'!AF361+'SO 01 D.2 Pol'!AF58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47</v>
      </c>
      <c r="C41" s="240" t="s">
        <v>48</v>
      </c>
      <c r="D41" s="240"/>
      <c r="E41" s="240"/>
      <c r="F41" s="107">
        <f>'SO 01 D.1 Pol'!AE361</f>
        <v>0</v>
      </c>
      <c r="G41" s="100">
        <f>'SO 01 D.1 Pol'!AF361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240" t="s">
        <v>50</v>
      </c>
      <c r="D42" s="240"/>
      <c r="E42" s="240"/>
      <c r="F42" s="107">
        <f>'SO 01 D.2 Pol'!AE58</f>
        <v>0</v>
      </c>
      <c r="G42" s="100">
        <f>'SO 01 D.2 Pol'!AF58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/>
      <c r="B43" s="242" t="s">
        <v>51</v>
      </c>
      <c r="C43" s="243"/>
      <c r="D43" s="243"/>
      <c r="E43" s="244"/>
      <c r="F43" s="108">
        <f>SUMIF(A39:A42,"=1",F39:F42)</f>
        <v>0</v>
      </c>
      <c r="G43" s="109">
        <f>SUMIF(A39:A42,"=1",G39:G42)</f>
        <v>0</v>
      </c>
      <c r="H43" s="109">
        <f>SUMIF(A39:A42,"=1",H39:H42)</f>
        <v>0</v>
      </c>
      <c r="I43" s="109">
        <f>SUMIF(A39:A42,"=1",I39:I42)</f>
        <v>0</v>
      </c>
      <c r="J43" s="110">
        <f>SUMIF(A39:A42,"=1",J39:J42)</f>
        <v>0</v>
      </c>
    </row>
    <row r="47" spans="1:10" ht="15.75" x14ac:dyDescent="0.25">
      <c r="B47" s="119" t="s">
        <v>53</v>
      </c>
    </row>
    <row r="49" spans="1:10" ht="25.5" customHeight="1" x14ac:dyDescent="0.2">
      <c r="A49" s="121"/>
      <c r="B49" s="124" t="s">
        <v>18</v>
      </c>
      <c r="C49" s="124" t="s">
        <v>6</v>
      </c>
      <c r="D49" s="125"/>
      <c r="E49" s="125"/>
      <c r="F49" s="126" t="s">
        <v>54</v>
      </c>
      <c r="G49" s="126"/>
      <c r="H49" s="126"/>
      <c r="I49" s="126" t="s">
        <v>31</v>
      </c>
      <c r="J49" s="126" t="s">
        <v>0</v>
      </c>
    </row>
    <row r="50" spans="1:10" ht="36.75" customHeight="1" x14ac:dyDescent="0.2">
      <c r="A50" s="122"/>
      <c r="B50" s="127" t="s">
        <v>55</v>
      </c>
      <c r="C50" s="245" t="s">
        <v>56</v>
      </c>
      <c r="D50" s="246"/>
      <c r="E50" s="246"/>
      <c r="F50" s="134" t="s">
        <v>26</v>
      </c>
      <c r="G50" s="135"/>
      <c r="H50" s="135"/>
      <c r="I50" s="135">
        <f>'SO 01 D.1 Pol'!G8</f>
        <v>0</v>
      </c>
      <c r="J50" s="131" t="str">
        <f>IF(I80=0,"",I50/I80*100)</f>
        <v/>
      </c>
    </row>
    <row r="51" spans="1:10" ht="36.75" customHeight="1" x14ac:dyDescent="0.2">
      <c r="A51" s="122"/>
      <c r="B51" s="127" t="s">
        <v>57</v>
      </c>
      <c r="C51" s="245" t="s">
        <v>58</v>
      </c>
      <c r="D51" s="246"/>
      <c r="E51" s="246"/>
      <c r="F51" s="134" t="s">
        <v>26</v>
      </c>
      <c r="G51" s="135"/>
      <c r="H51" s="135"/>
      <c r="I51" s="135">
        <f>'SO 01 D.1 Pol'!G27</f>
        <v>0</v>
      </c>
      <c r="J51" s="131" t="str">
        <f>IF(I80=0,"",I51/I80*100)</f>
        <v/>
      </c>
    </row>
    <row r="52" spans="1:10" ht="36.75" customHeight="1" x14ac:dyDescent="0.2">
      <c r="A52" s="122"/>
      <c r="B52" s="127" t="s">
        <v>59</v>
      </c>
      <c r="C52" s="245" t="s">
        <v>60</v>
      </c>
      <c r="D52" s="246"/>
      <c r="E52" s="246"/>
      <c r="F52" s="134" t="s">
        <v>26</v>
      </c>
      <c r="G52" s="135"/>
      <c r="H52" s="135"/>
      <c r="I52" s="135">
        <f>'SO 01 D.1 Pol'!G62</f>
        <v>0</v>
      </c>
      <c r="J52" s="131" t="str">
        <f>IF(I80=0,"",I52/I80*100)</f>
        <v/>
      </c>
    </row>
    <row r="53" spans="1:10" ht="36.75" customHeight="1" x14ac:dyDescent="0.2">
      <c r="A53" s="122"/>
      <c r="B53" s="127" t="s">
        <v>61</v>
      </c>
      <c r="C53" s="245" t="s">
        <v>62</v>
      </c>
      <c r="D53" s="246"/>
      <c r="E53" s="246"/>
      <c r="F53" s="134" t="s">
        <v>26</v>
      </c>
      <c r="G53" s="135"/>
      <c r="H53" s="135"/>
      <c r="I53" s="135">
        <f>'SO 01 D.1 Pol'!G82</f>
        <v>0</v>
      </c>
      <c r="J53" s="131" t="str">
        <f>IF(I80=0,"",I53/I80*100)</f>
        <v/>
      </c>
    </row>
    <row r="54" spans="1:10" ht="36.75" customHeight="1" x14ac:dyDescent="0.2">
      <c r="A54" s="122"/>
      <c r="B54" s="127" t="s">
        <v>63</v>
      </c>
      <c r="C54" s="245" t="s">
        <v>64</v>
      </c>
      <c r="D54" s="246"/>
      <c r="E54" s="246"/>
      <c r="F54" s="134" t="s">
        <v>26</v>
      </c>
      <c r="G54" s="135"/>
      <c r="H54" s="135"/>
      <c r="I54" s="135">
        <f>'SO 01 D.1 Pol'!G117</f>
        <v>0</v>
      </c>
      <c r="J54" s="131" t="str">
        <f>IF(I80=0,"",I54/I80*100)</f>
        <v/>
      </c>
    </row>
    <row r="55" spans="1:10" ht="36.75" customHeight="1" x14ac:dyDescent="0.2">
      <c r="A55" s="122"/>
      <c r="B55" s="127" t="s">
        <v>65</v>
      </c>
      <c r="C55" s="245" t="s">
        <v>66</v>
      </c>
      <c r="D55" s="246"/>
      <c r="E55" s="246"/>
      <c r="F55" s="134" t="s">
        <v>26</v>
      </c>
      <c r="G55" s="135"/>
      <c r="H55" s="135"/>
      <c r="I55" s="135">
        <f>'SO 01 D.1 Pol'!G147</f>
        <v>0</v>
      </c>
      <c r="J55" s="131" t="str">
        <f>IF(I80=0,"",I55/I80*100)</f>
        <v/>
      </c>
    </row>
    <row r="56" spans="1:10" ht="36.75" customHeight="1" x14ac:dyDescent="0.2">
      <c r="A56" s="122"/>
      <c r="B56" s="127" t="s">
        <v>67</v>
      </c>
      <c r="C56" s="245" t="s">
        <v>68</v>
      </c>
      <c r="D56" s="246"/>
      <c r="E56" s="246"/>
      <c r="F56" s="134" t="s">
        <v>26</v>
      </c>
      <c r="G56" s="135"/>
      <c r="H56" s="135"/>
      <c r="I56" s="135">
        <f>'SO 01 D.1 Pol'!G158</f>
        <v>0</v>
      </c>
      <c r="J56" s="131" t="str">
        <f>IF(I80=0,"",I56/I80*100)</f>
        <v/>
      </c>
    </row>
    <row r="57" spans="1:10" ht="36.75" customHeight="1" x14ac:dyDescent="0.2">
      <c r="A57" s="122"/>
      <c r="B57" s="127" t="s">
        <v>69</v>
      </c>
      <c r="C57" s="245" t="s">
        <v>70</v>
      </c>
      <c r="D57" s="246"/>
      <c r="E57" s="246"/>
      <c r="F57" s="134" t="s">
        <v>26</v>
      </c>
      <c r="G57" s="135"/>
      <c r="H57" s="135"/>
      <c r="I57" s="135">
        <f>'SO 01 D.1 Pol'!G164</f>
        <v>0</v>
      </c>
      <c r="J57" s="131" t="str">
        <f>IF(I80=0,"",I57/I80*100)</f>
        <v/>
      </c>
    </row>
    <row r="58" spans="1:10" ht="36.75" customHeight="1" x14ac:dyDescent="0.2">
      <c r="A58" s="122"/>
      <c r="B58" s="127" t="s">
        <v>71</v>
      </c>
      <c r="C58" s="245" t="s">
        <v>72</v>
      </c>
      <c r="D58" s="246"/>
      <c r="E58" s="246"/>
      <c r="F58" s="134" t="s">
        <v>26</v>
      </c>
      <c r="G58" s="135"/>
      <c r="H58" s="135"/>
      <c r="I58" s="135">
        <f>'SO 01 D.1 Pol'!G168</f>
        <v>0</v>
      </c>
      <c r="J58" s="131" t="str">
        <f>IF(I80=0,"",I58/I80*100)</f>
        <v/>
      </c>
    </row>
    <row r="59" spans="1:10" ht="36.75" customHeight="1" x14ac:dyDescent="0.2">
      <c r="A59" s="122"/>
      <c r="B59" s="127" t="s">
        <v>73</v>
      </c>
      <c r="C59" s="245" t="s">
        <v>74</v>
      </c>
      <c r="D59" s="246"/>
      <c r="E59" s="246"/>
      <c r="F59" s="134" t="s">
        <v>26</v>
      </c>
      <c r="G59" s="135"/>
      <c r="H59" s="135"/>
      <c r="I59" s="135">
        <f>'SO 01 D.1 Pol'!G234</f>
        <v>0</v>
      </c>
      <c r="J59" s="131" t="str">
        <f>IF(I80=0,"",I59/I80*100)</f>
        <v/>
      </c>
    </row>
    <row r="60" spans="1:10" ht="36.75" customHeight="1" x14ac:dyDescent="0.2">
      <c r="A60" s="122"/>
      <c r="B60" s="127" t="s">
        <v>75</v>
      </c>
      <c r="C60" s="245" t="s">
        <v>76</v>
      </c>
      <c r="D60" s="246"/>
      <c r="E60" s="246"/>
      <c r="F60" s="134" t="s">
        <v>26</v>
      </c>
      <c r="G60" s="135"/>
      <c r="H60" s="135"/>
      <c r="I60" s="135">
        <f>'SO 01 D.1 Pol'!G241</f>
        <v>0</v>
      </c>
      <c r="J60" s="131" t="str">
        <f>IF(I80=0,"",I60/I80*100)</f>
        <v/>
      </c>
    </row>
    <row r="61" spans="1:10" ht="36.75" customHeight="1" x14ac:dyDescent="0.2">
      <c r="A61" s="122"/>
      <c r="B61" s="127" t="s">
        <v>77</v>
      </c>
      <c r="C61" s="245" t="s">
        <v>78</v>
      </c>
      <c r="D61" s="246"/>
      <c r="E61" s="246"/>
      <c r="F61" s="134" t="s">
        <v>27</v>
      </c>
      <c r="G61" s="135"/>
      <c r="H61" s="135"/>
      <c r="I61" s="135">
        <f>'SO 01 D.1 Pol'!G243</f>
        <v>0</v>
      </c>
      <c r="J61" s="131" t="str">
        <f>IF(I80=0,"",I61/I80*100)</f>
        <v/>
      </c>
    </row>
    <row r="62" spans="1:10" ht="36.75" customHeight="1" x14ac:dyDescent="0.2">
      <c r="A62" s="122"/>
      <c r="B62" s="127" t="s">
        <v>79</v>
      </c>
      <c r="C62" s="245" t="s">
        <v>80</v>
      </c>
      <c r="D62" s="246"/>
      <c r="E62" s="246"/>
      <c r="F62" s="134" t="s">
        <v>27</v>
      </c>
      <c r="G62" s="135"/>
      <c r="H62" s="135"/>
      <c r="I62" s="135">
        <f>'SO 01 D.1 Pol'!G275</f>
        <v>0</v>
      </c>
      <c r="J62" s="131" t="str">
        <f>IF(I80=0,"",I62/I80*100)</f>
        <v/>
      </c>
    </row>
    <row r="63" spans="1:10" ht="36.75" customHeight="1" x14ac:dyDescent="0.2">
      <c r="A63" s="122"/>
      <c r="B63" s="127" t="s">
        <v>81</v>
      </c>
      <c r="C63" s="245" t="s">
        <v>82</v>
      </c>
      <c r="D63" s="246"/>
      <c r="E63" s="246"/>
      <c r="F63" s="134" t="s">
        <v>27</v>
      </c>
      <c r="G63" s="135"/>
      <c r="H63" s="135"/>
      <c r="I63" s="135">
        <f>'SO 01 D.1 Pol'!G298</f>
        <v>0</v>
      </c>
      <c r="J63" s="131" t="str">
        <f>IF(I80=0,"",I63/I80*100)</f>
        <v/>
      </c>
    </row>
    <row r="64" spans="1:10" ht="36.75" customHeight="1" x14ac:dyDescent="0.2">
      <c r="A64" s="122"/>
      <c r="B64" s="127" t="s">
        <v>83</v>
      </c>
      <c r="C64" s="245" t="s">
        <v>84</v>
      </c>
      <c r="D64" s="246"/>
      <c r="E64" s="246"/>
      <c r="F64" s="134" t="s">
        <v>27</v>
      </c>
      <c r="G64" s="135"/>
      <c r="H64" s="135"/>
      <c r="I64" s="135">
        <f>'SO 01 D.1 Pol'!G301</f>
        <v>0</v>
      </c>
      <c r="J64" s="131" t="str">
        <f>IF(I80=0,"",I64/I80*100)</f>
        <v/>
      </c>
    </row>
    <row r="65" spans="1:10" ht="36.75" customHeight="1" x14ac:dyDescent="0.2">
      <c r="A65" s="122"/>
      <c r="B65" s="127" t="s">
        <v>85</v>
      </c>
      <c r="C65" s="245" t="s">
        <v>86</v>
      </c>
      <c r="D65" s="246"/>
      <c r="E65" s="246"/>
      <c r="F65" s="134" t="s">
        <v>27</v>
      </c>
      <c r="G65" s="135"/>
      <c r="H65" s="135"/>
      <c r="I65" s="135">
        <f>'SO 01 D.1 Pol'!G306</f>
        <v>0</v>
      </c>
      <c r="J65" s="131" t="str">
        <f>IF(I80=0,"",I65/I80*100)</f>
        <v/>
      </c>
    </row>
    <row r="66" spans="1:10" ht="36.75" customHeight="1" x14ac:dyDescent="0.2">
      <c r="A66" s="122"/>
      <c r="B66" s="127" t="s">
        <v>87</v>
      </c>
      <c r="C66" s="245" t="s">
        <v>88</v>
      </c>
      <c r="D66" s="246"/>
      <c r="E66" s="246"/>
      <c r="F66" s="134" t="s">
        <v>27</v>
      </c>
      <c r="G66" s="135"/>
      <c r="H66" s="135"/>
      <c r="I66" s="135">
        <f>'SO 01 D.1 Pol'!G312</f>
        <v>0</v>
      </c>
      <c r="J66" s="131" t="str">
        <f>IF(I80=0,"",I66/I80*100)</f>
        <v/>
      </c>
    </row>
    <row r="67" spans="1:10" ht="36.75" customHeight="1" x14ac:dyDescent="0.2">
      <c r="A67" s="122"/>
      <c r="B67" s="127" t="s">
        <v>89</v>
      </c>
      <c r="C67" s="245" t="s">
        <v>90</v>
      </c>
      <c r="D67" s="246"/>
      <c r="E67" s="246"/>
      <c r="F67" s="134" t="s">
        <v>27</v>
      </c>
      <c r="G67" s="135"/>
      <c r="H67" s="135"/>
      <c r="I67" s="135">
        <f>'SO 01 D.1 Pol'!G343</f>
        <v>0</v>
      </c>
      <c r="J67" s="131" t="str">
        <f>IF(I80=0,"",I67/I80*100)</f>
        <v/>
      </c>
    </row>
    <row r="68" spans="1:10" ht="36.75" customHeight="1" x14ac:dyDescent="0.2">
      <c r="A68" s="122"/>
      <c r="B68" s="127" t="s">
        <v>91</v>
      </c>
      <c r="C68" s="245" t="s">
        <v>92</v>
      </c>
      <c r="D68" s="246"/>
      <c r="E68" s="246"/>
      <c r="F68" s="134" t="s">
        <v>28</v>
      </c>
      <c r="G68" s="135"/>
      <c r="H68" s="135"/>
      <c r="I68" s="135">
        <f>'SO 01 D.2 Pol'!G8</f>
        <v>0</v>
      </c>
      <c r="J68" s="131" t="str">
        <f>IF(I80=0,"",I68/I80*100)</f>
        <v/>
      </c>
    </row>
    <row r="69" spans="1:10" ht="36.75" customHeight="1" x14ac:dyDescent="0.2">
      <c r="A69" s="122"/>
      <c r="B69" s="127" t="s">
        <v>93</v>
      </c>
      <c r="C69" s="245" t="s">
        <v>94</v>
      </c>
      <c r="D69" s="246"/>
      <c r="E69" s="246"/>
      <c r="F69" s="134" t="s">
        <v>28</v>
      </c>
      <c r="G69" s="135"/>
      <c r="H69" s="135"/>
      <c r="I69" s="135">
        <f>'SO 01 D.2 Pol'!G12</f>
        <v>0</v>
      </c>
      <c r="J69" s="131" t="str">
        <f>IF(I80=0,"",I69/I80*100)</f>
        <v/>
      </c>
    </row>
    <row r="70" spans="1:10" ht="36.75" customHeight="1" x14ac:dyDescent="0.2">
      <c r="A70" s="122"/>
      <c r="B70" s="127" t="s">
        <v>95</v>
      </c>
      <c r="C70" s="245" t="s">
        <v>96</v>
      </c>
      <c r="D70" s="246"/>
      <c r="E70" s="246"/>
      <c r="F70" s="134" t="s">
        <v>28</v>
      </c>
      <c r="G70" s="135"/>
      <c r="H70" s="135"/>
      <c r="I70" s="135">
        <f>'SO 01 D.2 Pol'!G14</f>
        <v>0</v>
      </c>
      <c r="J70" s="131" t="str">
        <f>IF(I80=0,"",I70/I80*100)</f>
        <v/>
      </c>
    </row>
    <row r="71" spans="1:10" ht="36.75" customHeight="1" x14ac:dyDescent="0.2">
      <c r="A71" s="122"/>
      <c r="B71" s="127" t="s">
        <v>97</v>
      </c>
      <c r="C71" s="245" t="s">
        <v>98</v>
      </c>
      <c r="D71" s="246"/>
      <c r="E71" s="246"/>
      <c r="F71" s="134" t="s">
        <v>28</v>
      </c>
      <c r="G71" s="135"/>
      <c r="H71" s="135"/>
      <c r="I71" s="135">
        <f>'SO 01 D.2 Pol'!G16</f>
        <v>0</v>
      </c>
      <c r="J71" s="131" t="str">
        <f>IF(I80=0,"",I71/I80*100)</f>
        <v/>
      </c>
    </row>
    <row r="72" spans="1:10" ht="36.75" customHeight="1" x14ac:dyDescent="0.2">
      <c r="A72" s="122"/>
      <c r="B72" s="127" t="s">
        <v>99</v>
      </c>
      <c r="C72" s="245" t="s">
        <v>100</v>
      </c>
      <c r="D72" s="246"/>
      <c r="E72" s="246"/>
      <c r="F72" s="134" t="s">
        <v>28</v>
      </c>
      <c r="G72" s="135"/>
      <c r="H72" s="135"/>
      <c r="I72" s="135">
        <f>'SO 01 D.2 Pol'!G21</f>
        <v>0</v>
      </c>
      <c r="J72" s="131" t="str">
        <f>IF(I80=0,"",I72/I80*100)</f>
        <v/>
      </c>
    </row>
    <row r="73" spans="1:10" ht="36.75" customHeight="1" x14ac:dyDescent="0.2">
      <c r="A73" s="122"/>
      <c r="B73" s="127" t="s">
        <v>101</v>
      </c>
      <c r="C73" s="245" t="s">
        <v>102</v>
      </c>
      <c r="D73" s="246"/>
      <c r="E73" s="246"/>
      <c r="F73" s="134" t="s">
        <v>28</v>
      </c>
      <c r="G73" s="135"/>
      <c r="H73" s="135"/>
      <c r="I73" s="135">
        <f>'SO 01 D.2 Pol'!G23</f>
        <v>0</v>
      </c>
      <c r="J73" s="131" t="str">
        <f>IF(I80=0,"",I73/I80*100)</f>
        <v/>
      </c>
    </row>
    <row r="74" spans="1:10" ht="36.75" customHeight="1" x14ac:dyDescent="0.2">
      <c r="A74" s="122"/>
      <c r="B74" s="127" t="s">
        <v>103</v>
      </c>
      <c r="C74" s="245" t="s">
        <v>104</v>
      </c>
      <c r="D74" s="246"/>
      <c r="E74" s="246"/>
      <c r="F74" s="134" t="s">
        <v>28</v>
      </c>
      <c r="G74" s="135"/>
      <c r="H74" s="135"/>
      <c r="I74" s="135">
        <f>'SO 01 D.2 Pol'!G27</f>
        <v>0</v>
      </c>
      <c r="J74" s="131" t="str">
        <f>IF(I80=0,"",I74/I80*100)</f>
        <v/>
      </c>
    </row>
    <row r="75" spans="1:10" ht="36.75" customHeight="1" x14ac:dyDescent="0.2">
      <c r="A75" s="122"/>
      <c r="B75" s="127" t="s">
        <v>105</v>
      </c>
      <c r="C75" s="245" t="s">
        <v>106</v>
      </c>
      <c r="D75" s="246"/>
      <c r="E75" s="246"/>
      <c r="F75" s="134" t="s">
        <v>28</v>
      </c>
      <c r="G75" s="135"/>
      <c r="H75" s="135"/>
      <c r="I75" s="135">
        <f>'SO 01 D.2 Pol'!G30</f>
        <v>0</v>
      </c>
      <c r="J75" s="131" t="str">
        <f>IF(I80=0,"",I75/I80*100)</f>
        <v/>
      </c>
    </row>
    <row r="76" spans="1:10" ht="36.75" customHeight="1" x14ac:dyDescent="0.2">
      <c r="A76" s="122"/>
      <c r="B76" s="127" t="s">
        <v>107</v>
      </c>
      <c r="C76" s="245" t="s">
        <v>108</v>
      </c>
      <c r="D76" s="246"/>
      <c r="E76" s="246"/>
      <c r="F76" s="134" t="s">
        <v>28</v>
      </c>
      <c r="G76" s="135"/>
      <c r="H76" s="135"/>
      <c r="I76" s="135">
        <f>'SO 01 D.2 Pol'!G52</f>
        <v>0</v>
      </c>
      <c r="J76" s="131" t="str">
        <f>IF(I80=0,"",I76/I80*100)</f>
        <v/>
      </c>
    </row>
    <row r="77" spans="1:10" ht="36.75" customHeight="1" x14ac:dyDescent="0.2">
      <c r="A77" s="122"/>
      <c r="B77" s="127" t="s">
        <v>109</v>
      </c>
      <c r="C77" s="245" t="s">
        <v>110</v>
      </c>
      <c r="D77" s="246"/>
      <c r="E77" s="246"/>
      <c r="F77" s="134" t="s">
        <v>28</v>
      </c>
      <c r="G77" s="135"/>
      <c r="H77" s="135"/>
      <c r="I77" s="135">
        <f>'SO 01 D.2 Pol'!G55</f>
        <v>0</v>
      </c>
      <c r="J77" s="131" t="str">
        <f>IF(I80=0,"",I77/I80*100)</f>
        <v/>
      </c>
    </row>
    <row r="78" spans="1:10" ht="36.75" customHeight="1" x14ac:dyDescent="0.2">
      <c r="A78" s="122"/>
      <c r="B78" s="127" t="s">
        <v>111</v>
      </c>
      <c r="C78" s="245" t="s">
        <v>112</v>
      </c>
      <c r="D78" s="246"/>
      <c r="E78" s="246"/>
      <c r="F78" s="134" t="s">
        <v>28</v>
      </c>
      <c r="G78" s="135"/>
      <c r="H78" s="135"/>
      <c r="I78" s="135">
        <f>'SO 01 D.1 Pol'!G352</f>
        <v>0</v>
      </c>
      <c r="J78" s="131" t="str">
        <f>IF(I80=0,"",I78/I80*100)</f>
        <v/>
      </c>
    </row>
    <row r="79" spans="1:10" ht="36.75" customHeight="1" x14ac:dyDescent="0.2">
      <c r="A79" s="122"/>
      <c r="B79" s="127" t="s">
        <v>113</v>
      </c>
      <c r="C79" s="245" t="s">
        <v>29</v>
      </c>
      <c r="D79" s="246"/>
      <c r="E79" s="246"/>
      <c r="F79" s="134" t="s">
        <v>113</v>
      </c>
      <c r="G79" s="135"/>
      <c r="H79" s="135"/>
      <c r="I79" s="135">
        <f>'SO 01 D.1 Pol'!G357</f>
        <v>0</v>
      </c>
      <c r="J79" s="131" t="str">
        <f>IF(I80=0,"",I79/I80*100)</f>
        <v/>
      </c>
    </row>
    <row r="80" spans="1:10" ht="25.5" customHeight="1" x14ac:dyDescent="0.2">
      <c r="A80" s="123"/>
      <c r="B80" s="128" t="s">
        <v>1</v>
      </c>
      <c r="C80" s="129"/>
      <c r="D80" s="130"/>
      <c r="E80" s="130"/>
      <c r="F80" s="136"/>
      <c r="G80" s="137"/>
      <c r="H80" s="137"/>
      <c r="I80" s="137">
        <f>SUM(I50:I79)</f>
        <v>0</v>
      </c>
      <c r="J80" s="132">
        <f>SUM(J50:J79)</f>
        <v>0</v>
      </c>
    </row>
    <row r="81" spans="6:10" x14ac:dyDescent="0.2">
      <c r="F81" s="86"/>
      <c r="G81" s="86"/>
      <c r="H81" s="86"/>
      <c r="I81" s="86"/>
      <c r="J81" s="133"/>
    </row>
    <row r="82" spans="6:10" x14ac:dyDescent="0.2">
      <c r="F82" s="86"/>
      <c r="G82" s="86"/>
      <c r="H82" s="86"/>
      <c r="I82" s="86"/>
      <c r="J82" s="133"/>
    </row>
    <row r="83" spans="6:10" x14ac:dyDescent="0.2">
      <c r="F83" s="86"/>
      <c r="G83" s="86"/>
      <c r="H83" s="86"/>
      <c r="I83" s="86"/>
      <c r="J83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115</v>
      </c>
    </row>
    <row r="2" spans="1:60" ht="24.95" customHeight="1" x14ac:dyDescent="0.2">
      <c r="A2" s="139" t="s">
        <v>8</v>
      </c>
      <c r="B2" s="49" t="s">
        <v>43</v>
      </c>
      <c r="C2" s="264" t="s">
        <v>641</v>
      </c>
      <c r="D2" s="265"/>
      <c r="E2" s="265"/>
      <c r="F2" s="265"/>
      <c r="G2" s="266"/>
      <c r="AG2" t="s">
        <v>116</v>
      </c>
    </row>
    <row r="3" spans="1:60" ht="24.95" customHeight="1" x14ac:dyDescent="0.2">
      <c r="A3" s="139" t="s">
        <v>9</v>
      </c>
      <c r="B3" s="49" t="s">
        <v>45</v>
      </c>
      <c r="C3" s="264" t="s">
        <v>641</v>
      </c>
      <c r="D3" s="265"/>
      <c r="E3" s="265"/>
      <c r="F3" s="265"/>
      <c r="G3" s="266"/>
      <c r="AC3" s="120" t="s">
        <v>116</v>
      </c>
      <c r="AG3" t="s">
        <v>117</v>
      </c>
    </row>
    <row r="4" spans="1:60" ht="24.95" customHeight="1" x14ac:dyDescent="0.2">
      <c r="A4" s="140" t="s">
        <v>10</v>
      </c>
      <c r="B4" s="141" t="s">
        <v>47</v>
      </c>
      <c r="C4" s="267" t="s">
        <v>48</v>
      </c>
      <c r="D4" s="268"/>
      <c r="E4" s="268"/>
      <c r="F4" s="268"/>
      <c r="G4" s="269"/>
      <c r="AG4" t="s">
        <v>118</v>
      </c>
    </row>
    <row r="5" spans="1:60" x14ac:dyDescent="0.2">
      <c r="D5" s="10"/>
    </row>
    <row r="6" spans="1:60" ht="38.25" x14ac:dyDescent="0.2">
      <c r="A6" s="143" t="s">
        <v>119</v>
      </c>
      <c r="B6" s="145" t="s">
        <v>120</v>
      </c>
      <c r="C6" s="145" t="s">
        <v>121</v>
      </c>
      <c r="D6" s="144" t="s">
        <v>122</v>
      </c>
      <c r="E6" s="143" t="s">
        <v>123</v>
      </c>
      <c r="F6" s="142" t="s">
        <v>124</v>
      </c>
      <c r="G6" s="143" t="s">
        <v>31</v>
      </c>
      <c r="H6" s="146" t="s">
        <v>32</v>
      </c>
      <c r="I6" s="146" t="s">
        <v>125</v>
      </c>
      <c r="J6" s="146" t="s">
        <v>33</v>
      </c>
      <c r="K6" s="146" t="s">
        <v>126</v>
      </c>
      <c r="L6" s="146" t="s">
        <v>127</v>
      </c>
      <c r="M6" s="146" t="s">
        <v>128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6" t="s">
        <v>135</v>
      </c>
      <c r="U6" s="146" t="s">
        <v>136</v>
      </c>
      <c r="V6" s="146" t="s">
        <v>137</v>
      </c>
      <c r="W6" s="146" t="s">
        <v>138</v>
      </c>
      <c r="X6" s="146" t="s">
        <v>139</v>
      </c>
      <c r="Y6" s="146" t="s">
        <v>140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141</v>
      </c>
      <c r="B8" s="167" t="s">
        <v>55</v>
      </c>
      <c r="C8" s="186" t="s">
        <v>56</v>
      </c>
      <c r="D8" s="168"/>
      <c r="E8" s="169"/>
      <c r="F8" s="170"/>
      <c r="G8" s="171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5"/>
      <c r="U8" s="165"/>
      <c r="V8" s="165">
        <f>SUM(V9:V26)</f>
        <v>56.550000000000004</v>
      </c>
      <c r="W8" s="165"/>
      <c r="X8" s="165"/>
      <c r="Y8" s="165"/>
      <c r="AG8" t="s">
        <v>142</v>
      </c>
    </row>
    <row r="9" spans="1:60" outlineLevel="1" x14ac:dyDescent="0.2">
      <c r="A9" s="173">
        <v>1</v>
      </c>
      <c r="B9" s="174" t="s">
        <v>143</v>
      </c>
      <c r="C9" s="187" t="s">
        <v>144</v>
      </c>
      <c r="D9" s="175" t="s">
        <v>145</v>
      </c>
      <c r="E9" s="176">
        <v>1.2376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146</v>
      </c>
      <c r="T9" s="158" t="s">
        <v>146</v>
      </c>
      <c r="U9" s="158">
        <v>5.9260000000000002</v>
      </c>
      <c r="V9" s="158">
        <f>ROUND(E9*U9,2)</f>
        <v>7.33</v>
      </c>
      <c r="W9" s="158"/>
      <c r="X9" s="158" t="s">
        <v>147</v>
      </c>
      <c r="Y9" s="158" t="s">
        <v>148</v>
      </c>
      <c r="Z9" s="147"/>
      <c r="AA9" s="147"/>
      <c r="AB9" s="147"/>
      <c r="AC9" s="147"/>
      <c r="AD9" s="147"/>
      <c r="AE9" s="147"/>
      <c r="AF9" s="147"/>
      <c r="AG9" s="147" t="s">
        <v>149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8" t="s">
        <v>150</v>
      </c>
      <c r="D10" s="160"/>
      <c r="E10" s="161">
        <v>1.2376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151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2</v>
      </c>
      <c r="B11" s="174" t="s">
        <v>152</v>
      </c>
      <c r="C11" s="187" t="s">
        <v>153</v>
      </c>
      <c r="D11" s="175" t="s">
        <v>145</v>
      </c>
      <c r="E11" s="176">
        <v>7.1222000000000003</v>
      </c>
      <c r="F11" s="177"/>
      <c r="G11" s="178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146</v>
      </c>
      <c r="T11" s="158" t="s">
        <v>146</v>
      </c>
      <c r="U11" s="158">
        <v>4.7279999999999998</v>
      </c>
      <c r="V11" s="158">
        <f>ROUND(E11*U11,2)</f>
        <v>33.67</v>
      </c>
      <c r="W11" s="158"/>
      <c r="X11" s="158" t="s">
        <v>147</v>
      </c>
      <c r="Y11" s="158" t="s">
        <v>148</v>
      </c>
      <c r="Z11" s="147"/>
      <c r="AA11" s="147"/>
      <c r="AB11" s="147"/>
      <c r="AC11" s="147"/>
      <c r="AD11" s="147"/>
      <c r="AE11" s="147"/>
      <c r="AF11" s="147"/>
      <c r="AG11" s="147" t="s">
        <v>149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8" t="s">
        <v>154</v>
      </c>
      <c r="D12" s="160"/>
      <c r="E12" s="161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151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8" t="s">
        <v>155</v>
      </c>
      <c r="D13" s="160"/>
      <c r="E13" s="161">
        <v>1.6244000000000001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151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8" t="s">
        <v>156</v>
      </c>
      <c r="D14" s="160"/>
      <c r="E14" s="161">
        <v>5.4977999999999998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151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3</v>
      </c>
      <c r="B15" s="174" t="s">
        <v>157</v>
      </c>
      <c r="C15" s="187" t="s">
        <v>158</v>
      </c>
      <c r="D15" s="175" t="s">
        <v>145</v>
      </c>
      <c r="E15" s="176">
        <v>8.3597999999999999</v>
      </c>
      <c r="F15" s="177"/>
      <c r="G15" s="17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146</v>
      </c>
      <c r="T15" s="158" t="s">
        <v>146</v>
      </c>
      <c r="U15" s="158">
        <v>1.0999999999999999E-2</v>
      </c>
      <c r="V15" s="158">
        <f>ROUND(E15*U15,2)</f>
        <v>0.09</v>
      </c>
      <c r="W15" s="158"/>
      <c r="X15" s="158" t="s">
        <v>147</v>
      </c>
      <c r="Y15" s="158" t="s">
        <v>148</v>
      </c>
      <c r="Z15" s="147"/>
      <c r="AA15" s="147"/>
      <c r="AB15" s="147"/>
      <c r="AC15" s="147"/>
      <c r="AD15" s="147"/>
      <c r="AE15" s="147"/>
      <c r="AF15" s="147"/>
      <c r="AG15" s="147" t="s">
        <v>149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159</v>
      </c>
      <c r="D16" s="160"/>
      <c r="E16" s="161">
        <v>7.1222000000000003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151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8" t="s">
        <v>160</v>
      </c>
      <c r="D17" s="160"/>
      <c r="E17" s="161">
        <v>1.2376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151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4</v>
      </c>
      <c r="B18" s="174" t="s">
        <v>161</v>
      </c>
      <c r="C18" s="187" t="s">
        <v>162</v>
      </c>
      <c r="D18" s="175" t="s">
        <v>145</v>
      </c>
      <c r="E18" s="176">
        <v>125.39700000000001</v>
      </c>
      <c r="F18" s="177"/>
      <c r="G18" s="178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146</v>
      </c>
      <c r="T18" s="158" t="s">
        <v>146</v>
      </c>
      <c r="U18" s="158">
        <v>0</v>
      </c>
      <c r="V18" s="158">
        <f>ROUND(E18*U18,2)</f>
        <v>0</v>
      </c>
      <c r="W18" s="158"/>
      <c r="X18" s="158" t="s">
        <v>147</v>
      </c>
      <c r="Y18" s="158" t="s">
        <v>148</v>
      </c>
      <c r="Z18" s="147"/>
      <c r="AA18" s="147"/>
      <c r="AB18" s="147"/>
      <c r="AC18" s="147"/>
      <c r="AD18" s="147"/>
      <c r="AE18" s="147"/>
      <c r="AF18" s="147"/>
      <c r="AG18" s="147" t="s">
        <v>149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8" t="s">
        <v>163</v>
      </c>
      <c r="D19" s="160"/>
      <c r="E19" s="161">
        <v>125.39700000000001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151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5</v>
      </c>
      <c r="B20" s="174" t="s">
        <v>164</v>
      </c>
      <c r="C20" s="187" t="s">
        <v>165</v>
      </c>
      <c r="D20" s="175" t="s">
        <v>145</v>
      </c>
      <c r="E20" s="176">
        <v>8.3597999999999999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146</v>
      </c>
      <c r="T20" s="158" t="s">
        <v>146</v>
      </c>
      <c r="U20" s="158">
        <v>0.66800000000000004</v>
      </c>
      <c r="V20" s="158">
        <f>ROUND(E20*U20,2)</f>
        <v>5.58</v>
      </c>
      <c r="W20" s="158"/>
      <c r="X20" s="158" t="s">
        <v>147</v>
      </c>
      <c r="Y20" s="158" t="s">
        <v>148</v>
      </c>
      <c r="Z20" s="147"/>
      <c r="AA20" s="147"/>
      <c r="AB20" s="147"/>
      <c r="AC20" s="147"/>
      <c r="AD20" s="147"/>
      <c r="AE20" s="147"/>
      <c r="AF20" s="147"/>
      <c r="AG20" s="147" t="s">
        <v>149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8" t="s">
        <v>159</v>
      </c>
      <c r="D21" s="160"/>
      <c r="E21" s="161">
        <v>7.1222000000000003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151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8" t="s">
        <v>160</v>
      </c>
      <c r="D22" s="160"/>
      <c r="E22" s="161">
        <v>1.2376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151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6</v>
      </c>
      <c r="B23" s="174" t="s">
        <v>166</v>
      </c>
      <c r="C23" s="187" t="s">
        <v>167</v>
      </c>
      <c r="D23" s="175" t="s">
        <v>145</v>
      </c>
      <c r="E23" s="176">
        <v>16.7196</v>
      </c>
      <c r="F23" s="177"/>
      <c r="G23" s="178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146</v>
      </c>
      <c r="T23" s="158" t="s">
        <v>146</v>
      </c>
      <c r="U23" s="158">
        <v>0.59099999999999997</v>
      </c>
      <c r="V23" s="158">
        <f>ROUND(E23*U23,2)</f>
        <v>9.8800000000000008</v>
      </c>
      <c r="W23" s="158"/>
      <c r="X23" s="158" t="s">
        <v>147</v>
      </c>
      <c r="Y23" s="158" t="s">
        <v>148</v>
      </c>
      <c r="Z23" s="147"/>
      <c r="AA23" s="147"/>
      <c r="AB23" s="147"/>
      <c r="AC23" s="147"/>
      <c r="AD23" s="147"/>
      <c r="AE23" s="147"/>
      <c r="AF23" s="147"/>
      <c r="AG23" s="147" t="s">
        <v>149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8" t="s">
        <v>168</v>
      </c>
      <c r="D24" s="160"/>
      <c r="E24" s="161">
        <v>16.7196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151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7</v>
      </c>
      <c r="B25" s="174" t="s">
        <v>169</v>
      </c>
      <c r="C25" s="187" t="s">
        <v>170</v>
      </c>
      <c r="D25" s="175" t="s">
        <v>145</v>
      </c>
      <c r="E25" s="176">
        <v>8.3597999999999999</v>
      </c>
      <c r="F25" s="177"/>
      <c r="G25" s="178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146</v>
      </c>
      <c r="T25" s="158" t="s">
        <v>146</v>
      </c>
      <c r="U25" s="158">
        <v>0</v>
      </c>
      <c r="V25" s="158">
        <f>ROUND(E25*U25,2)</f>
        <v>0</v>
      </c>
      <c r="W25" s="158"/>
      <c r="X25" s="158" t="s">
        <v>147</v>
      </c>
      <c r="Y25" s="158" t="s">
        <v>148</v>
      </c>
      <c r="Z25" s="147"/>
      <c r="AA25" s="147"/>
      <c r="AB25" s="147"/>
      <c r="AC25" s="147"/>
      <c r="AD25" s="147"/>
      <c r="AE25" s="147"/>
      <c r="AF25" s="147"/>
      <c r="AG25" s="147" t="s">
        <v>149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8" t="s">
        <v>171</v>
      </c>
      <c r="D26" s="160"/>
      <c r="E26" s="161">
        <v>8.3597999999999999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151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6" t="s">
        <v>141</v>
      </c>
      <c r="B27" s="167" t="s">
        <v>57</v>
      </c>
      <c r="C27" s="186" t="s">
        <v>58</v>
      </c>
      <c r="D27" s="168"/>
      <c r="E27" s="169"/>
      <c r="F27" s="170"/>
      <c r="G27" s="171">
        <f>SUMIF(AG28:AG61,"&lt;&gt;NOR",G28:G61)</f>
        <v>0</v>
      </c>
      <c r="H27" s="165"/>
      <c r="I27" s="165">
        <f>SUM(I28:I61)</f>
        <v>0</v>
      </c>
      <c r="J27" s="165"/>
      <c r="K27" s="165">
        <f>SUM(K28:K61)</f>
        <v>0</v>
      </c>
      <c r="L27" s="165"/>
      <c r="M27" s="165">
        <f>SUM(M28:M61)</f>
        <v>0</v>
      </c>
      <c r="N27" s="164"/>
      <c r="O27" s="164">
        <f>SUM(O28:O61)</f>
        <v>18.649999999999995</v>
      </c>
      <c r="P27" s="164"/>
      <c r="Q27" s="164">
        <f>SUM(Q28:Q61)</f>
        <v>0</v>
      </c>
      <c r="R27" s="165"/>
      <c r="S27" s="165"/>
      <c r="T27" s="165"/>
      <c r="U27" s="165"/>
      <c r="V27" s="165">
        <f>SUM(V28:V61)</f>
        <v>32.369999999999997</v>
      </c>
      <c r="W27" s="165"/>
      <c r="X27" s="165"/>
      <c r="Y27" s="165"/>
      <c r="AG27" t="s">
        <v>142</v>
      </c>
    </row>
    <row r="28" spans="1:60" outlineLevel="1" x14ac:dyDescent="0.2">
      <c r="A28" s="173">
        <v>8</v>
      </c>
      <c r="B28" s="174" t="s">
        <v>172</v>
      </c>
      <c r="C28" s="187" t="s">
        <v>173</v>
      </c>
      <c r="D28" s="175" t="s">
        <v>174</v>
      </c>
      <c r="E28" s="176">
        <v>7.9649999999999999</v>
      </c>
      <c r="F28" s="177"/>
      <c r="G28" s="178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146</v>
      </c>
      <c r="T28" s="158" t="s">
        <v>146</v>
      </c>
      <c r="U28" s="158">
        <v>9.6000000000000002E-2</v>
      </c>
      <c r="V28" s="158">
        <f>ROUND(E28*U28,2)</f>
        <v>0.76</v>
      </c>
      <c r="W28" s="158"/>
      <c r="X28" s="158" t="s">
        <v>147</v>
      </c>
      <c r="Y28" s="158" t="s">
        <v>148</v>
      </c>
      <c r="Z28" s="147"/>
      <c r="AA28" s="147"/>
      <c r="AB28" s="147"/>
      <c r="AC28" s="147"/>
      <c r="AD28" s="147"/>
      <c r="AE28" s="147"/>
      <c r="AF28" s="147"/>
      <c r="AG28" s="147" t="s">
        <v>149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8" t="s">
        <v>175</v>
      </c>
      <c r="D29" s="160"/>
      <c r="E29" s="161">
        <v>7.9649999999999999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151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9</v>
      </c>
      <c r="B30" s="174" t="s">
        <v>176</v>
      </c>
      <c r="C30" s="187" t="s">
        <v>177</v>
      </c>
      <c r="D30" s="175" t="s">
        <v>145</v>
      </c>
      <c r="E30" s="176">
        <v>0.57374999999999998</v>
      </c>
      <c r="F30" s="177"/>
      <c r="G30" s="178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2.5249999999999999</v>
      </c>
      <c r="O30" s="157">
        <f>ROUND(E30*N30,2)</f>
        <v>1.45</v>
      </c>
      <c r="P30" s="157">
        <v>0</v>
      </c>
      <c r="Q30" s="157">
        <f>ROUND(E30*P30,2)</f>
        <v>0</v>
      </c>
      <c r="R30" s="158"/>
      <c r="S30" s="158" t="s">
        <v>146</v>
      </c>
      <c r="T30" s="158" t="s">
        <v>146</v>
      </c>
      <c r="U30" s="158">
        <v>0.47699999999999998</v>
      </c>
      <c r="V30" s="158">
        <f>ROUND(E30*U30,2)</f>
        <v>0.27</v>
      </c>
      <c r="W30" s="158"/>
      <c r="X30" s="158" t="s">
        <v>147</v>
      </c>
      <c r="Y30" s="158" t="s">
        <v>148</v>
      </c>
      <c r="Z30" s="147"/>
      <c r="AA30" s="147"/>
      <c r="AB30" s="147"/>
      <c r="AC30" s="147"/>
      <c r="AD30" s="147"/>
      <c r="AE30" s="147"/>
      <c r="AF30" s="147"/>
      <c r="AG30" s="147" t="s">
        <v>149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8" t="s">
        <v>178</v>
      </c>
      <c r="D31" s="160"/>
      <c r="E31" s="161">
        <v>0.57374999999999998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151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10</v>
      </c>
      <c r="B32" s="174" t="s">
        <v>179</v>
      </c>
      <c r="C32" s="187" t="s">
        <v>180</v>
      </c>
      <c r="D32" s="175" t="s">
        <v>145</v>
      </c>
      <c r="E32" s="176">
        <v>0.76817999999999997</v>
      </c>
      <c r="F32" s="177"/>
      <c r="G32" s="178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2.5249999999999999</v>
      </c>
      <c r="O32" s="157">
        <f>ROUND(E32*N32,2)</f>
        <v>1.94</v>
      </c>
      <c r="P32" s="157">
        <v>0</v>
      </c>
      <c r="Q32" s="157">
        <f>ROUND(E32*P32,2)</f>
        <v>0</v>
      </c>
      <c r="R32" s="158"/>
      <c r="S32" s="158" t="s">
        <v>146</v>
      </c>
      <c r="T32" s="158" t="s">
        <v>146</v>
      </c>
      <c r="U32" s="158">
        <v>0.48</v>
      </c>
      <c r="V32" s="158">
        <f>ROUND(E32*U32,2)</f>
        <v>0.37</v>
      </c>
      <c r="W32" s="158"/>
      <c r="X32" s="158" t="s">
        <v>147</v>
      </c>
      <c r="Y32" s="158" t="s">
        <v>148</v>
      </c>
      <c r="Z32" s="147"/>
      <c r="AA32" s="147"/>
      <c r="AB32" s="147"/>
      <c r="AC32" s="147"/>
      <c r="AD32" s="147"/>
      <c r="AE32" s="147"/>
      <c r="AF32" s="147"/>
      <c r="AG32" s="147" t="s">
        <v>149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8" t="s">
        <v>181</v>
      </c>
      <c r="D33" s="160"/>
      <c r="E33" s="161">
        <v>0.31415999999999999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151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8" t="s">
        <v>182</v>
      </c>
      <c r="D34" s="160"/>
      <c r="E34" s="161">
        <v>0.45401999999999998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151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11</v>
      </c>
      <c r="B35" s="174" t="s">
        <v>183</v>
      </c>
      <c r="C35" s="187" t="s">
        <v>184</v>
      </c>
      <c r="D35" s="175" t="s">
        <v>145</v>
      </c>
      <c r="E35" s="176">
        <v>1.4452499999999999</v>
      </c>
      <c r="F35" s="177"/>
      <c r="G35" s="178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2.5249999999999999</v>
      </c>
      <c r="O35" s="157">
        <f>ROUND(E35*N35,2)</f>
        <v>3.65</v>
      </c>
      <c r="P35" s="157">
        <v>0</v>
      </c>
      <c r="Q35" s="157">
        <f>ROUND(E35*P35,2)</f>
        <v>0</v>
      </c>
      <c r="R35" s="158"/>
      <c r="S35" s="158" t="s">
        <v>146</v>
      </c>
      <c r="T35" s="158" t="s">
        <v>146</v>
      </c>
      <c r="U35" s="158">
        <v>0.48</v>
      </c>
      <c r="V35" s="158">
        <f>ROUND(E35*U35,2)</f>
        <v>0.69</v>
      </c>
      <c r="W35" s="158"/>
      <c r="X35" s="158" t="s">
        <v>147</v>
      </c>
      <c r="Y35" s="158" t="s">
        <v>148</v>
      </c>
      <c r="Z35" s="147"/>
      <c r="AA35" s="147"/>
      <c r="AB35" s="147"/>
      <c r="AC35" s="147"/>
      <c r="AD35" s="147"/>
      <c r="AE35" s="147"/>
      <c r="AF35" s="147"/>
      <c r="AG35" s="147" t="s">
        <v>149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8" t="s">
        <v>185</v>
      </c>
      <c r="D36" s="160"/>
      <c r="E36" s="161">
        <v>1.4452499999999999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151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12</v>
      </c>
      <c r="B37" s="174" t="s">
        <v>186</v>
      </c>
      <c r="C37" s="187" t="s">
        <v>187</v>
      </c>
      <c r="D37" s="175" t="s">
        <v>174</v>
      </c>
      <c r="E37" s="176">
        <v>0.48</v>
      </c>
      <c r="F37" s="177"/>
      <c r="G37" s="17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3.9199999999999999E-2</v>
      </c>
      <c r="O37" s="157">
        <f>ROUND(E37*N37,2)</f>
        <v>0.02</v>
      </c>
      <c r="P37" s="157">
        <v>0</v>
      </c>
      <c r="Q37" s="157">
        <f>ROUND(E37*P37,2)</f>
        <v>0</v>
      </c>
      <c r="R37" s="158"/>
      <c r="S37" s="158" t="s">
        <v>146</v>
      </c>
      <c r="T37" s="158" t="s">
        <v>146</v>
      </c>
      <c r="U37" s="158">
        <v>1.6</v>
      </c>
      <c r="V37" s="158">
        <f>ROUND(E37*U37,2)</f>
        <v>0.77</v>
      </c>
      <c r="W37" s="158"/>
      <c r="X37" s="158" t="s">
        <v>147</v>
      </c>
      <c r="Y37" s="158" t="s">
        <v>148</v>
      </c>
      <c r="Z37" s="147"/>
      <c r="AA37" s="147"/>
      <c r="AB37" s="147"/>
      <c r="AC37" s="147"/>
      <c r="AD37" s="147"/>
      <c r="AE37" s="147"/>
      <c r="AF37" s="147"/>
      <c r="AG37" s="147" t="s">
        <v>149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8" t="s">
        <v>188</v>
      </c>
      <c r="D38" s="160"/>
      <c r="E38" s="161">
        <v>0.48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151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13</v>
      </c>
      <c r="B39" s="174" t="s">
        <v>189</v>
      </c>
      <c r="C39" s="187" t="s">
        <v>190</v>
      </c>
      <c r="D39" s="175" t="s">
        <v>174</v>
      </c>
      <c r="E39" s="176">
        <v>0.48</v>
      </c>
      <c r="F39" s="177"/>
      <c r="G39" s="178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146</v>
      </c>
      <c r="T39" s="158" t="s">
        <v>146</v>
      </c>
      <c r="U39" s="158">
        <v>0.32</v>
      </c>
      <c r="V39" s="158">
        <f>ROUND(E39*U39,2)</f>
        <v>0.15</v>
      </c>
      <c r="W39" s="158"/>
      <c r="X39" s="158" t="s">
        <v>147</v>
      </c>
      <c r="Y39" s="158" t="s">
        <v>148</v>
      </c>
      <c r="Z39" s="147"/>
      <c r="AA39" s="147"/>
      <c r="AB39" s="147"/>
      <c r="AC39" s="147"/>
      <c r="AD39" s="147"/>
      <c r="AE39" s="147"/>
      <c r="AF39" s="147"/>
      <c r="AG39" s="147" t="s">
        <v>149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8" t="s">
        <v>191</v>
      </c>
      <c r="D40" s="160"/>
      <c r="E40" s="161">
        <v>0.48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151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14</v>
      </c>
      <c r="B41" s="174" t="s">
        <v>192</v>
      </c>
      <c r="C41" s="187" t="s">
        <v>193</v>
      </c>
      <c r="D41" s="175" t="s">
        <v>194</v>
      </c>
      <c r="E41" s="176">
        <v>0.20599999999999999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1.0217400000000001</v>
      </c>
      <c r="O41" s="157">
        <f>ROUND(E41*N41,2)</f>
        <v>0.21</v>
      </c>
      <c r="P41" s="157">
        <v>0</v>
      </c>
      <c r="Q41" s="157">
        <f>ROUND(E41*P41,2)</f>
        <v>0</v>
      </c>
      <c r="R41" s="158"/>
      <c r="S41" s="158" t="s">
        <v>146</v>
      </c>
      <c r="T41" s="158" t="s">
        <v>146</v>
      </c>
      <c r="U41" s="158">
        <v>23.530999999999999</v>
      </c>
      <c r="V41" s="158">
        <f>ROUND(E41*U41,2)</f>
        <v>4.8499999999999996</v>
      </c>
      <c r="W41" s="158"/>
      <c r="X41" s="158" t="s">
        <v>147</v>
      </c>
      <c r="Y41" s="158" t="s">
        <v>148</v>
      </c>
      <c r="Z41" s="147"/>
      <c r="AA41" s="147"/>
      <c r="AB41" s="147"/>
      <c r="AC41" s="147"/>
      <c r="AD41" s="147"/>
      <c r="AE41" s="147"/>
      <c r="AF41" s="147"/>
      <c r="AG41" s="147" t="s">
        <v>149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8" t="s">
        <v>195</v>
      </c>
      <c r="D42" s="160"/>
      <c r="E42" s="161">
        <v>0.20599999999999999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151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3">
        <v>15</v>
      </c>
      <c r="B43" s="174" t="s">
        <v>196</v>
      </c>
      <c r="C43" s="187" t="s">
        <v>197</v>
      </c>
      <c r="D43" s="175" t="s">
        <v>194</v>
      </c>
      <c r="E43" s="176">
        <v>2.137E-2</v>
      </c>
      <c r="F43" s="177"/>
      <c r="G43" s="178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1.0554399999999999</v>
      </c>
      <c r="O43" s="157">
        <f>ROUND(E43*N43,2)</f>
        <v>0.02</v>
      </c>
      <c r="P43" s="157">
        <v>0</v>
      </c>
      <c r="Q43" s="157">
        <f>ROUND(E43*P43,2)</f>
        <v>0</v>
      </c>
      <c r="R43" s="158"/>
      <c r="S43" s="158" t="s">
        <v>146</v>
      </c>
      <c r="T43" s="158" t="s">
        <v>146</v>
      </c>
      <c r="U43" s="158">
        <v>15.231</v>
      </c>
      <c r="V43" s="158">
        <f>ROUND(E43*U43,2)</f>
        <v>0.33</v>
      </c>
      <c r="W43" s="158"/>
      <c r="X43" s="158" t="s">
        <v>147</v>
      </c>
      <c r="Y43" s="158" t="s">
        <v>148</v>
      </c>
      <c r="Z43" s="147"/>
      <c r="AA43" s="147"/>
      <c r="AB43" s="147"/>
      <c r="AC43" s="147"/>
      <c r="AD43" s="147"/>
      <c r="AE43" s="147"/>
      <c r="AF43" s="147"/>
      <c r="AG43" s="147" t="s">
        <v>149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8" t="s">
        <v>198</v>
      </c>
      <c r="D44" s="160"/>
      <c r="E44" s="161">
        <v>8.7399999999999995E-3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151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8" t="s">
        <v>199</v>
      </c>
      <c r="D45" s="160"/>
      <c r="E45" s="161">
        <v>1.2630000000000001E-2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151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3">
        <v>16</v>
      </c>
      <c r="B46" s="174" t="s">
        <v>200</v>
      </c>
      <c r="C46" s="187" t="s">
        <v>201</v>
      </c>
      <c r="D46" s="175" t="s">
        <v>174</v>
      </c>
      <c r="E46" s="176">
        <v>1.89</v>
      </c>
      <c r="F46" s="177"/>
      <c r="G46" s="178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0.52</v>
      </c>
      <c r="O46" s="157">
        <f>ROUND(E46*N46,2)</f>
        <v>0.98</v>
      </c>
      <c r="P46" s="157">
        <v>0</v>
      </c>
      <c r="Q46" s="157">
        <f>ROUND(E46*P46,2)</f>
        <v>0</v>
      </c>
      <c r="R46" s="158"/>
      <c r="S46" s="158" t="s">
        <v>146</v>
      </c>
      <c r="T46" s="158" t="s">
        <v>146</v>
      </c>
      <c r="U46" s="158">
        <v>0.9</v>
      </c>
      <c r="V46" s="158">
        <f>ROUND(E46*U46,2)</f>
        <v>1.7</v>
      </c>
      <c r="W46" s="158"/>
      <c r="X46" s="158" t="s">
        <v>147</v>
      </c>
      <c r="Y46" s="158" t="s">
        <v>148</v>
      </c>
      <c r="Z46" s="147"/>
      <c r="AA46" s="147"/>
      <c r="AB46" s="147"/>
      <c r="AC46" s="147"/>
      <c r="AD46" s="147"/>
      <c r="AE46" s="147"/>
      <c r="AF46" s="147"/>
      <c r="AG46" s="147" t="s">
        <v>149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8" t="s">
        <v>202</v>
      </c>
      <c r="D47" s="160"/>
      <c r="E47" s="161">
        <v>1.89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151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17</v>
      </c>
      <c r="B48" s="174" t="s">
        <v>203</v>
      </c>
      <c r="C48" s="187" t="s">
        <v>204</v>
      </c>
      <c r="D48" s="175" t="s">
        <v>174</v>
      </c>
      <c r="E48" s="176">
        <v>2.21</v>
      </c>
      <c r="F48" s="177"/>
      <c r="G48" s="178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3.916E-2</v>
      </c>
      <c r="O48" s="157">
        <f>ROUND(E48*N48,2)</f>
        <v>0.09</v>
      </c>
      <c r="P48" s="157">
        <v>0</v>
      </c>
      <c r="Q48" s="157">
        <f>ROUND(E48*P48,2)</f>
        <v>0</v>
      </c>
      <c r="R48" s="158"/>
      <c r="S48" s="158" t="s">
        <v>146</v>
      </c>
      <c r="T48" s="158" t="s">
        <v>146</v>
      </c>
      <c r="U48" s="158">
        <v>1.05</v>
      </c>
      <c r="V48" s="158">
        <f>ROUND(E48*U48,2)</f>
        <v>2.3199999999999998</v>
      </c>
      <c r="W48" s="158"/>
      <c r="X48" s="158" t="s">
        <v>147</v>
      </c>
      <c r="Y48" s="158" t="s">
        <v>148</v>
      </c>
      <c r="Z48" s="147"/>
      <c r="AA48" s="147"/>
      <c r="AB48" s="147"/>
      <c r="AC48" s="147"/>
      <c r="AD48" s="147"/>
      <c r="AE48" s="147"/>
      <c r="AF48" s="147"/>
      <c r="AG48" s="147" t="s">
        <v>149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8" t="s">
        <v>205</v>
      </c>
      <c r="D49" s="160"/>
      <c r="E49" s="161">
        <v>2.21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151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18</v>
      </c>
      <c r="B50" s="174" t="s">
        <v>206</v>
      </c>
      <c r="C50" s="187" t="s">
        <v>207</v>
      </c>
      <c r="D50" s="175" t="s">
        <v>174</v>
      </c>
      <c r="E50" s="176">
        <v>2.21</v>
      </c>
      <c r="F50" s="177"/>
      <c r="G50" s="178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146</v>
      </c>
      <c r="T50" s="158" t="s">
        <v>146</v>
      </c>
      <c r="U50" s="158">
        <v>0.32</v>
      </c>
      <c r="V50" s="158">
        <f>ROUND(E50*U50,2)</f>
        <v>0.71</v>
      </c>
      <c r="W50" s="158"/>
      <c r="X50" s="158" t="s">
        <v>147</v>
      </c>
      <c r="Y50" s="158" t="s">
        <v>148</v>
      </c>
      <c r="Z50" s="147"/>
      <c r="AA50" s="147"/>
      <c r="AB50" s="147"/>
      <c r="AC50" s="147"/>
      <c r="AD50" s="147"/>
      <c r="AE50" s="147"/>
      <c r="AF50" s="147"/>
      <c r="AG50" s="147" t="s">
        <v>149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8" t="s">
        <v>208</v>
      </c>
      <c r="D51" s="160"/>
      <c r="E51" s="161">
        <v>2.21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151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19</v>
      </c>
      <c r="B52" s="174" t="s">
        <v>209</v>
      </c>
      <c r="C52" s="187" t="s">
        <v>210</v>
      </c>
      <c r="D52" s="175" t="s">
        <v>194</v>
      </c>
      <c r="E52" s="176">
        <v>9.9010000000000001E-2</v>
      </c>
      <c r="F52" s="177"/>
      <c r="G52" s="178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1.0211600000000001</v>
      </c>
      <c r="O52" s="157">
        <f>ROUND(E52*N52,2)</f>
        <v>0.1</v>
      </c>
      <c r="P52" s="157">
        <v>0</v>
      </c>
      <c r="Q52" s="157">
        <f>ROUND(E52*P52,2)</f>
        <v>0</v>
      </c>
      <c r="R52" s="158"/>
      <c r="S52" s="158" t="s">
        <v>146</v>
      </c>
      <c r="T52" s="158" t="s">
        <v>146</v>
      </c>
      <c r="U52" s="158">
        <v>23.530999999999999</v>
      </c>
      <c r="V52" s="158">
        <f>ROUND(E52*U52,2)</f>
        <v>2.33</v>
      </c>
      <c r="W52" s="158"/>
      <c r="X52" s="158" t="s">
        <v>147</v>
      </c>
      <c r="Y52" s="158" t="s">
        <v>148</v>
      </c>
      <c r="Z52" s="147"/>
      <c r="AA52" s="147"/>
      <c r="AB52" s="147"/>
      <c r="AC52" s="147"/>
      <c r="AD52" s="147"/>
      <c r="AE52" s="147"/>
      <c r="AF52" s="147"/>
      <c r="AG52" s="147" t="s">
        <v>149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8" t="s">
        <v>211</v>
      </c>
      <c r="D53" s="160"/>
      <c r="E53" s="161">
        <v>9.9010000000000001E-2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151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20</v>
      </c>
      <c r="B54" s="174" t="s">
        <v>212</v>
      </c>
      <c r="C54" s="187" t="s">
        <v>213</v>
      </c>
      <c r="D54" s="175" t="s">
        <v>145</v>
      </c>
      <c r="E54" s="176">
        <v>1.2376</v>
      </c>
      <c r="F54" s="177"/>
      <c r="G54" s="178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2.52766</v>
      </c>
      <c r="O54" s="157">
        <f>ROUND(E54*N54,2)</f>
        <v>3.13</v>
      </c>
      <c r="P54" s="157">
        <v>0</v>
      </c>
      <c r="Q54" s="157">
        <f>ROUND(E54*P54,2)</f>
        <v>0</v>
      </c>
      <c r="R54" s="158"/>
      <c r="S54" s="158" t="s">
        <v>146</v>
      </c>
      <c r="T54" s="158" t="s">
        <v>146</v>
      </c>
      <c r="U54" s="158">
        <v>7.8220000000000001</v>
      </c>
      <c r="V54" s="158">
        <f>ROUND(E54*U54,2)</f>
        <v>9.68</v>
      </c>
      <c r="W54" s="158"/>
      <c r="X54" s="158" t="s">
        <v>147</v>
      </c>
      <c r="Y54" s="158" t="s">
        <v>148</v>
      </c>
      <c r="Z54" s="147"/>
      <c r="AA54" s="147"/>
      <c r="AB54" s="147"/>
      <c r="AC54" s="147"/>
      <c r="AD54" s="147"/>
      <c r="AE54" s="147"/>
      <c r="AF54" s="147"/>
      <c r="AG54" s="147" t="s">
        <v>149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8" t="s">
        <v>150</v>
      </c>
      <c r="D55" s="160"/>
      <c r="E55" s="161">
        <v>1.2376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151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21</v>
      </c>
      <c r="B56" s="174" t="s">
        <v>214</v>
      </c>
      <c r="C56" s="187" t="s">
        <v>215</v>
      </c>
      <c r="D56" s="175" t="s">
        <v>194</v>
      </c>
      <c r="E56" s="176">
        <v>1.323E-2</v>
      </c>
      <c r="F56" s="177"/>
      <c r="G56" s="178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1.0210999999999999</v>
      </c>
      <c r="O56" s="157">
        <f>ROUND(E56*N56,2)</f>
        <v>0.01</v>
      </c>
      <c r="P56" s="157">
        <v>0</v>
      </c>
      <c r="Q56" s="157">
        <f>ROUND(E56*P56,2)</f>
        <v>0</v>
      </c>
      <c r="R56" s="158"/>
      <c r="S56" s="158" t="s">
        <v>146</v>
      </c>
      <c r="T56" s="158" t="s">
        <v>146</v>
      </c>
      <c r="U56" s="158">
        <v>29.292000000000002</v>
      </c>
      <c r="V56" s="158">
        <f>ROUND(E56*U56,2)</f>
        <v>0.39</v>
      </c>
      <c r="W56" s="158"/>
      <c r="X56" s="158" t="s">
        <v>147</v>
      </c>
      <c r="Y56" s="158" t="s">
        <v>148</v>
      </c>
      <c r="Z56" s="147"/>
      <c r="AA56" s="147"/>
      <c r="AB56" s="147"/>
      <c r="AC56" s="147"/>
      <c r="AD56" s="147"/>
      <c r="AE56" s="147"/>
      <c r="AF56" s="147"/>
      <c r="AG56" s="147" t="s">
        <v>149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216</v>
      </c>
      <c r="D57" s="160"/>
      <c r="E57" s="161">
        <v>1.323E-2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151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22</v>
      </c>
      <c r="B58" s="174" t="s">
        <v>217</v>
      </c>
      <c r="C58" s="187" t="s">
        <v>218</v>
      </c>
      <c r="D58" s="175" t="s">
        <v>145</v>
      </c>
      <c r="E58" s="176">
        <v>3.8384999999999998</v>
      </c>
      <c r="F58" s="177"/>
      <c r="G58" s="178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1.837</v>
      </c>
      <c r="O58" s="157">
        <f>ROUND(E58*N58,2)</f>
        <v>7.05</v>
      </c>
      <c r="P58" s="157">
        <v>0</v>
      </c>
      <c r="Q58" s="157">
        <f>ROUND(E58*P58,2)</f>
        <v>0</v>
      </c>
      <c r="R58" s="158"/>
      <c r="S58" s="158" t="s">
        <v>146</v>
      </c>
      <c r="T58" s="158" t="s">
        <v>146</v>
      </c>
      <c r="U58" s="158">
        <v>1.8360000000000001</v>
      </c>
      <c r="V58" s="158">
        <f>ROUND(E58*U58,2)</f>
        <v>7.05</v>
      </c>
      <c r="W58" s="158"/>
      <c r="X58" s="158" t="s">
        <v>147</v>
      </c>
      <c r="Y58" s="158" t="s">
        <v>148</v>
      </c>
      <c r="Z58" s="147"/>
      <c r="AA58" s="147"/>
      <c r="AB58" s="147"/>
      <c r="AC58" s="147"/>
      <c r="AD58" s="147"/>
      <c r="AE58" s="147"/>
      <c r="AF58" s="147"/>
      <c r="AG58" s="147" t="s">
        <v>149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8" t="s">
        <v>219</v>
      </c>
      <c r="D59" s="160"/>
      <c r="E59" s="161">
        <v>2.3895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151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8" t="s">
        <v>220</v>
      </c>
      <c r="D60" s="160"/>
      <c r="E60" s="161">
        <v>0.72899999999999998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151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8" t="s">
        <v>221</v>
      </c>
      <c r="D61" s="160"/>
      <c r="E61" s="161">
        <v>0.72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151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6" t="s">
        <v>141</v>
      </c>
      <c r="B62" s="167" t="s">
        <v>59</v>
      </c>
      <c r="C62" s="186" t="s">
        <v>60</v>
      </c>
      <c r="D62" s="168"/>
      <c r="E62" s="169"/>
      <c r="F62" s="170"/>
      <c r="G62" s="171">
        <f>SUMIF(AG63:AG81,"&lt;&gt;NOR",G63:G81)</f>
        <v>0</v>
      </c>
      <c r="H62" s="165"/>
      <c r="I62" s="165">
        <f>SUM(I63:I81)</f>
        <v>0</v>
      </c>
      <c r="J62" s="165"/>
      <c r="K62" s="165">
        <f>SUM(K63:K81)</f>
        <v>0</v>
      </c>
      <c r="L62" s="165"/>
      <c r="M62" s="165">
        <f>SUM(M63:M81)</f>
        <v>0</v>
      </c>
      <c r="N62" s="164"/>
      <c r="O62" s="164">
        <f>SUM(O63:O81)</f>
        <v>6.57</v>
      </c>
      <c r="P62" s="164"/>
      <c r="Q62" s="164">
        <f>SUM(Q63:Q81)</f>
        <v>0</v>
      </c>
      <c r="R62" s="165"/>
      <c r="S62" s="165"/>
      <c r="T62" s="165"/>
      <c r="U62" s="165"/>
      <c r="V62" s="165">
        <f>SUM(V63:V81)</f>
        <v>36.9</v>
      </c>
      <c r="W62" s="165"/>
      <c r="X62" s="165"/>
      <c r="Y62" s="165"/>
      <c r="AG62" t="s">
        <v>142</v>
      </c>
    </row>
    <row r="63" spans="1:60" outlineLevel="1" x14ac:dyDescent="0.2">
      <c r="A63" s="173">
        <v>23</v>
      </c>
      <c r="B63" s="174" t="s">
        <v>222</v>
      </c>
      <c r="C63" s="187" t="s">
        <v>223</v>
      </c>
      <c r="D63" s="175" t="s">
        <v>224</v>
      </c>
      <c r="E63" s="176">
        <v>4</v>
      </c>
      <c r="F63" s="177"/>
      <c r="G63" s="178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5.1499999999999997E-2</v>
      </c>
      <c r="O63" s="157">
        <f>ROUND(E63*N63,2)</f>
        <v>0.21</v>
      </c>
      <c r="P63" s="157">
        <v>0</v>
      </c>
      <c r="Q63" s="157">
        <f>ROUND(E63*P63,2)</f>
        <v>0</v>
      </c>
      <c r="R63" s="158"/>
      <c r="S63" s="158" t="s">
        <v>146</v>
      </c>
      <c r="T63" s="158" t="s">
        <v>146</v>
      </c>
      <c r="U63" s="158">
        <v>0.23100000000000001</v>
      </c>
      <c r="V63" s="158">
        <f>ROUND(E63*U63,2)</f>
        <v>0.92</v>
      </c>
      <c r="W63" s="158"/>
      <c r="X63" s="158" t="s">
        <v>147</v>
      </c>
      <c r="Y63" s="158" t="s">
        <v>148</v>
      </c>
      <c r="Z63" s="147"/>
      <c r="AA63" s="147"/>
      <c r="AB63" s="147"/>
      <c r="AC63" s="147"/>
      <c r="AD63" s="147"/>
      <c r="AE63" s="147"/>
      <c r="AF63" s="147"/>
      <c r="AG63" s="147" t="s">
        <v>149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8" t="s">
        <v>225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151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8" t="s">
        <v>226</v>
      </c>
      <c r="D65" s="160"/>
      <c r="E65" s="161">
        <v>4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151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24</v>
      </c>
      <c r="B66" s="174" t="s">
        <v>227</v>
      </c>
      <c r="C66" s="187" t="s">
        <v>228</v>
      </c>
      <c r="D66" s="175" t="s">
        <v>224</v>
      </c>
      <c r="E66" s="176">
        <v>3</v>
      </c>
      <c r="F66" s="177"/>
      <c r="G66" s="178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2.5139999999999999E-2</v>
      </c>
      <c r="O66" s="157">
        <f>ROUND(E66*N66,2)</f>
        <v>0.08</v>
      </c>
      <c r="P66" s="157">
        <v>0</v>
      </c>
      <c r="Q66" s="157">
        <f>ROUND(E66*P66,2)</f>
        <v>0</v>
      </c>
      <c r="R66" s="158"/>
      <c r="S66" s="158" t="s">
        <v>146</v>
      </c>
      <c r="T66" s="158" t="s">
        <v>146</v>
      </c>
      <c r="U66" s="158">
        <v>0.32250000000000001</v>
      </c>
      <c r="V66" s="158">
        <f>ROUND(E66*U66,2)</f>
        <v>0.97</v>
      </c>
      <c r="W66" s="158"/>
      <c r="X66" s="158" t="s">
        <v>147</v>
      </c>
      <c r="Y66" s="158" t="s">
        <v>148</v>
      </c>
      <c r="Z66" s="147"/>
      <c r="AA66" s="147"/>
      <c r="AB66" s="147"/>
      <c r="AC66" s="147"/>
      <c r="AD66" s="147"/>
      <c r="AE66" s="147"/>
      <c r="AF66" s="147"/>
      <c r="AG66" s="147" t="s">
        <v>149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8" t="s">
        <v>229</v>
      </c>
      <c r="D67" s="160"/>
      <c r="E67" s="161">
        <v>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151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8" t="s">
        <v>230</v>
      </c>
      <c r="D68" s="160"/>
      <c r="E68" s="161">
        <v>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151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8" t="s">
        <v>231</v>
      </c>
      <c r="D69" s="160"/>
      <c r="E69" s="161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151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9">
        <v>25</v>
      </c>
      <c r="B70" s="180" t="s">
        <v>232</v>
      </c>
      <c r="C70" s="189" t="s">
        <v>233</v>
      </c>
      <c r="D70" s="181" t="s">
        <v>224</v>
      </c>
      <c r="E70" s="182">
        <v>3</v>
      </c>
      <c r="F70" s="183"/>
      <c r="G70" s="184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5.2500000000000003E-3</v>
      </c>
      <c r="O70" s="157">
        <f>ROUND(E70*N70,2)</f>
        <v>0.02</v>
      </c>
      <c r="P70" s="157">
        <v>0</v>
      </c>
      <c r="Q70" s="157">
        <f>ROUND(E70*P70,2)</f>
        <v>0</v>
      </c>
      <c r="R70" s="158"/>
      <c r="S70" s="158" t="s">
        <v>146</v>
      </c>
      <c r="T70" s="158" t="s">
        <v>146</v>
      </c>
      <c r="U70" s="158">
        <v>0.11</v>
      </c>
      <c r="V70" s="158">
        <f>ROUND(E70*U70,2)</f>
        <v>0.33</v>
      </c>
      <c r="W70" s="158"/>
      <c r="X70" s="158" t="s">
        <v>147</v>
      </c>
      <c r="Y70" s="158" t="s">
        <v>148</v>
      </c>
      <c r="Z70" s="147"/>
      <c r="AA70" s="147"/>
      <c r="AB70" s="147"/>
      <c r="AC70" s="147"/>
      <c r="AD70" s="147"/>
      <c r="AE70" s="147"/>
      <c r="AF70" s="147"/>
      <c r="AG70" s="147" t="s">
        <v>149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26</v>
      </c>
      <c r="B71" s="174" t="s">
        <v>234</v>
      </c>
      <c r="C71" s="187" t="s">
        <v>235</v>
      </c>
      <c r="D71" s="175" t="s">
        <v>174</v>
      </c>
      <c r="E71" s="176">
        <v>3.4125000000000001</v>
      </c>
      <c r="F71" s="177"/>
      <c r="G71" s="178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0.25492999999999999</v>
      </c>
      <c r="O71" s="157">
        <f>ROUND(E71*N71,2)</f>
        <v>0.87</v>
      </c>
      <c r="P71" s="157">
        <v>0</v>
      </c>
      <c r="Q71" s="157">
        <f>ROUND(E71*P71,2)</f>
        <v>0</v>
      </c>
      <c r="R71" s="158"/>
      <c r="S71" s="158" t="s">
        <v>146</v>
      </c>
      <c r="T71" s="158" t="s">
        <v>146</v>
      </c>
      <c r="U71" s="158">
        <v>0.69099999999999995</v>
      </c>
      <c r="V71" s="158">
        <f>ROUND(E71*U71,2)</f>
        <v>2.36</v>
      </c>
      <c r="W71" s="158"/>
      <c r="X71" s="158" t="s">
        <v>147</v>
      </c>
      <c r="Y71" s="158" t="s">
        <v>148</v>
      </c>
      <c r="Z71" s="147"/>
      <c r="AA71" s="147"/>
      <c r="AB71" s="147"/>
      <c r="AC71" s="147"/>
      <c r="AD71" s="147"/>
      <c r="AE71" s="147"/>
      <c r="AF71" s="147"/>
      <c r="AG71" s="147" t="s">
        <v>149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8" t="s">
        <v>236</v>
      </c>
      <c r="D72" s="160"/>
      <c r="E72" s="161">
        <v>3.4125000000000001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151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27</v>
      </c>
      <c r="B73" s="174" t="s">
        <v>237</v>
      </c>
      <c r="C73" s="187" t="s">
        <v>238</v>
      </c>
      <c r="D73" s="175" t="s">
        <v>174</v>
      </c>
      <c r="E73" s="176">
        <v>15.7646</v>
      </c>
      <c r="F73" s="177"/>
      <c r="G73" s="178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0.11219</v>
      </c>
      <c r="O73" s="157">
        <f>ROUND(E73*N73,2)</f>
        <v>1.77</v>
      </c>
      <c r="P73" s="157">
        <v>0</v>
      </c>
      <c r="Q73" s="157">
        <f>ROUND(E73*P73,2)</f>
        <v>0</v>
      </c>
      <c r="R73" s="158"/>
      <c r="S73" s="158" t="s">
        <v>146</v>
      </c>
      <c r="T73" s="158" t="s">
        <v>146</v>
      </c>
      <c r="U73" s="158">
        <v>0.55488999999999999</v>
      </c>
      <c r="V73" s="158">
        <f>ROUND(E73*U73,2)</f>
        <v>8.75</v>
      </c>
      <c r="W73" s="158"/>
      <c r="X73" s="158" t="s">
        <v>147</v>
      </c>
      <c r="Y73" s="158" t="s">
        <v>148</v>
      </c>
      <c r="Z73" s="147"/>
      <c r="AA73" s="147"/>
      <c r="AB73" s="147"/>
      <c r="AC73" s="147"/>
      <c r="AD73" s="147"/>
      <c r="AE73" s="147"/>
      <c r="AF73" s="147"/>
      <c r="AG73" s="147" t="s">
        <v>149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8" t="s">
        <v>239</v>
      </c>
      <c r="D74" s="160"/>
      <c r="E74" s="161">
        <v>10.79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151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8" t="s">
        <v>240</v>
      </c>
      <c r="D75" s="160"/>
      <c r="E75" s="161">
        <v>1.8225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151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8" t="s">
        <v>241</v>
      </c>
      <c r="D76" s="160"/>
      <c r="E76" s="161">
        <v>1.4916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151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8" t="s">
        <v>242</v>
      </c>
      <c r="D77" s="160"/>
      <c r="E77" s="161">
        <v>1.6605000000000001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151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3">
        <v>28</v>
      </c>
      <c r="B78" s="174" t="s">
        <v>243</v>
      </c>
      <c r="C78" s="187" t="s">
        <v>244</v>
      </c>
      <c r="D78" s="175" t="s">
        <v>174</v>
      </c>
      <c r="E78" s="176">
        <v>14.5434</v>
      </c>
      <c r="F78" s="177"/>
      <c r="G78" s="178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0.24884000000000001</v>
      </c>
      <c r="O78" s="157">
        <f>ROUND(E78*N78,2)</f>
        <v>3.62</v>
      </c>
      <c r="P78" s="157">
        <v>0</v>
      </c>
      <c r="Q78" s="157">
        <f>ROUND(E78*P78,2)</f>
        <v>0</v>
      </c>
      <c r="R78" s="158"/>
      <c r="S78" s="158" t="s">
        <v>146</v>
      </c>
      <c r="T78" s="158" t="s">
        <v>146</v>
      </c>
      <c r="U78" s="158">
        <v>1.621</v>
      </c>
      <c r="V78" s="158">
        <f>ROUND(E78*U78,2)</f>
        <v>23.57</v>
      </c>
      <c r="W78" s="158"/>
      <c r="X78" s="158" t="s">
        <v>147</v>
      </c>
      <c r="Y78" s="158" t="s">
        <v>148</v>
      </c>
      <c r="Z78" s="147"/>
      <c r="AA78" s="147"/>
      <c r="AB78" s="147"/>
      <c r="AC78" s="147"/>
      <c r="AD78" s="147"/>
      <c r="AE78" s="147"/>
      <c r="AF78" s="147"/>
      <c r="AG78" s="147" t="s">
        <v>149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8" t="s">
        <v>245</v>
      </c>
      <c r="D79" s="160"/>
      <c r="E79" s="161">
        <v>6.1943999999999999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151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8" t="s">
        <v>246</v>
      </c>
      <c r="D80" s="160"/>
      <c r="E80" s="161">
        <v>4.6230000000000002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151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8" t="s">
        <v>247</v>
      </c>
      <c r="D81" s="160"/>
      <c r="E81" s="161">
        <v>3.726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151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66" t="s">
        <v>141</v>
      </c>
      <c r="B82" s="167" t="s">
        <v>61</v>
      </c>
      <c r="C82" s="186" t="s">
        <v>62</v>
      </c>
      <c r="D82" s="168"/>
      <c r="E82" s="169"/>
      <c r="F82" s="170"/>
      <c r="G82" s="171">
        <f>SUMIF(AG83:AG116,"&lt;&gt;NOR",G83:G116)</f>
        <v>0</v>
      </c>
      <c r="H82" s="165"/>
      <c r="I82" s="165">
        <f>SUM(I83:I116)</f>
        <v>0</v>
      </c>
      <c r="J82" s="165"/>
      <c r="K82" s="165">
        <f>SUM(K83:K116)</f>
        <v>0</v>
      </c>
      <c r="L82" s="165"/>
      <c r="M82" s="165">
        <f>SUM(M83:M116)</f>
        <v>0</v>
      </c>
      <c r="N82" s="164"/>
      <c r="O82" s="164">
        <f>SUM(O83:O116)</f>
        <v>2</v>
      </c>
      <c r="P82" s="164"/>
      <c r="Q82" s="164">
        <f>SUM(Q83:Q116)</f>
        <v>0</v>
      </c>
      <c r="R82" s="165"/>
      <c r="S82" s="165"/>
      <c r="T82" s="165"/>
      <c r="U82" s="165"/>
      <c r="V82" s="165">
        <f>SUM(V83:V116)</f>
        <v>8.7899999999999991</v>
      </c>
      <c r="W82" s="165"/>
      <c r="X82" s="165"/>
      <c r="Y82" s="165"/>
      <c r="AG82" t="s">
        <v>142</v>
      </c>
    </row>
    <row r="83" spans="1:60" outlineLevel="1" x14ac:dyDescent="0.2">
      <c r="A83" s="173">
        <v>29</v>
      </c>
      <c r="B83" s="174" t="s">
        <v>248</v>
      </c>
      <c r="C83" s="187" t="s">
        <v>249</v>
      </c>
      <c r="D83" s="175" t="s">
        <v>145</v>
      </c>
      <c r="E83" s="176">
        <v>0.64932000000000001</v>
      </c>
      <c r="F83" s="177"/>
      <c r="G83" s="178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2.5251399999999999</v>
      </c>
      <c r="O83" s="157">
        <f>ROUND(E83*N83,2)</f>
        <v>1.64</v>
      </c>
      <c r="P83" s="157">
        <v>0</v>
      </c>
      <c r="Q83" s="157">
        <f>ROUND(E83*P83,2)</f>
        <v>0</v>
      </c>
      <c r="R83" s="158"/>
      <c r="S83" s="158" t="s">
        <v>146</v>
      </c>
      <c r="T83" s="158" t="s">
        <v>146</v>
      </c>
      <c r="U83" s="158">
        <v>0.95499999999999996</v>
      </c>
      <c r="V83" s="158">
        <f>ROUND(E83*U83,2)</f>
        <v>0.62</v>
      </c>
      <c r="W83" s="158"/>
      <c r="X83" s="158" t="s">
        <v>147</v>
      </c>
      <c r="Y83" s="158" t="s">
        <v>148</v>
      </c>
      <c r="Z83" s="147"/>
      <c r="AA83" s="147"/>
      <c r="AB83" s="147"/>
      <c r="AC83" s="147"/>
      <c r="AD83" s="147"/>
      <c r="AE83" s="147"/>
      <c r="AF83" s="147"/>
      <c r="AG83" s="147" t="s">
        <v>149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8" t="s">
        <v>250</v>
      </c>
      <c r="D84" s="160"/>
      <c r="E84" s="161">
        <v>0.49925999999999998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151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8" t="s">
        <v>251</v>
      </c>
      <c r="D85" s="160"/>
      <c r="E85" s="161">
        <v>0.15006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151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30</v>
      </c>
      <c r="B86" s="174" t="s">
        <v>252</v>
      </c>
      <c r="C86" s="187" t="s">
        <v>253</v>
      </c>
      <c r="D86" s="175" t="s">
        <v>174</v>
      </c>
      <c r="E86" s="176">
        <v>6.4931999999999999</v>
      </c>
      <c r="F86" s="177"/>
      <c r="G86" s="178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2.2699999999999999E-3</v>
      </c>
      <c r="O86" s="157">
        <f>ROUND(E86*N86,2)</f>
        <v>0.01</v>
      </c>
      <c r="P86" s="157">
        <v>0</v>
      </c>
      <c r="Q86" s="157">
        <f>ROUND(E86*P86,2)</f>
        <v>0</v>
      </c>
      <c r="R86" s="158"/>
      <c r="S86" s="158" t="s">
        <v>146</v>
      </c>
      <c r="T86" s="158" t="s">
        <v>146</v>
      </c>
      <c r="U86" s="158">
        <v>0.38600000000000001</v>
      </c>
      <c r="V86" s="158">
        <f>ROUND(E86*U86,2)</f>
        <v>2.5099999999999998</v>
      </c>
      <c r="W86" s="158"/>
      <c r="X86" s="158" t="s">
        <v>147</v>
      </c>
      <c r="Y86" s="158" t="s">
        <v>148</v>
      </c>
      <c r="Z86" s="147"/>
      <c r="AA86" s="147"/>
      <c r="AB86" s="147"/>
      <c r="AC86" s="147"/>
      <c r="AD86" s="147"/>
      <c r="AE86" s="147"/>
      <c r="AF86" s="147"/>
      <c r="AG86" s="147" t="s">
        <v>149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8" t="s">
        <v>254</v>
      </c>
      <c r="D87" s="160"/>
      <c r="E87" s="161">
        <v>4.9926000000000004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151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8" t="s">
        <v>255</v>
      </c>
      <c r="D88" s="160"/>
      <c r="E88" s="161">
        <v>1.5005999999999999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151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31</v>
      </c>
      <c r="B89" s="174" t="s">
        <v>256</v>
      </c>
      <c r="C89" s="187" t="s">
        <v>257</v>
      </c>
      <c r="D89" s="175" t="s">
        <v>174</v>
      </c>
      <c r="E89" s="176">
        <v>6.4931999999999999</v>
      </c>
      <c r="F89" s="177"/>
      <c r="G89" s="178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8"/>
      <c r="S89" s="158" t="s">
        <v>146</v>
      </c>
      <c r="T89" s="158" t="s">
        <v>146</v>
      </c>
      <c r="U89" s="158">
        <v>0.13</v>
      </c>
      <c r="V89" s="158">
        <f>ROUND(E89*U89,2)</f>
        <v>0.84</v>
      </c>
      <c r="W89" s="158"/>
      <c r="X89" s="158" t="s">
        <v>147</v>
      </c>
      <c r="Y89" s="158" t="s">
        <v>148</v>
      </c>
      <c r="Z89" s="147"/>
      <c r="AA89" s="147"/>
      <c r="AB89" s="147"/>
      <c r="AC89" s="147"/>
      <c r="AD89" s="147"/>
      <c r="AE89" s="147"/>
      <c r="AF89" s="147"/>
      <c r="AG89" s="147" t="s">
        <v>149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8" t="s">
        <v>258</v>
      </c>
      <c r="D90" s="160"/>
      <c r="E90" s="161">
        <v>6.4931999999999999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151</v>
      </c>
      <c r="AH90" s="147">
        <v>5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32</v>
      </c>
      <c r="B91" s="174" t="s">
        <v>259</v>
      </c>
      <c r="C91" s="187" t="s">
        <v>260</v>
      </c>
      <c r="D91" s="175" t="s">
        <v>174</v>
      </c>
      <c r="E91" s="176">
        <v>6.4931999999999999</v>
      </c>
      <c r="F91" s="177"/>
      <c r="G91" s="178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1.3169999999999999E-2</v>
      </c>
      <c r="O91" s="157">
        <f>ROUND(E91*N91,2)</f>
        <v>0.09</v>
      </c>
      <c r="P91" s="157">
        <v>0</v>
      </c>
      <c r="Q91" s="157">
        <f>ROUND(E91*P91,2)</f>
        <v>0</v>
      </c>
      <c r="R91" s="158"/>
      <c r="S91" s="158" t="s">
        <v>146</v>
      </c>
      <c r="T91" s="158" t="s">
        <v>146</v>
      </c>
      <c r="U91" s="158">
        <v>0.16300000000000001</v>
      </c>
      <c r="V91" s="158">
        <f>ROUND(E91*U91,2)</f>
        <v>1.06</v>
      </c>
      <c r="W91" s="158"/>
      <c r="X91" s="158" t="s">
        <v>147</v>
      </c>
      <c r="Y91" s="158" t="s">
        <v>148</v>
      </c>
      <c r="Z91" s="147"/>
      <c r="AA91" s="147"/>
      <c r="AB91" s="147"/>
      <c r="AC91" s="147"/>
      <c r="AD91" s="147"/>
      <c r="AE91" s="147"/>
      <c r="AF91" s="147"/>
      <c r="AG91" s="147" t="s">
        <v>149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8" t="s">
        <v>254</v>
      </c>
      <c r="D92" s="160"/>
      <c r="E92" s="161">
        <v>4.9926000000000004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151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8" t="s">
        <v>255</v>
      </c>
      <c r="D93" s="160"/>
      <c r="E93" s="161">
        <v>1.5005999999999999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151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3">
        <v>33</v>
      </c>
      <c r="B94" s="174" t="s">
        <v>261</v>
      </c>
      <c r="C94" s="187" t="s">
        <v>262</v>
      </c>
      <c r="D94" s="175" t="s">
        <v>194</v>
      </c>
      <c r="E94" s="176">
        <v>2.528E-2</v>
      </c>
      <c r="F94" s="177"/>
      <c r="G94" s="178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1.0554399999999999</v>
      </c>
      <c r="O94" s="157">
        <f>ROUND(E94*N94,2)</f>
        <v>0.03</v>
      </c>
      <c r="P94" s="157">
        <v>0</v>
      </c>
      <c r="Q94" s="157">
        <f>ROUND(E94*P94,2)</f>
        <v>0</v>
      </c>
      <c r="R94" s="158"/>
      <c r="S94" s="158" t="s">
        <v>146</v>
      </c>
      <c r="T94" s="158" t="s">
        <v>146</v>
      </c>
      <c r="U94" s="158">
        <v>15.211</v>
      </c>
      <c r="V94" s="158">
        <f>ROUND(E94*U94,2)</f>
        <v>0.38</v>
      </c>
      <c r="W94" s="158"/>
      <c r="X94" s="158" t="s">
        <v>147</v>
      </c>
      <c r="Y94" s="158" t="s">
        <v>148</v>
      </c>
      <c r="Z94" s="147"/>
      <c r="AA94" s="147"/>
      <c r="AB94" s="147"/>
      <c r="AC94" s="147"/>
      <c r="AD94" s="147"/>
      <c r="AE94" s="147"/>
      <c r="AF94" s="147"/>
      <c r="AG94" s="147" t="s">
        <v>149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263</v>
      </c>
      <c r="D95" s="160"/>
      <c r="E95" s="161">
        <v>1.9439999999999999E-2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151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8" t="s">
        <v>264</v>
      </c>
      <c r="D96" s="160"/>
      <c r="E96" s="161">
        <v>5.8399999999999997E-3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151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3">
        <v>34</v>
      </c>
      <c r="B97" s="174" t="s">
        <v>265</v>
      </c>
      <c r="C97" s="187" t="s">
        <v>266</v>
      </c>
      <c r="D97" s="175" t="s">
        <v>224</v>
      </c>
      <c r="E97" s="176">
        <v>3</v>
      </c>
      <c r="F97" s="177"/>
      <c r="G97" s="178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2.094E-2</v>
      </c>
      <c r="O97" s="157">
        <f>ROUND(E97*N97,2)</f>
        <v>0.06</v>
      </c>
      <c r="P97" s="157">
        <v>0</v>
      </c>
      <c r="Q97" s="157">
        <f>ROUND(E97*P97,2)</f>
        <v>0</v>
      </c>
      <c r="R97" s="158"/>
      <c r="S97" s="158" t="s">
        <v>146</v>
      </c>
      <c r="T97" s="158" t="s">
        <v>146</v>
      </c>
      <c r="U97" s="158">
        <v>0.2014</v>
      </c>
      <c r="V97" s="158">
        <f>ROUND(E97*U97,2)</f>
        <v>0.6</v>
      </c>
      <c r="W97" s="158"/>
      <c r="X97" s="158" t="s">
        <v>147</v>
      </c>
      <c r="Y97" s="158" t="s">
        <v>148</v>
      </c>
      <c r="Z97" s="147"/>
      <c r="AA97" s="147"/>
      <c r="AB97" s="147"/>
      <c r="AC97" s="147"/>
      <c r="AD97" s="147"/>
      <c r="AE97" s="147"/>
      <c r="AF97" s="147"/>
      <c r="AG97" s="147" t="s">
        <v>149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8" t="s">
        <v>267</v>
      </c>
      <c r="D98" s="160"/>
      <c r="E98" s="161">
        <v>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151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35</v>
      </c>
      <c r="B99" s="174" t="s">
        <v>268</v>
      </c>
      <c r="C99" s="187" t="s">
        <v>269</v>
      </c>
      <c r="D99" s="175" t="s">
        <v>194</v>
      </c>
      <c r="E99" s="176">
        <v>9.4820000000000002E-2</v>
      </c>
      <c r="F99" s="177"/>
      <c r="G99" s="178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1.9009999999999999E-2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146</v>
      </c>
      <c r="T99" s="158" t="s">
        <v>146</v>
      </c>
      <c r="U99" s="158">
        <v>18.175000000000001</v>
      </c>
      <c r="V99" s="158">
        <f>ROUND(E99*U99,2)</f>
        <v>1.72</v>
      </c>
      <c r="W99" s="158"/>
      <c r="X99" s="158" t="s">
        <v>147</v>
      </c>
      <c r="Y99" s="158" t="s">
        <v>148</v>
      </c>
      <c r="Z99" s="147"/>
      <c r="AA99" s="147"/>
      <c r="AB99" s="147"/>
      <c r="AC99" s="147"/>
      <c r="AD99" s="147"/>
      <c r="AE99" s="147"/>
      <c r="AF99" s="147"/>
      <c r="AG99" s="147" t="s">
        <v>149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8" t="s">
        <v>270</v>
      </c>
      <c r="D100" s="160"/>
      <c r="E100" s="161">
        <v>5.7509999999999999E-2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151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8" t="s">
        <v>271</v>
      </c>
      <c r="D101" s="160"/>
      <c r="E101" s="161">
        <v>3.7310000000000003E-2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151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3">
        <v>36</v>
      </c>
      <c r="B102" s="174" t="s">
        <v>272</v>
      </c>
      <c r="C102" s="187" t="s">
        <v>273</v>
      </c>
      <c r="D102" s="175" t="s">
        <v>194</v>
      </c>
      <c r="E102" s="176">
        <v>6.3640000000000002E-2</v>
      </c>
      <c r="F102" s="177"/>
      <c r="G102" s="178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1.6629999999999999E-2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146</v>
      </c>
      <c r="T102" s="158" t="s">
        <v>146</v>
      </c>
      <c r="U102" s="158">
        <v>16.582999999999998</v>
      </c>
      <c r="V102" s="158">
        <f>ROUND(E102*U102,2)</f>
        <v>1.06</v>
      </c>
      <c r="W102" s="158"/>
      <c r="X102" s="158" t="s">
        <v>147</v>
      </c>
      <c r="Y102" s="158" t="s">
        <v>148</v>
      </c>
      <c r="Z102" s="147"/>
      <c r="AA102" s="147"/>
      <c r="AB102" s="147"/>
      <c r="AC102" s="147"/>
      <c r="AD102" s="147"/>
      <c r="AE102" s="147"/>
      <c r="AF102" s="147"/>
      <c r="AG102" s="147" t="s">
        <v>149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8" t="s">
        <v>225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151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8" t="s">
        <v>274</v>
      </c>
      <c r="D104" s="160"/>
      <c r="E104" s="161">
        <v>5.3719999999999997E-2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151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8" t="s">
        <v>275</v>
      </c>
      <c r="D105" s="160"/>
      <c r="E105" s="161">
        <v>9.92E-3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151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37</v>
      </c>
      <c r="B106" s="174" t="s">
        <v>276</v>
      </c>
      <c r="C106" s="187" t="s">
        <v>277</v>
      </c>
      <c r="D106" s="175" t="s">
        <v>194</v>
      </c>
      <c r="E106" s="176">
        <v>1.091E-2</v>
      </c>
      <c r="F106" s="177"/>
      <c r="G106" s="178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1</v>
      </c>
      <c r="O106" s="157">
        <f>ROUND(E106*N106,2)</f>
        <v>0.01</v>
      </c>
      <c r="P106" s="157">
        <v>0</v>
      </c>
      <c r="Q106" s="157">
        <f>ROUND(E106*P106,2)</f>
        <v>0</v>
      </c>
      <c r="R106" s="158" t="s">
        <v>278</v>
      </c>
      <c r="S106" s="158" t="s">
        <v>146</v>
      </c>
      <c r="T106" s="158" t="s">
        <v>146</v>
      </c>
      <c r="U106" s="158">
        <v>0</v>
      </c>
      <c r="V106" s="158">
        <f>ROUND(E106*U106,2)</f>
        <v>0</v>
      </c>
      <c r="W106" s="158"/>
      <c r="X106" s="158" t="s">
        <v>279</v>
      </c>
      <c r="Y106" s="158" t="s">
        <v>148</v>
      </c>
      <c r="Z106" s="147"/>
      <c r="AA106" s="147"/>
      <c r="AB106" s="147"/>
      <c r="AC106" s="147"/>
      <c r="AD106" s="147"/>
      <c r="AE106" s="147"/>
      <c r="AF106" s="147"/>
      <c r="AG106" s="147" t="s">
        <v>280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8" t="s">
        <v>275</v>
      </c>
      <c r="D107" s="160"/>
      <c r="E107" s="161">
        <v>9.92E-3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151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281</v>
      </c>
      <c r="D108" s="162"/>
      <c r="E108" s="163">
        <v>9.8999999999999999E-4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151</v>
      </c>
      <c r="AH108" s="147">
        <v>4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38</v>
      </c>
      <c r="B109" s="174" t="s">
        <v>282</v>
      </c>
      <c r="C109" s="187" t="s">
        <v>283</v>
      </c>
      <c r="D109" s="175" t="s">
        <v>194</v>
      </c>
      <c r="E109" s="176">
        <v>5.9089999999999997E-2</v>
      </c>
      <c r="F109" s="177"/>
      <c r="G109" s="178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1</v>
      </c>
      <c r="O109" s="157">
        <f>ROUND(E109*N109,2)</f>
        <v>0.06</v>
      </c>
      <c r="P109" s="157">
        <v>0</v>
      </c>
      <c r="Q109" s="157">
        <f>ROUND(E109*P109,2)</f>
        <v>0</v>
      </c>
      <c r="R109" s="158" t="s">
        <v>278</v>
      </c>
      <c r="S109" s="158" t="s">
        <v>146</v>
      </c>
      <c r="T109" s="158" t="s">
        <v>146</v>
      </c>
      <c r="U109" s="158">
        <v>0</v>
      </c>
      <c r="V109" s="158">
        <f>ROUND(E109*U109,2)</f>
        <v>0</v>
      </c>
      <c r="W109" s="158"/>
      <c r="X109" s="158" t="s">
        <v>279</v>
      </c>
      <c r="Y109" s="158" t="s">
        <v>148</v>
      </c>
      <c r="Z109" s="147"/>
      <c r="AA109" s="147"/>
      <c r="AB109" s="147"/>
      <c r="AC109" s="147"/>
      <c r="AD109" s="147"/>
      <c r="AE109" s="147"/>
      <c r="AF109" s="147"/>
      <c r="AG109" s="147" t="s">
        <v>280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8" t="s">
        <v>225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151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8" t="s">
        <v>274</v>
      </c>
      <c r="D111" s="160"/>
      <c r="E111" s="161">
        <v>5.3719999999999997E-2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151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281</v>
      </c>
      <c r="D112" s="162"/>
      <c r="E112" s="163">
        <v>5.3699999999999998E-3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151</v>
      </c>
      <c r="AH112" s="147">
        <v>4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3">
        <v>39</v>
      </c>
      <c r="B113" s="174" t="s">
        <v>284</v>
      </c>
      <c r="C113" s="187" t="s">
        <v>285</v>
      </c>
      <c r="D113" s="175" t="s">
        <v>194</v>
      </c>
      <c r="E113" s="176">
        <v>0.1043</v>
      </c>
      <c r="F113" s="177"/>
      <c r="G113" s="178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1</v>
      </c>
      <c r="O113" s="157">
        <f>ROUND(E113*N113,2)</f>
        <v>0.1</v>
      </c>
      <c r="P113" s="157">
        <v>0</v>
      </c>
      <c r="Q113" s="157">
        <f>ROUND(E113*P113,2)</f>
        <v>0</v>
      </c>
      <c r="R113" s="158"/>
      <c r="S113" s="158" t="s">
        <v>286</v>
      </c>
      <c r="T113" s="158" t="s">
        <v>146</v>
      </c>
      <c r="U113" s="158">
        <v>0</v>
      </c>
      <c r="V113" s="158">
        <f>ROUND(E113*U113,2)</f>
        <v>0</v>
      </c>
      <c r="W113" s="158"/>
      <c r="X113" s="158" t="s">
        <v>279</v>
      </c>
      <c r="Y113" s="158" t="s">
        <v>148</v>
      </c>
      <c r="Z113" s="147"/>
      <c r="AA113" s="147"/>
      <c r="AB113" s="147"/>
      <c r="AC113" s="147"/>
      <c r="AD113" s="147"/>
      <c r="AE113" s="147"/>
      <c r="AF113" s="147"/>
      <c r="AG113" s="147" t="s">
        <v>280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8" t="s">
        <v>270</v>
      </c>
      <c r="D114" s="160"/>
      <c r="E114" s="161">
        <v>5.7509999999999999E-2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151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8" t="s">
        <v>271</v>
      </c>
      <c r="D115" s="160"/>
      <c r="E115" s="161">
        <v>3.7310000000000003E-2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151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281</v>
      </c>
      <c r="D116" s="162"/>
      <c r="E116" s="163">
        <v>9.4800000000000006E-3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151</v>
      </c>
      <c r="AH116" s="147">
        <v>4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6" t="s">
        <v>141</v>
      </c>
      <c r="B117" s="167" t="s">
        <v>63</v>
      </c>
      <c r="C117" s="186" t="s">
        <v>64</v>
      </c>
      <c r="D117" s="168"/>
      <c r="E117" s="169"/>
      <c r="F117" s="170"/>
      <c r="G117" s="171">
        <f>SUMIF(AG118:AG146,"&lt;&gt;NOR",G118:G146)</f>
        <v>0</v>
      </c>
      <c r="H117" s="165"/>
      <c r="I117" s="165">
        <f>SUM(I118:I146)</f>
        <v>0</v>
      </c>
      <c r="J117" s="165"/>
      <c r="K117" s="165">
        <f>SUM(K118:K146)</f>
        <v>0</v>
      </c>
      <c r="L117" s="165"/>
      <c r="M117" s="165">
        <f>SUM(M118:M146)</f>
        <v>0</v>
      </c>
      <c r="N117" s="164"/>
      <c r="O117" s="164">
        <f>SUM(O118:O146)</f>
        <v>1.4300000000000002</v>
      </c>
      <c r="P117" s="164"/>
      <c r="Q117" s="164">
        <f>SUM(Q118:Q146)</f>
        <v>0</v>
      </c>
      <c r="R117" s="165"/>
      <c r="S117" s="165"/>
      <c r="T117" s="165"/>
      <c r="U117" s="165"/>
      <c r="V117" s="165">
        <f>SUM(V118:V146)</f>
        <v>62.11</v>
      </c>
      <c r="W117" s="165"/>
      <c r="X117" s="165"/>
      <c r="Y117" s="165"/>
      <c r="AG117" t="s">
        <v>142</v>
      </c>
    </row>
    <row r="118" spans="1:60" ht="22.5" outlineLevel="1" x14ac:dyDescent="0.2">
      <c r="A118" s="173">
        <v>40</v>
      </c>
      <c r="B118" s="174" t="s">
        <v>287</v>
      </c>
      <c r="C118" s="187" t="s">
        <v>288</v>
      </c>
      <c r="D118" s="175" t="s">
        <v>174</v>
      </c>
      <c r="E118" s="176">
        <v>30.038799999999998</v>
      </c>
      <c r="F118" s="177"/>
      <c r="G118" s="178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8.3999999999999995E-3</v>
      </c>
      <c r="O118" s="157">
        <f>ROUND(E118*N118,2)</f>
        <v>0.25</v>
      </c>
      <c r="P118" s="157">
        <v>0</v>
      </c>
      <c r="Q118" s="157">
        <f>ROUND(E118*P118,2)</f>
        <v>0</v>
      </c>
      <c r="R118" s="158"/>
      <c r="S118" s="158" t="s">
        <v>146</v>
      </c>
      <c r="T118" s="158" t="s">
        <v>146</v>
      </c>
      <c r="U118" s="158">
        <v>0.432</v>
      </c>
      <c r="V118" s="158">
        <f>ROUND(E118*U118,2)</f>
        <v>12.98</v>
      </c>
      <c r="W118" s="158"/>
      <c r="X118" s="158" t="s">
        <v>147</v>
      </c>
      <c r="Y118" s="158" t="s">
        <v>148</v>
      </c>
      <c r="Z118" s="147"/>
      <c r="AA118" s="147"/>
      <c r="AB118" s="147"/>
      <c r="AC118" s="147"/>
      <c r="AD118" s="147"/>
      <c r="AE118" s="147"/>
      <c r="AF118" s="147"/>
      <c r="AG118" s="147" t="s">
        <v>149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8" t="s">
        <v>289</v>
      </c>
      <c r="D119" s="160"/>
      <c r="E119" s="161">
        <v>11.18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151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8" t="s">
        <v>290</v>
      </c>
      <c r="D120" s="160"/>
      <c r="E120" s="161">
        <v>10.4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151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291</v>
      </c>
      <c r="D121" s="160"/>
      <c r="E121" s="161">
        <v>3.0779999999999998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151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8" t="s">
        <v>292</v>
      </c>
      <c r="D122" s="160"/>
      <c r="E122" s="161">
        <v>2.5764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151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8" t="s">
        <v>293</v>
      </c>
      <c r="D123" s="160"/>
      <c r="E123" s="161">
        <v>2.8043999999999998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151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41</v>
      </c>
      <c r="B124" s="174" t="s">
        <v>294</v>
      </c>
      <c r="C124" s="187" t="s">
        <v>295</v>
      </c>
      <c r="D124" s="175" t="s">
        <v>174</v>
      </c>
      <c r="E124" s="176">
        <v>30.038799999999998</v>
      </c>
      <c r="F124" s="177"/>
      <c r="G124" s="178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2.9999999999999997E-4</v>
      </c>
      <c r="O124" s="157">
        <f>ROUND(E124*N124,2)</f>
        <v>0.01</v>
      </c>
      <c r="P124" s="157">
        <v>0</v>
      </c>
      <c r="Q124" s="157">
        <f>ROUND(E124*P124,2)</f>
        <v>0</v>
      </c>
      <c r="R124" s="158"/>
      <c r="S124" s="158" t="s">
        <v>146</v>
      </c>
      <c r="T124" s="158" t="s">
        <v>146</v>
      </c>
      <c r="U124" s="158">
        <v>7.0000000000000007E-2</v>
      </c>
      <c r="V124" s="158">
        <f>ROUND(E124*U124,2)</f>
        <v>2.1</v>
      </c>
      <c r="W124" s="158"/>
      <c r="X124" s="158" t="s">
        <v>147</v>
      </c>
      <c r="Y124" s="158" t="s">
        <v>148</v>
      </c>
      <c r="Z124" s="147"/>
      <c r="AA124" s="147"/>
      <c r="AB124" s="147"/>
      <c r="AC124" s="147"/>
      <c r="AD124" s="147"/>
      <c r="AE124" s="147"/>
      <c r="AF124" s="147"/>
      <c r="AG124" s="147" t="s">
        <v>149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8" t="s">
        <v>296</v>
      </c>
      <c r="D125" s="160"/>
      <c r="E125" s="161">
        <v>30.038799999999998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151</v>
      </c>
      <c r="AH125" s="147">
        <v>5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3">
        <v>42</v>
      </c>
      <c r="B126" s="174" t="s">
        <v>297</v>
      </c>
      <c r="C126" s="187" t="s">
        <v>298</v>
      </c>
      <c r="D126" s="175" t="s">
        <v>174</v>
      </c>
      <c r="E126" s="176">
        <v>0.68</v>
      </c>
      <c r="F126" s="177"/>
      <c r="G126" s="178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5.2679999999999998E-2</v>
      </c>
      <c r="O126" s="157">
        <f>ROUND(E126*N126,2)</f>
        <v>0.04</v>
      </c>
      <c r="P126" s="157">
        <v>0</v>
      </c>
      <c r="Q126" s="157">
        <f>ROUND(E126*P126,2)</f>
        <v>0</v>
      </c>
      <c r="R126" s="158"/>
      <c r="S126" s="158" t="s">
        <v>146</v>
      </c>
      <c r="T126" s="158" t="s">
        <v>146</v>
      </c>
      <c r="U126" s="158">
        <v>2.8540199999999998</v>
      </c>
      <c r="V126" s="158">
        <f>ROUND(E126*U126,2)</f>
        <v>1.94</v>
      </c>
      <c r="W126" s="158"/>
      <c r="X126" s="158" t="s">
        <v>147</v>
      </c>
      <c r="Y126" s="158" t="s">
        <v>148</v>
      </c>
      <c r="Z126" s="147"/>
      <c r="AA126" s="147"/>
      <c r="AB126" s="147"/>
      <c r="AC126" s="147"/>
      <c r="AD126" s="147"/>
      <c r="AE126" s="147"/>
      <c r="AF126" s="147"/>
      <c r="AG126" s="147" t="s">
        <v>149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8" t="s">
        <v>299</v>
      </c>
      <c r="D127" s="160"/>
      <c r="E127" s="161">
        <v>0.68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151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3">
        <v>43</v>
      </c>
      <c r="B128" s="174" t="s">
        <v>300</v>
      </c>
      <c r="C128" s="187" t="s">
        <v>301</v>
      </c>
      <c r="D128" s="175" t="s">
        <v>174</v>
      </c>
      <c r="E128" s="176">
        <v>1</v>
      </c>
      <c r="F128" s="177"/>
      <c r="G128" s="178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7">
        <v>3.8289999999999998E-2</v>
      </c>
      <c r="O128" s="157">
        <f>ROUND(E128*N128,2)</f>
        <v>0.04</v>
      </c>
      <c r="P128" s="157">
        <v>0</v>
      </c>
      <c r="Q128" s="157">
        <f>ROUND(E128*P128,2)</f>
        <v>0</v>
      </c>
      <c r="R128" s="158"/>
      <c r="S128" s="158" t="s">
        <v>146</v>
      </c>
      <c r="T128" s="158" t="s">
        <v>146</v>
      </c>
      <c r="U128" s="158">
        <v>1.8764099999999999</v>
      </c>
      <c r="V128" s="158">
        <f>ROUND(E128*U128,2)</f>
        <v>1.88</v>
      </c>
      <c r="W128" s="158"/>
      <c r="X128" s="158" t="s">
        <v>147</v>
      </c>
      <c r="Y128" s="158" t="s">
        <v>148</v>
      </c>
      <c r="Z128" s="147"/>
      <c r="AA128" s="147"/>
      <c r="AB128" s="147"/>
      <c r="AC128" s="147"/>
      <c r="AD128" s="147"/>
      <c r="AE128" s="147"/>
      <c r="AF128" s="147"/>
      <c r="AG128" s="147" t="s">
        <v>149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8" t="s">
        <v>302</v>
      </c>
      <c r="D129" s="160"/>
      <c r="E129" s="161">
        <v>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151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3">
        <v>44</v>
      </c>
      <c r="B130" s="174" t="s">
        <v>303</v>
      </c>
      <c r="C130" s="187" t="s">
        <v>304</v>
      </c>
      <c r="D130" s="175" t="s">
        <v>174</v>
      </c>
      <c r="E130" s="176">
        <v>27.313400000000001</v>
      </c>
      <c r="F130" s="177"/>
      <c r="G130" s="178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3.4909999999999997E-2</v>
      </c>
      <c r="O130" s="157">
        <f>ROUND(E130*N130,2)</f>
        <v>0.95</v>
      </c>
      <c r="P130" s="157">
        <v>0</v>
      </c>
      <c r="Q130" s="157">
        <f>ROUND(E130*P130,2)</f>
        <v>0</v>
      </c>
      <c r="R130" s="158"/>
      <c r="S130" s="158" t="s">
        <v>146</v>
      </c>
      <c r="T130" s="158" t="s">
        <v>146</v>
      </c>
      <c r="U130" s="158">
        <v>1.1841699999999999</v>
      </c>
      <c r="V130" s="158">
        <f>ROUND(E130*U130,2)</f>
        <v>32.340000000000003</v>
      </c>
      <c r="W130" s="158"/>
      <c r="X130" s="158" t="s">
        <v>147</v>
      </c>
      <c r="Y130" s="158" t="s">
        <v>148</v>
      </c>
      <c r="Z130" s="147"/>
      <c r="AA130" s="147"/>
      <c r="AB130" s="147"/>
      <c r="AC130" s="147"/>
      <c r="AD130" s="147"/>
      <c r="AE130" s="147"/>
      <c r="AF130" s="147"/>
      <c r="AG130" s="147" t="s">
        <v>149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8" t="s">
        <v>305</v>
      </c>
      <c r="D131" s="160"/>
      <c r="E131" s="161">
        <v>7.1862000000000004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151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8" t="s">
        <v>306</v>
      </c>
      <c r="D132" s="160"/>
      <c r="E132" s="161">
        <v>3.544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151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8" t="s">
        <v>307</v>
      </c>
      <c r="D133" s="160"/>
      <c r="E133" s="161">
        <v>5.4096000000000002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151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8" t="s">
        <v>308</v>
      </c>
      <c r="D134" s="160"/>
      <c r="E134" s="161">
        <v>3.3759999999999999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151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8" t="s">
        <v>309</v>
      </c>
      <c r="D135" s="160"/>
      <c r="E135" s="161">
        <v>4.3415999999999997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151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8" t="s">
        <v>310</v>
      </c>
      <c r="D136" s="160"/>
      <c r="E136" s="161">
        <v>3.456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151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3">
        <v>45</v>
      </c>
      <c r="B137" s="174" t="s">
        <v>311</v>
      </c>
      <c r="C137" s="187" t="s">
        <v>312</v>
      </c>
      <c r="D137" s="175" t="s">
        <v>313</v>
      </c>
      <c r="E137" s="176">
        <v>27.56</v>
      </c>
      <c r="F137" s="177"/>
      <c r="G137" s="178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4.6000000000000001E-4</v>
      </c>
      <c r="O137" s="157">
        <f>ROUND(E137*N137,2)</f>
        <v>0.01</v>
      </c>
      <c r="P137" s="157">
        <v>0</v>
      </c>
      <c r="Q137" s="157">
        <f>ROUND(E137*P137,2)</f>
        <v>0</v>
      </c>
      <c r="R137" s="158"/>
      <c r="S137" s="158" t="s">
        <v>146</v>
      </c>
      <c r="T137" s="158" t="s">
        <v>146</v>
      </c>
      <c r="U137" s="158">
        <v>0</v>
      </c>
      <c r="V137" s="158">
        <f>ROUND(E137*U137,2)</f>
        <v>0</v>
      </c>
      <c r="W137" s="158"/>
      <c r="X137" s="158" t="s">
        <v>147</v>
      </c>
      <c r="Y137" s="158" t="s">
        <v>148</v>
      </c>
      <c r="Z137" s="147"/>
      <c r="AA137" s="147"/>
      <c r="AB137" s="147"/>
      <c r="AC137" s="147"/>
      <c r="AD137" s="147"/>
      <c r="AE137" s="147"/>
      <c r="AF137" s="147"/>
      <c r="AG137" s="147" t="s">
        <v>149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8" t="s">
        <v>314</v>
      </c>
      <c r="D138" s="160"/>
      <c r="E138" s="161">
        <v>9.4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151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8" t="s">
        <v>315</v>
      </c>
      <c r="D139" s="160"/>
      <c r="E139" s="161">
        <v>8.98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151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8" t="s">
        <v>316</v>
      </c>
      <c r="D140" s="160"/>
      <c r="E140" s="161">
        <v>9.18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151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3">
        <v>46</v>
      </c>
      <c r="B141" s="174" t="s">
        <v>317</v>
      </c>
      <c r="C141" s="187" t="s">
        <v>318</v>
      </c>
      <c r="D141" s="175" t="s">
        <v>174</v>
      </c>
      <c r="E141" s="176">
        <v>30.038799999999998</v>
      </c>
      <c r="F141" s="177"/>
      <c r="G141" s="178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7">
        <v>4.3800000000000002E-3</v>
      </c>
      <c r="O141" s="157">
        <f>ROUND(E141*N141,2)</f>
        <v>0.13</v>
      </c>
      <c r="P141" s="157">
        <v>0</v>
      </c>
      <c r="Q141" s="157">
        <f>ROUND(E141*P141,2)</f>
        <v>0</v>
      </c>
      <c r="R141" s="158"/>
      <c r="S141" s="158" t="s">
        <v>146</v>
      </c>
      <c r="T141" s="158" t="s">
        <v>146</v>
      </c>
      <c r="U141" s="158">
        <v>0.36199999999999999</v>
      </c>
      <c r="V141" s="158">
        <f>ROUND(E141*U141,2)</f>
        <v>10.87</v>
      </c>
      <c r="W141" s="158"/>
      <c r="X141" s="158" t="s">
        <v>147</v>
      </c>
      <c r="Y141" s="158" t="s">
        <v>148</v>
      </c>
      <c r="Z141" s="147"/>
      <c r="AA141" s="147"/>
      <c r="AB141" s="147"/>
      <c r="AC141" s="147"/>
      <c r="AD141" s="147"/>
      <c r="AE141" s="147"/>
      <c r="AF141" s="147"/>
      <c r="AG141" s="147" t="s">
        <v>149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8" t="s">
        <v>289</v>
      </c>
      <c r="D142" s="160"/>
      <c r="E142" s="161">
        <v>11.18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151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8" t="s">
        <v>290</v>
      </c>
      <c r="D143" s="160"/>
      <c r="E143" s="161">
        <v>10.4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151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8" t="s">
        <v>291</v>
      </c>
      <c r="D144" s="160"/>
      <c r="E144" s="161">
        <v>3.0779999999999998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151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8" t="s">
        <v>292</v>
      </c>
      <c r="D145" s="160"/>
      <c r="E145" s="161">
        <v>2.5764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151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8" t="s">
        <v>293</v>
      </c>
      <c r="D146" s="160"/>
      <c r="E146" s="161">
        <v>2.8043999999999998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151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x14ac:dyDescent="0.2">
      <c r="A147" s="166" t="s">
        <v>141</v>
      </c>
      <c r="B147" s="167" t="s">
        <v>65</v>
      </c>
      <c r="C147" s="186" t="s">
        <v>66</v>
      </c>
      <c r="D147" s="168"/>
      <c r="E147" s="169"/>
      <c r="F147" s="170"/>
      <c r="G147" s="171">
        <f>SUMIF(AG148:AG157,"&lt;&gt;NOR",G148:G157)</f>
        <v>0</v>
      </c>
      <c r="H147" s="165"/>
      <c r="I147" s="165">
        <f>SUM(I148:I157)</f>
        <v>0</v>
      </c>
      <c r="J147" s="165"/>
      <c r="K147" s="165">
        <f>SUM(K148:K157)</f>
        <v>0</v>
      </c>
      <c r="L147" s="165"/>
      <c r="M147" s="165">
        <f>SUM(M148:M157)</f>
        <v>0</v>
      </c>
      <c r="N147" s="164"/>
      <c r="O147" s="164">
        <f>SUM(O148:O157)</f>
        <v>1.63</v>
      </c>
      <c r="P147" s="164"/>
      <c r="Q147" s="164">
        <f>SUM(Q148:Q157)</f>
        <v>0</v>
      </c>
      <c r="R147" s="165"/>
      <c r="S147" s="165"/>
      <c r="T147" s="165"/>
      <c r="U147" s="165"/>
      <c r="V147" s="165">
        <f>SUM(V148:V157)</f>
        <v>3.84</v>
      </c>
      <c r="W147" s="165"/>
      <c r="X147" s="165"/>
      <c r="Y147" s="165"/>
      <c r="AG147" t="s">
        <v>142</v>
      </c>
    </row>
    <row r="148" spans="1:60" ht="22.5" outlineLevel="1" x14ac:dyDescent="0.2">
      <c r="A148" s="173">
        <v>47</v>
      </c>
      <c r="B148" s="174" t="s">
        <v>319</v>
      </c>
      <c r="C148" s="187" t="s">
        <v>320</v>
      </c>
      <c r="D148" s="175" t="s">
        <v>145</v>
      </c>
      <c r="E148" s="176">
        <v>0.49968000000000001</v>
      </c>
      <c r="F148" s="177"/>
      <c r="G148" s="178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2.5249999999999999</v>
      </c>
      <c r="O148" s="157">
        <f>ROUND(E148*N148,2)</f>
        <v>1.26</v>
      </c>
      <c r="P148" s="157">
        <v>0</v>
      </c>
      <c r="Q148" s="157">
        <f>ROUND(E148*P148,2)</f>
        <v>0</v>
      </c>
      <c r="R148" s="158"/>
      <c r="S148" s="158" t="s">
        <v>146</v>
      </c>
      <c r="T148" s="158" t="s">
        <v>146</v>
      </c>
      <c r="U148" s="158">
        <v>3.2130000000000001</v>
      </c>
      <c r="V148" s="158">
        <f>ROUND(E148*U148,2)</f>
        <v>1.61</v>
      </c>
      <c r="W148" s="158"/>
      <c r="X148" s="158" t="s">
        <v>147</v>
      </c>
      <c r="Y148" s="158" t="s">
        <v>148</v>
      </c>
      <c r="Z148" s="147"/>
      <c r="AA148" s="147"/>
      <c r="AB148" s="147"/>
      <c r="AC148" s="147"/>
      <c r="AD148" s="147"/>
      <c r="AE148" s="147"/>
      <c r="AF148" s="147"/>
      <c r="AG148" s="147" t="s">
        <v>149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8" t="s">
        <v>321</v>
      </c>
      <c r="D149" s="160"/>
      <c r="E149" s="161">
        <v>0.13464000000000001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151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8" t="s">
        <v>322</v>
      </c>
      <c r="D150" s="160"/>
      <c r="E150" s="161">
        <v>0.19458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151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8" t="s">
        <v>323</v>
      </c>
      <c r="D151" s="160"/>
      <c r="E151" s="161">
        <v>7.0470000000000005E-2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151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8" t="s">
        <v>324</v>
      </c>
      <c r="D152" s="160"/>
      <c r="E152" s="161">
        <v>5.5440000000000003E-2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151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8" t="s">
        <v>325</v>
      </c>
      <c r="D153" s="160"/>
      <c r="E153" s="161">
        <v>4.4549999999999999E-2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151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3">
        <v>48</v>
      </c>
      <c r="B154" s="174" t="s">
        <v>326</v>
      </c>
      <c r="C154" s="187" t="s">
        <v>327</v>
      </c>
      <c r="D154" s="175" t="s">
        <v>174</v>
      </c>
      <c r="E154" s="176">
        <v>6.4931999999999999</v>
      </c>
      <c r="F154" s="177"/>
      <c r="G154" s="178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7">
        <v>5.67E-2</v>
      </c>
      <c r="O154" s="157">
        <f>ROUND(E154*N154,2)</f>
        <v>0.37</v>
      </c>
      <c r="P154" s="157">
        <v>0</v>
      </c>
      <c r="Q154" s="157">
        <f>ROUND(E154*P154,2)</f>
        <v>0</v>
      </c>
      <c r="R154" s="158"/>
      <c r="S154" s="158" t="s">
        <v>146</v>
      </c>
      <c r="T154" s="158" t="s">
        <v>146</v>
      </c>
      <c r="U154" s="158">
        <v>0.34399999999999997</v>
      </c>
      <c r="V154" s="158">
        <f>ROUND(E154*U154,2)</f>
        <v>2.23</v>
      </c>
      <c r="W154" s="158"/>
      <c r="X154" s="158" t="s">
        <v>147</v>
      </c>
      <c r="Y154" s="158" t="s">
        <v>148</v>
      </c>
      <c r="Z154" s="147"/>
      <c r="AA154" s="147"/>
      <c r="AB154" s="147"/>
      <c r="AC154" s="147"/>
      <c r="AD154" s="147"/>
      <c r="AE154" s="147"/>
      <c r="AF154" s="147"/>
      <c r="AG154" s="147" t="s">
        <v>149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8" t="s">
        <v>254</v>
      </c>
      <c r="D155" s="160"/>
      <c r="E155" s="161">
        <v>4.9926000000000004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151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8" t="s">
        <v>255</v>
      </c>
      <c r="D156" s="160"/>
      <c r="E156" s="161">
        <v>1.5005999999999999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151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9">
        <v>49</v>
      </c>
      <c r="B157" s="180" t="s">
        <v>328</v>
      </c>
      <c r="C157" s="189" t="s">
        <v>329</v>
      </c>
      <c r="D157" s="181" t="s">
        <v>330</v>
      </c>
      <c r="E157" s="182">
        <v>4.8</v>
      </c>
      <c r="F157" s="183"/>
      <c r="G157" s="184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0</v>
      </c>
      <c r="O157" s="157">
        <f>ROUND(E157*N157,2)</f>
        <v>0</v>
      </c>
      <c r="P157" s="157">
        <v>0</v>
      </c>
      <c r="Q157" s="157">
        <f>ROUND(E157*P157,2)</f>
        <v>0</v>
      </c>
      <c r="R157" s="158"/>
      <c r="S157" s="158" t="s">
        <v>286</v>
      </c>
      <c r="T157" s="158" t="s">
        <v>331</v>
      </c>
      <c r="U157" s="158">
        <v>0</v>
      </c>
      <c r="V157" s="158">
        <f>ROUND(E157*U157,2)</f>
        <v>0</v>
      </c>
      <c r="W157" s="158"/>
      <c r="X157" s="158" t="s">
        <v>147</v>
      </c>
      <c r="Y157" s="158" t="s">
        <v>148</v>
      </c>
      <c r="Z157" s="147"/>
      <c r="AA157" s="147"/>
      <c r="AB157" s="147"/>
      <c r="AC157" s="147"/>
      <c r="AD157" s="147"/>
      <c r="AE157" s="147"/>
      <c r="AF157" s="147"/>
      <c r="AG157" s="147" t="s">
        <v>149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6" t="s">
        <v>141</v>
      </c>
      <c r="B158" s="167" t="s">
        <v>67</v>
      </c>
      <c r="C158" s="186" t="s">
        <v>68</v>
      </c>
      <c r="D158" s="168"/>
      <c r="E158" s="169"/>
      <c r="F158" s="170"/>
      <c r="G158" s="171">
        <f>SUMIF(AG159:AG163,"&lt;&gt;NOR",G159:G163)</f>
        <v>0</v>
      </c>
      <c r="H158" s="165"/>
      <c r="I158" s="165">
        <f>SUM(I159:I163)</f>
        <v>0</v>
      </c>
      <c r="J158" s="165"/>
      <c r="K158" s="165">
        <f>SUM(K159:K163)</f>
        <v>0</v>
      </c>
      <c r="L158" s="165"/>
      <c r="M158" s="165">
        <f>SUM(M159:M163)</f>
        <v>0</v>
      </c>
      <c r="N158" s="164"/>
      <c r="O158" s="164">
        <f>SUM(O159:O163)</f>
        <v>0.04</v>
      </c>
      <c r="P158" s="164"/>
      <c r="Q158" s="164">
        <f>SUM(Q159:Q163)</f>
        <v>0</v>
      </c>
      <c r="R158" s="165"/>
      <c r="S158" s="165"/>
      <c r="T158" s="165"/>
      <c r="U158" s="165"/>
      <c r="V158" s="165">
        <f>SUM(V159:V163)</f>
        <v>4.8499999999999996</v>
      </c>
      <c r="W158" s="165"/>
      <c r="X158" s="165"/>
      <c r="Y158" s="165"/>
      <c r="AG158" t="s">
        <v>142</v>
      </c>
    </row>
    <row r="159" spans="1:60" outlineLevel="1" x14ac:dyDescent="0.2">
      <c r="A159" s="173">
        <v>50</v>
      </c>
      <c r="B159" s="174" t="s">
        <v>332</v>
      </c>
      <c r="C159" s="187" t="s">
        <v>333</v>
      </c>
      <c r="D159" s="175" t="s">
        <v>174</v>
      </c>
      <c r="E159" s="176">
        <v>22.65</v>
      </c>
      <c r="F159" s="177"/>
      <c r="G159" s="178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7">
        <v>1.58E-3</v>
      </c>
      <c r="O159" s="157">
        <f>ROUND(E159*N159,2)</f>
        <v>0.04</v>
      </c>
      <c r="P159" s="157">
        <v>0</v>
      </c>
      <c r="Q159" s="157">
        <f>ROUND(E159*P159,2)</f>
        <v>0</v>
      </c>
      <c r="R159" s="158"/>
      <c r="S159" s="158" t="s">
        <v>146</v>
      </c>
      <c r="T159" s="158" t="s">
        <v>146</v>
      </c>
      <c r="U159" s="158">
        <v>0.214</v>
      </c>
      <c r="V159" s="158">
        <f>ROUND(E159*U159,2)</f>
        <v>4.8499999999999996</v>
      </c>
      <c r="W159" s="158"/>
      <c r="X159" s="158" t="s">
        <v>147</v>
      </c>
      <c r="Y159" s="158" t="s">
        <v>148</v>
      </c>
      <c r="Z159" s="147"/>
      <c r="AA159" s="147"/>
      <c r="AB159" s="147"/>
      <c r="AC159" s="147"/>
      <c r="AD159" s="147"/>
      <c r="AE159" s="147"/>
      <c r="AF159" s="147"/>
      <c r="AG159" s="147" t="s">
        <v>149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88" t="s">
        <v>334</v>
      </c>
      <c r="D160" s="160"/>
      <c r="E160" s="161">
        <v>4.5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151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8" t="s">
        <v>335</v>
      </c>
      <c r="D161" s="160"/>
      <c r="E161" s="161">
        <v>3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151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8" t="s">
        <v>336</v>
      </c>
      <c r="D162" s="160"/>
      <c r="E162" s="161">
        <v>6.15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151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8" t="s">
        <v>337</v>
      </c>
      <c r="D163" s="160"/>
      <c r="E163" s="161">
        <v>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151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5.5" x14ac:dyDescent="0.2">
      <c r="A164" s="166" t="s">
        <v>141</v>
      </c>
      <c r="B164" s="167" t="s">
        <v>69</v>
      </c>
      <c r="C164" s="186" t="s">
        <v>70</v>
      </c>
      <c r="D164" s="168"/>
      <c r="E164" s="169"/>
      <c r="F164" s="170"/>
      <c r="G164" s="171">
        <f>SUMIF(AG165:AG167,"&lt;&gt;NOR",G165:G167)</f>
        <v>0</v>
      </c>
      <c r="H164" s="165"/>
      <c r="I164" s="165">
        <f>SUM(I165:I167)</f>
        <v>0</v>
      </c>
      <c r="J164" s="165"/>
      <c r="K164" s="165">
        <f>SUM(K165:K167)</f>
        <v>0</v>
      </c>
      <c r="L164" s="165"/>
      <c r="M164" s="165">
        <f>SUM(M165:M167)</f>
        <v>0</v>
      </c>
      <c r="N164" s="164"/>
      <c r="O164" s="164">
        <f>SUM(O165:O167)</f>
        <v>0</v>
      </c>
      <c r="P164" s="164"/>
      <c r="Q164" s="164">
        <f>SUM(Q165:Q167)</f>
        <v>0</v>
      </c>
      <c r="R164" s="165"/>
      <c r="S164" s="165"/>
      <c r="T164" s="165"/>
      <c r="U164" s="165"/>
      <c r="V164" s="165">
        <f>SUM(V165:V167)</f>
        <v>15.65</v>
      </c>
      <c r="W164" s="165"/>
      <c r="X164" s="165"/>
      <c r="Y164" s="165"/>
      <c r="AG164" t="s">
        <v>142</v>
      </c>
    </row>
    <row r="165" spans="1:60" outlineLevel="1" x14ac:dyDescent="0.2">
      <c r="A165" s="179">
        <v>51</v>
      </c>
      <c r="B165" s="180" t="s">
        <v>338</v>
      </c>
      <c r="C165" s="189" t="s">
        <v>339</v>
      </c>
      <c r="D165" s="181" t="s">
        <v>174</v>
      </c>
      <c r="E165" s="182">
        <v>50</v>
      </c>
      <c r="F165" s="183"/>
      <c r="G165" s="184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7">
        <v>4.0000000000000003E-5</v>
      </c>
      <c r="O165" s="157">
        <f>ROUND(E165*N165,2)</f>
        <v>0</v>
      </c>
      <c r="P165" s="157">
        <v>0</v>
      </c>
      <c r="Q165" s="157">
        <f>ROUND(E165*P165,2)</f>
        <v>0</v>
      </c>
      <c r="R165" s="158"/>
      <c r="S165" s="158" t="s">
        <v>146</v>
      </c>
      <c r="T165" s="158" t="s">
        <v>146</v>
      </c>
      <c r="U165" s="158">
        <v>0.308</v>
      </c>
      <c r="V165" s="158">
        <f>ROUND(E165*U165,2)</f>
        <v>15.4</v>
      </c>
      <c r="W165" s="158"/>
      <c r="X165" s="158" t="s">
        <v>147</v>
      </c>
      <c r="Y165" s="158" t="s">
        <v>148</v>
      </c>
      <c r="Z165" s="147"/>
      <c r="AA165" s="147"/>
      <c r="AB165" s="147"/>
      <c r="AC165" s="147"/>
      <c r="AD165" s="147"/>
      <c r="AE165" s="147"/>
      <c r="AF165" s="147"/>
      <c r="AG165" s="147" t="s">
        <v>149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3">
        <v>52</v>
      </c>
      <c r="B166" s="174" t="s">
        <v>340</v>
      </c>
      <c r="C166" s="187" t="s">
        <v>341</v>
      </c>
      <c r="D166" s="175" t="s">
        <v>224</v>
      </c>
      <c r="E166" s="176">
        <v>2</v>
      </c>
      <c r="F166" s="177"/>
      <c r="G166" s="178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7">
        <v>2.0000000000000002E-5</v>
      </c>
      <c r="O166" s="157">
        <f>ROUND(E166*N166,2)</f>
        <v>0</v>
      </c>
      <c r="P166" s="157">
        <v>0</v>
      </c>
      <c r="Q166" s="157">
        <f>ROUND(E166*P166,2)</f>
        <v>0</v>
      </c>
      <c r="R166" s="158"/>
      <c r="S166" s="158" t="s">
        <v>146</v>
      </c>
      <c r="T166" s="158" t="s">
        <v>146</v>
      </c>
      <c r="U166" s="158">
        <v>0.125</v>
      </c>
      <c r="V166" s="158">
        <f>ROUND(E166*U166,2)</f>
        <v>0.25</v>
      </c>
      <c r="W166" s="158"/>
      <c r="X166" s="158" t="s">
        <v>147</v>
      </c>
      <c r="Y166" s="158" t="s">
        <v>148</v>
      </c>
      <c r="Z166" s="147"/>
      <c r="AA166" s="147"/>
      <c r="AB166" s="147"/>
      <c r="AC166" s="147"/>
      <c r="AD166" s="147"/>
      <c r="AE166" s="147"/>
      <c r="AF166" s="147"/>
      <c r="AG166" s="147" t="s">
        <v>149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8" t="s">
        <v>342</v>
      </c>
      <c r="D167" s="160"/>
      <c r="E167" s="161">
        <v>2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151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">
      <c r="A168" s="166" t="s">
        <v>141</v>
      </c>
      <c r="B168" s="167" t="s">
        <v>71</v>
      </c>
      <c r="C168" s="186" t="s">
        <v>72</v>
      </c>
      <c r="D168" s="168"/>
      <c r="E168" s="169"/>
      <c r="F168" s="170"/>
      <c r="G168" s="171">
        <f>SUMIF(AG169:AG233,"&lt;&gt;NOR",G169:G233)</f>
        <v>0</v>
      </c>
      <c r="H168" s="165"/>
      <c r="I168" s="165">
        <f>SUM(I169:I233)</f>
        <v>0</v>
      </c>
      <c r="J168" s="165"/>
      <c r="K168" s="165">
        <f>SUM(K169:K233)</f>
        <v>0</v>
      </c>
      <c r="L168" s="165"/>
      <c r="M168" s="165">
        <f>SUM(M169:M233)</f>
        <v>0</v>
      </c>
      <c r="N168" s="164"/>
      <c r="O168" s="164">
        <f>SUM(O169:O233)</f>
        <v>0.05</v>
      </c>
      <c r="P168" s="164"/>
      <c r="Q168" s="164">
        <f>SUM(Q169:Q233)</f>
        <v>22.820000000000004</v>
      </c>
      <c r="R168" s="165"/>
      <c r="S168" s="165"/>
      <c r="T168" s="165"/>
      <c r="U168" s="165"/>
      <c r="V168" s="165">
        <f>SUM(V169:V233)</f>
        <v>86.62</v>
      </c>
      <c r="W168" s="165"/>
      <c r="X168" s="165"/>
      <c r="Y168" s="165"/>
      <c r="AG168" t="s">
        <v>142</v>
      </c>
    </row>
    <row r="169" spans="1:60" outlineLevel="1" x14ac:dyDescent="0.2">
      <c r="A169" s="173">
        <v>53</v>
      </c>
      <c r="B169" s="174" t="s">
        <v>343</v>
      </c>
      <c r="C169" s="187" t="s">
        <v>344</v>
      </c>
      <c r="D169" s="175" t="s">
        <v>145</v>
      </c>
      <c r="E169" s="176">
        <v>0.432</v>
      </c>
      <c r="F169" s="177"/>
      <c r="G169" s="178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7">
        <v>0</v>
      </c>
      <c r="O169" s="157">
        <f>ROUND(E169*N169,2)</f>
        <v>0</v>
      </c>
      <c r="P169" s="157">
        <v>2</v>
      </c>
      <c r="Q169" s="157">
        <f>ROUND(E169*P169,2)</f>
        <v>0.86</v>
      </c>
      <c r="R169" s="158"/>
      <c r="S169" s="158" t="s">
        <v>146</v>
      </c>
      <c r="T169" s="158" t="s">
        <v>146</v>
      </c>
      <c r="U169" s="158">
        <v>6.4359999999999999</v>
      </c>
      <c r="V169" s="158">
        <f>ROUND(E169*U169,2)</f>
        <v>2.78</v>
      </c>
      <c r="W169" s="158"/>
      <c r="X169" s="158" t="s">
        <v>147</v>
      </c>
      <c r="Y169" s="158" t="s">
        <v>148</v>
      </c>
      <c r="Z169" s="147"/>
      <c r="AA169" s="147"/>
      <c r="AB169" s="147"/>
      <c r="AC169" s="147"/>
      <c r="AD169" s="147"/>
      <c r="AE169" s="147"/>
      <c r="AF169" s="147"/>
      <c r="AG169" s="147" t="s">
        <v>149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8" t="s">
        <v>345</v>
      </c>
      <c r="D170" s="160"/>
      <c r="E170" s="161">
        <v>0.432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151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3">
        <v>54</v>
      </c>
      <c r="B171" s="174" t="s">
        <v>346</v>
      </c>
      <c r="C171" s="187" t="s">
        <v>347</v>
      </c>
      <c r="D171" s="175" t="s">
        <v>174</v>
      </c>
      <c r="E171" s="176">
        <v>8.3194999999999997</v>
      </c>
      <c r="F171" s="177"/>
      <c r="G171" s="178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6.7000000000000002E-4</v>
      </c>
      <c r="O171" s="157">
        <f>ROUND(E171*N171,2)</f>
        <v>0.01</v>
      </c>
      <c r="P171" s="157">
        <v>0.31900000000000001</v>
      </c>
      <c r="Q171" s="157">
        <f>ROUND(E171*P171,2)</f>
        <v>2.65</v>
      </c>
      <c r="R171" s="158"/>
      <c r="S171" s="158" t="s">
        <v>146</v>
      </c>
      <c r="T171" s="158" t="s">
        <v>146</v>
      </c>
      <c r="U171" s="158">
        <v>0.317</v>
      </c>
      <c r="V171" s="158">
        <f>ROUND(E171*U171,2)</f>
        <v>2.64</v>
      </c>
      <c r="W171" s="158"/>
      <c r="X171" s="158" t="s">
        <v>147</v>
      </c>
      <c r="Y171" s="158" t="s">
        <v>148</v>
      </c>
      <c r="Z171" s="147"/>
      <c r="AA171" s="147"/>
      <c r="AB171" s="147"/>
      <c r="AC171" s="147"/>
      <c r="AD171" s="147"/>
      <c r="AE171" s="147"/>
      <c r="AF171" s="147"/>
      <c r="AG171" s="147" t="s">
        <v>149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8" t="s">
        <v>348</v>
      </c>
      <c r="D172" s="160"/>
      <c r="E172" s="161">
        <v>8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151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8" t="s">
        <v>349</v>
      </c>
      <c r="D173" s="160"/>
      <c r="E173" s="161">
        <v>-0.92249999999999999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151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8" t="s">
        <v>350</v>
      </c>
      <c r="D174" s="160"/>
      <c r="E174" s="161">
        <v>-1.8180000000000001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151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8" t="s">
        <v>351</v>
      </c>
      <c r="D175" s="160"/>
      <c r="E175" s="161">
        <v>3.06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151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3">
        <v>55</v>
      </c>
      <c r="B176" s="174" t="s">
        <v>352</v>
      </c>
      <c r="C176" s="187" t="s">
        <v>353</v>
      </c>
      <c r="D176" s="175" t="s">
        <v>145</v>
      </c>
      <c r="E176" s="176">
        <v>2.85318</v>
      </c>
      <c r="F176" s="177"/>
      <c r="G176" s="178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1.2800000000000001E-3</v>
      </c>
      <c r="O176" s="157">
        <f>ROUND(E176*N176,2)</f>
        <v>0</v>
      </c>
      <c r="P176" s="157">
        <v>1.8</v>
      </c>
      <c r="Q176" s="157">
        <f>ROUND(E176*P176,2)</f>
        <v>5.14</v>
      </c>
      <c r="R176" s="158"/>
      <c r="S176" s="158" t="s">
        <v>146</v>
      </c>
      <c r="T176" s="158" t="s">
        <v>146</v>
      </c>
      <c r="U176" s="158">
        <v>1.52</v>
      </c>
      <c r="V176" s="158">
        <f>ROUND(E176*U176,2)</f>
        <v>4.34</v>
      </c>
      <c r="W176" s="158"/>
      <c r="X176" s="158" t="s">
        <v>147</v>
      </c>
      <c r="Y176" s="158" t="s">
        <v>148</v>
      </c>
      <c r="Z176" s="147"/>
      <c r="AA176" s="147"/>
      <c r="AB176" s="147"/>
      <c r="AC176" s="147"/>
      <c r="AD176" s="147"/>
      <c r="AE176" s="147"/>
      <c r="AF176" s="147"/>
      <c r="AG176" s="147" t="s">
        <v>149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8" t="s">
        <v>354</v>
      </c>
      <c r="D177" s="160"/>
      <c r="E177" s="161">
        <v>1.6216200000000001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151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8" t="s">
        <v>355</v>
      </c>
      <c r="D178" s="160"/>
      <c r="E178" s="161">
        <v>0.77417999999999998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151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8" t="s">
        <v>356</v>
      </c>
      <c r="D179" s="160"/>
      <c r="E179" s="161">
        <v>0.45738000000000001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151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3">
        <v>56</v>
      </c>
      <c r="B180" s="174" t="s">
        <v>357</v>
      </c>
      <c r="C180" s="187" t="s">
        <v>358</v>
      </c>
      <c r="D180" s="175" t="s">
        <v>145</v>
      </c>
      <c r="E180" s="176">
        <v>2.2065999999999999</v>
      </c>
      <c r="F180" s="177"/>
      <c r="G180" s="178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6.8900000000000003E-3</v>
      </c>
      <c r="O180" s="157">
        <f>ROUND(E180*N180,2)</f>
        <v>0.02</v>
      </c>
      <c r="P180" s="157">
        <v>2.4</v>
      </c>
      <c r="Q180" s="157">
        <f>ROUND(E180*P180,2)</f>
        <v>5.3</v>
      </c>
      <c r="R180" s="158"/>
      <c r="S180" s="158" t="s">
        <v>146</v>
      </c>
      <c r="T180" s="158" t="s">
        <v>146</v>
      </c>
      <c r="U180" s="158">
        <v>9.0310000000000006</v>
      </c>
      <c r="V180" s="158">
        <f>ROUND(E180*U180,2)</f>
        <v>19.93</v>
      </c>
      <c r="W180" s="158"/>
      <c r="X180" s="158" t="s">
        <v>147</v>
      </c>
      <c r="Y180" s="158" t="s">
        <v>148</v>
      </c>
      <c r="Z180" s="147"/>
      <c r="AA180" s="147"/>
      <c r="AB180" s="147"/>
      <c r="AC180" s="147"/>
      <c r="AD180" s="147"/>
      <c r="AE180" s="147"/>
      <c r="AF180" s="147"/>
      <c r="AG180" s="147" t="s">
        <v>149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8" t="s">
        <v>359</v>
      </c>
      <c r="D181" s="160"/>
      <c r="E181" s="161">
        <v>2.2065999999999999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151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3">
        <v>57</v>
      </c>
      <c r="B182" s="174" t="s">
        <v>360</v>
      </c>
      <c r="C182" s="187" t="s">
        <v>361</v>
      </c>
      <c r="D182" s="175" t="s">
        <v>224</v>
      </c>
      <c r="E182" s="176">
        <v>4</v>
      </c>
      <c r="F182" s="177"/>
      <c r="G182" s="178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7">
        <v>1.6199999999999999E-3</v>
      </c>
      <c r="O182" s="157">
        <f>ROUND(E182*N182,2)</f>
        <v>0.01</v>
      </c>
      <c r="P182" s="157">
        <v>4.8000000000000001E-2</v>
      </c>
      <c r="Q182" s="157">
        <f>ROUND(E182*P182,2)</f>
        <v>0.19</v>
      </c>
      <c r="R182" s="158"/>
      <c r="S182" s="158" t="s">
        <v>146</v>
      </c>
      <c r="T182" s="158" t="s">
        <v>146</v>
      </c>
      <c r="U182" s="158">
        <v>1.083</v>
      </c>
      <c r="V182" s="158">
        <f>ROUND(E182*U182,2)</f>
        <v>4.33</v>
      </c>
      <c r="W182" s="158"/>
      <c r="X182" s="158" t="s">
        <v>147</v>
      </c>
      <c r="Y182" s="158" t="s">
        <v>148</v>
      </c>
      <c r="Z182" s="147"/>
      <c r="AA182" s="147"/>
      <c r="AB182" s="147"/>
      <c r="AC182" s="147"/>
      <c r="AD182" s="147"/>
      <c r="AE182" s="147"/>
      <c r="AF182" s="147"/>
      <c r="AG182" s="147" t="s">
        <v>149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8" t="s">
        <v>362</v>
      </c>
      <c r="D183" s="160"/>
      <c r="E183" s="161">
        <v>4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151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3">
        <v>58</v>
      </c>
      <c r="B184" s="174" t="s">
        <v>363</v>
      </c>
      <c r="C184" s="187" t="s">
        <v>364</v>
      </c>
      <c r="D184" s="175" t="s">
        <v>194</v>
      </c>
      <c r="E184" s="176">
        <v>0.44688</v>
      </c>
      <c r="F184" s="177"/>
      <c r="G184" s="178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7">
        <v>1.8270000000000002E-2</v>
      </c>
      <c r="O184" s="157">
        <f>ROUND(E184*N184,2)</f>
        <v>0.01</v>
      </c>
      <c r="P184" s="157">
        <v>1.2609999999999999</v>
      </c>
      <c r="Q184" s="157">
        <f>ROUND(E184*P184,2)</f>
        <v>0.56000000000000005</v>
      </c>
      <c r="R184" s="158"/>
      <c r="S184" s="158" t="s">
        <v>146</v>
      </c>
      <c r="T184" s="158" t="s">
        <v>146</v>
      </c>
      <c r="U184" s="158">
        <v>13.6</v>
      </c>
      <c r="V184" s="158">
        <f>ROUND(E184*U184,2)</f>
        <v>6.08</v>
      </c>
      <c r="W184" s="158"/>
      <c r="X184" s="158" t="s">
        <v>147</v>
      </c>
      <c r="Y184" s="158" t="s">
        <v>148</v>
      </c>
      <c r="Z184" s="147"/>
      <c r="AA184" s="147"/>
      <c r="AB184" s="147"/>
      <c r="AC184" s="147"/>
      <c r="AD184" s="147"/>
      <c r="AE184" s="147"/>
      <c r="AF184" s="147"/>
      <c r="AG184" s="147" t="s">
        <v>149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2" x14ac:dyDescent="0.2">
      <c r="A185" s="154"/>
      <c r="B185" s="155"/>
      <c r="C185" s="188" t="s">
        <v>365</v>
      </c>
      <c r="D185" s="160"/>
      <c r="E185" s="161">
        <v>0.44688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151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3">
        <v>59</v>
      </c>
      <c r="B186" s="174" t="s">
        <v>366</v>
      </c>
      <c r="C186" s="187" t="s">
        <v>367</v>
      </c>
      <c r="D186" s="175" t="s">
        <v>145</v>
      </c>
      <c r="E186" s="176">
        <v>2.28627</v>
      </c>
      <c r="F186" s="177"/>
      <c r="G186" s="178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2.2000000000000002</v>
      </c>
      <c r="Q186" s="157">
        <f>ROUND(E186*P186,2)</f>
        <v>5.03</v>
      </c>
      <c r="R186" s="158"/>
      <c r="S186" s="158" t="s">
        <v>146</v>
      </c>
      <c r="T186" s="158" t="s">
        <v>146</v>
      </c>
      <c r="U186" s="158">
        <v>7.1950000000000003</v>
      </c>
      <c r="V186" s="158">
        <f>ROUND(E186*U186,2)</f>
        <v>16.45</v>
      </c>
      <c r="W186" s="158"/>
      <c r="X186" s="158" t="s">
        <v>147</v>
      </c>
      <c r="Y186" s="158" t="s">
        <v>148</v>
      </c>
      <c r="Z186" s="147"/>
      <c r="AA186" s="147"/>
      <c r="AB186" s="147"/>
      <c r="AC186" s="147"/>
      <c r="AD186" s="147"/>
      <c r="AE186" s="147"/>
      <c r="AF186" s="147"/>
      <c r="AG186" s="147" t="s">
        <v>149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8" t="s">
        <v>368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151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8" t="s">
        <v>369</v>
      </c>
      <c r="D188" s="160"/>
      <c r="E188" s="161">
        <v>0.85374000000000005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151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8" t="s">
        <v>370</v>
      </c>
      <c r="D189" s="160"/>
      <c r="E189" s="161">
        <v>4.2529999999999998E-2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151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8" t="s">
        <v>371</v>
      </c>
      <c r="D190" s="160"/>
      <c r="E190" s="161">
        <v>1.3144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151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8" t="s">
        <v>372</v>
      </c>
      <c r="D191" s="160"/>
      <c r="E191" s="161">
        <v>7.5600000000000001E-2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151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3">
        <v>60</v>
      </c>
      <c r="B192" s="174" t="s">
        <v>373</v>
      </c>
      <c r="C192" s="187" t="s">
        <v>374</v>
      </c>
      <c r="D192" s="175" t="s">
        <v>145</v>
      </c>
      <c r="E192" s="176">
        <v>1.3144</v>
      </c>
      <c r="F192" s="177"/>
      <c r="G192" s="178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7">
        <v>0</v>
      </c>
      <c r="O192" s="157">
        <f>ROUND(E192*N192,2)</f>
        <v>0</v>
      </c>
      <c r="P192" s="157">
        <v>0</v>
      </c>
      <c r="Q192" s="157">
        <f>ROUND(E192*P192,2)</f>
        <v>0</v>
      </c>
      <c r="R192" s="158"/>
      <c r="S192" s="158" t="s">
        <v>146</v>
      </c>
      <c r="T192" s="158" t="s">
        <v>146</v>
      </c>
      <c r="U192" s="158">
        <v>4.0289999999999999</v>
      </c>
      <c r="V192" s="158">
        <f>ROUND(E192*U192,2)</f>
        <v>5.3</v>
      </c>
      <c r="W192" s="158"/>
      <c r="X192" s="158" t="s">
        <v>147</v>
      </c>
      <c r="Y192" s="158" t="s">
        <v>148</v>
      </c>
      <c r="Z192" s="147"/>
      <c r="AA192" s="147"/>
      <c r="AB192" s="147"/>
      <c r="AC192" s="147"/>
      <c r="AD192" s="147"/>
      <c r="AE192" s="147"/>
      <c r="AF192" s="147"/>
      <c r="AG192" s="147" t="s">
        <v>149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8" t="s">
        <v>368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151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8" t="s">
        <v>371</v>
      </c>
      <c r="D194" s="160"/>
      <c r="E194" s="161">
        <v>1.3144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151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3">
        <v>61</v>
      </c>
      <c r="B195" s="174" t="s">
        <v>375</v>
      </c>
      <c r="C195" s="187" t="s">
        <v>376</v>
      </c>
      <c r="D195" s="175" t="s">
        <v>174</v>
      </c>
      <c r="E195" s="176">
        <v>20.635300000000001</v>
      </c>
      <c r="F195" s="177"/>
      <c r="G195" s="178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7">
        <v>0</v>
      </c>
      <c r="O195" s="157">
        <f>ROUND(E195*N195,2)</f>
        <v>0</v>
      </c>
      <c r="P195" s="157">
        <v>8.6999999999999994E-2</v>
      </c>
      <c r="Q195" s="157">
        <f>ROUND(E195*P195,2)</f>
        <v>1.8</v>
      </c>
      <c r="R195" s="158"/>
      <c r="S195" s="158" t="s">
        <v>146</v>
      </c>
      <c r="T195" s="158" t="s">
        <v>146</v>
      </c>
      <c r="U195" s="158">
        <v>0.25900000000000001</v>
      </c>
      <c r="V195" s="158">
        <f>ROUND(E195*U195,2)</f>
        <v>5.34</v>
      </c>
      <c r="W195" s="158"/>
      <c r="X195" s="158" t="s">
        <v>147</v>
      </c>
      <c r="Y195" s="158" t="s">
        <v>148</v>
      </c>
      <c r="Z195" s="147"/>
      <c r="AA195" s="147"/>
      <c r="AB195" s="147"/>
      <c r="AC195" s="147"/>
      <c r="AD195" s="147"/>
      <c r="AE195" s="147"/>
      <c r="AF195" s="147"/>
      <c r="AG195" s="147" t="s">
        <v>149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88" t="s">
        <v>377</v>
      </c>
      <c r="D196" s="160"/>
      <c r="E196" s="161">
        <v>9.4860000000000007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151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8" t="s">
        <v>378</v>
      </c>
      <c r="D197" s="160"/>
      <c r="E197" s="161">
        <v>0.47249999999999998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151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8" t="s">
        <v>379</v>
      </c>
      <c r="D198" s="160"/>
      <c r="E198" s="161">
        <v>10.029999999999999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151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8" t="s">
        <v>380</v>
      </c>
      <c r="D199" s="160"/>
      <c r="E199" s="161">
        <v>0.30359999999999998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151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8" t="s">
        <v>381</v>
      </c>
      <c r="D200" s="160"/>
      <c r="E200" s="161">
        <v>0.34320000000000001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151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62</v>
      </c>
      <c r="B201" s="174" t="s">
        <v>382</v>
      </c>
      <c r="C201" s="187" t="s">
        <v>383</v>
      </c>
      <c r="D201" s="175" t="s">
        <v>313</v>
      </c>
      <c r="E201" s="176">
        <v>17.149999999999999</v>
      </c>
      <c r="F201" s="177"/>
      <c r="G201" s="178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4.0000000000000002E-4</v>
      </c>
      <c r="Q201" s="157">
        <f>ROUND(E201*P201,2)</f>
        <v>0.01</v>
      </c>
      <c r="R201" s="158"/>
      <c r="S201" s="158" t="s">
        <v>146</v>
      </c>
      <c r="T201" s="158" t="s">
        <v>146</v>
      </c>
      <c r="U201" s="158">
        <v>7.0000000000000007E-2</v>
      </c>
      <c r="V201" s="158">
        <f>ROUND(E201*U201,2)</f>
        <v>1.2</v>
      </c>
      <c r="W201" s="158"/>
      <c r="X201" s="158" t="s">
        <v>147</v>
      </c>
      <c r="Y201" s="158" t="s">
        <v>148</v>
      </c>
      <c r="Z201" s="147"/>
      <c r="AA201" s="147"/>
      <c r="AB201" s="147"/>
      <c r="AC201" s="147"/>
      <c r="AD201" s="147"/>
      <c r="AE201" s="147"/>
      <c r="AF201" s="147"/>
      <c r="AG201" s="147" t="s">
        <v>149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88" t="s">
        <v>384</v>
      </c>
      <c r="D202" s="160"/>
      <c r="E202" s="161">
        <v>11.48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151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8" t="s">
        <v>385</v>
      </c>
      <c r="D203" s="160"/>
      <c r="E203" s="161">
        <v>2.0499999999999998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151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8" t="s">
        <v>386</v>
      </c>
      <c r="D204" s="160"/>
      <c r="E204" s="161">
        <v>1.78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151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8" t="s">
        <v>387</v>
      </c>
      <c r="D205" s="160"/>
      <c r="E205" s="161">
        <v>1.84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151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73">
        <v>63</v>
      </c>
      <c r="B206" s="174" t="s">
        <v>388</v>
      </c>
      <c r="C206" s="187" t="s">
        <v>389</v>
      </c>
      <c r="D206" s="175" t="s">
        <v>174</v>
      </c>
      <c r="E206" s="176">
        <v>2.2854000000000001</v>
      </c>
      <c r="F206" s="177"/>
      <c r="G206" s="178">
        <f>ROUND(E206*F206,2)</f>
        <v>0</v>
      </c>
      <c r="H206" s="159"/>
      <c r="I206" s="158">
        <f>ROUND(E206*H206,2)</f>
        <v>0</v>
      </c>
      <c r="J206" s="159"/>
      <c r="K206" s="158">
        <f>ROUND(E206*J206,2)</f>
        <v>0</v>
      </c>
      <c r="L206" s="158">
        <v>21</v>
      </c>
      <c r="M206" s="158">
        <f>G206*(1+L206/100)</f>
        <v>0</v>
      </c>
      <c r="N206" s="157">
        <v>0</v>
      </c>
      <c r="O206" s="157">
        <f>ROUND(E206*N206,2)</f>
        <v>0</v>
      </c>
      <c r="P206" s="157">
        <v>0.108</v>
      </c>
      <c r="Q206" s="157">
        <f>ROUND(E206*P206,2)</f>
        <v>0.25</v>
      </c>
      <c r="R206" s="158"/>
      <c r="S206" s="158" t="s">
        <v>146</v>
      </c>
      <c r="T206" s="158" t="s">
        <v>146</v>
      </c>
      <c r="U206" s="158">
        <v>0.67</v>
      </c>
      <c r="V206" s="158">
        <f>ROUND(E206*U206,2)</f>
        <v>1.53</v>
      </c>
      <c r="W206" s="158"/>
      <c r="X206" s="158" t="s">
        <v>147</v>
      </c>
      <c r="Y206" s="158" t="s">
        <v>148</v>
      </c>
      <c r="Z206" s="147"/>
      <c r="AA206" s="147"/>
      <c r="AB206" s="147"/>
      <c r="AC206" s="147"/>
      <c r="AD206" s="147"/>
      <c r="AE206" s="147"/>
      <c r="AF206" s="147"/>
      <c r="AG206" s="147" t="s">
        <v>149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88" t="s">
        <v>390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151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8" t="s">
        <v>391</v>
      </c>
      <c r="D208" s="160"/>
      <c r="E208" s="161">
        <v>0.98019999999999996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151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8" t="s">
        <v>392</v>
      </c>
      <c r="D209" s="160"/>
      <c r="E209" s="161">
        <v>1.3051999999999999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151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3">
        <v>64</v>
      </c>
      <c r="B210" s="174" t="s">
        <v>393</v>
      </c>
      <c r="C210" s="187" t="s">
        <v>394</v>
      </c>
      <c r="D210" s="175" t="s">
        <v>224</v>
      </c>
      <c r="E210" s="176">
        <v>1</v>
      </c>
      <c r="F210" s="177"/>
      <c r="G210" s="178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0</v>
      </c>
      <c r="O210" s="157">
        <f>ROUND(E210*N210,2)</f>
        <v>0</v>
      </c>
      <c r="P210" s="157">
        <v>0</v>
      </c>
      <c r="Q210" s="157">
        <f>ROUND(E210*P210,2)</f>
        <v>0</v>
      </c>
      <c r="R210" s="158"/>
      <c r="S210" s="158" t="s">
        <v>146</v>
      </c>
      <c r="T210" s="158" t="s">
        <v>146</v>
      </c>
      <c r="U210" s="158">
        <v>0.05</v>
      </c>
      <c r="V210" s="158">
        <f>ROUND(E210*U210,2)</f>
        <v>0.05</v>
      </c>
      <c r="W210" s="158"/>
      <c r="X210" s="158" t="s">
        <v>147</v>
      </c>
      <c r="Y210" s="158" t="s">
        <v>148</v>
      </c>
      <c r="Z210" s="147"/>
      <c r="AA210" s="147"/>
      <c r="AB210" s="147"/>
      <c r="AC210" s="147"/>
      <c r="AD210" s="147"/>
      <c r="AE210" s="147"/>
      <c r="AF210" s="147"/>
      <c r="AG210" s="147" t="s">
        <v>149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8" t="s">
        <v>229</v>
      </c>
      <c r="D211" s="160"/>
      <c r="E211" s="161">
        <v>1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151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3">
        <v>65</v>
      </c>
      <c r="B212" s="174" t="s">
        <v>395</v>
      </c>
      <c r="C212" s="187" t="s">
        <v>396</v>
      </c>
      <c r="D212" s="175" t="s">
        <v>174</v>
      </c>
      <c r="E212" s="176">
        <v>1.6875</v>
      </c>
      <c r="F212" s="177"/>
      <c r="G212" s="178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7">
        <v>1E-3</v>
      </c>
      <c r="O212" s="157">
        <f>ROUND(E212*N212,2)</f>
        <v>0</v>
      </c>
      <c r="P212" s="157">
        <v>3.1E-2</v>
      </c>
      <c r="Q212" s="157">
        <f>ROUND(E212*P212,2)</f>
        <v>0.05</v>
      </c>
      <c r="R212" s="158"/>
      <c r="S212" s="158" t="s">
        <v>146</v>
      </c>
      <c r="T212" s="158" t="s">
        <v>146</v>
      </c>
      <c r="U212" s="158">
        <v>0.33100000000000002</v>
      </c>
      <c r="V212" s="158">
        <f>ROUND(E212*U212,2)</f>
        <v>0.56000000000000005</v>
      </c>
      <c r="W212" s="158"/>
      <c r="X212" s="158" t="s">
        <v>147</v>
      </c>
      <c r="Y212" s="158" t="s">
        <v>148</v>
      </c>
      <c r="Z212" s="147"/>
      <c r="AA212" s="147"/>
      <c r="AB212" s="147"/>
      <c r="AC212" s="147"/>
      <c r="AD212" s="147"/>
      <c r="AE212" s="147"/>
      <c r="AF212" s="147"/>
      <c r="AG212" s="147" t="s">
        <v>149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8" t="s">
        <v>397</v>
      </c>
      <c r="D213" s="160"/>
      <c r="E213" s="161">
        <v>1.6875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151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66</v>
      </c>
      <c r="B214" s="174" t="s">
        <v>398</v>
      </c>
      <c r="C214" s="187" t="s">
        <v>399</v>
      </c>
      <c r="D214" s="175" t="s">
        <v>174</v>
      </c>
      <c r="E214" s="176">
        <v>1.7729999999999999</v>
      </c>
      <c r="F214" s="177"/>
      <c r="G214" s="178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7">
        <v>1.17E-3</v>
      </c>
      <c r="O214" s="157">
        <f>ROUND(E214*N214,2)</f>
        <v>0</v>
      </c>
      <c r="P214" s="157">
        <v>7.5999999999999998E-2</v>
      </c>
      <c r="Q214" s="157">
        <f>ROUND(E214*P214,2)</f>
        <v>0.13</v>
      </c>
      <c r="R214" s="158"/>
      <c r="S214" s="158" t="s">
        <v>146</v>
      </c>
      <c r="T214" s="158" t="s">
        <v>146</v>
      </c>
      <c r="U214" s="158">
        <v>0.93899999999999995</v>
      </c>
      <c r="V214" s="158">
        <f>ROUND(E214*U214,2)</f>
        <v>1.66</v>
      </c>
      <c r="W214" s="158"/>
      <c r="X214" s="158" t="s">
        <v>147</v>
      </c>
      <c r="Y214" s="158" t="s">
        <v>148</v>
      </c>
      <c r="Z214" s="147"/>
      <c r="AA214" s="147"/>
      <c r="AB214" s="147"/>
      <c r="AC214" s="147"/>
      <c r="AD214" s="147"/>
      <c r="AE214" s="147"/>
      <c r="AF214" s="147"/>
      <c r="AG214" s="147" t="s">
        <v>149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8" t="s">
        <v>400</v>
      </c>
      <c r="D215" s="160"/>
      <c r="E215" s="161">
        <v>1.7729999999999999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151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3">
        <v>67</v>
      </c>
      <c r="B216" s="174" t="s">
        <v>401</v>
      </c>
      <c r="C216" s="187" t="s">
        <v>402</v>
      </c>
      <c r="D216" s="175" t="s">
        <v>313</v>
      </c>
      <c r="E216" s="176">
        <v>2.64</v>
      </c>
      <c r="F216" s="177"/>
      <c r="G216" s="178">
        <f>ROUND(E216*F216,2)</f>
        <v>0</v>
      </c>
      <c r="H216" s="159"/>
      <c r="I216" s="158">
        <f>ROUND(E216*H216,2)</f>
        <v>0</v>
      </c>
      <c r="J216" s="159"/>
      <c r="K216" s="158">
        <f>ROUND(E216*J216,2)</f>
        <v>0</v>
      </c>
      <c r="L216" s="158">
        <v>21</v>
      </c>
      <c r="M216" s="158">
        <f>G216*(1+L216/100)</f>
        <v>0</v>
      </c>
      <c r="N216" s="157">
        <v>0</v>
      </c>
      <c r="O216" s="157">
        <f>ROUND(E216*N216,2)</f>
        <v>0</v>
      </c>
      <c r="P216" s="157">
        <v>5.1679999999999997E-2</v>
      </c>
      <c r="Q216" s="157">
        <f>ROUND(E216*P216,2)</f>
        <v>0.14000000000000001</v>
      </c>
      <c r="R216" s="158"/>
      <c r="S216" s="158" t="s">
        <v>146</v>
      </c>
      <c r="T216" s="158" t="s">
        <v>146</v>
      </c>
      <c r="U216" s="158">
        <v>0.17</v>
      </c>
      <c r="V216" s="158">
        <f>ROUND(E216*U216,2)</f>
        <v>0.45</v>
      </c>
      <c r="W216" s="158"/>
      <c r="X216" s="158" t="s">
        <v>147</v>
      </c>
      <c r="Y216" s="158" t="s">
        <v>148</v>
      </c>
      <c r="Z216" s="147"/>
      <c r="AA216" s="147"/>
      <c r="AB216" s="147"/>
      <c r="AC216" s="147"/>
      <c r="AD216" s="147"/>
      <c r="AE216" s="147"/>
      <c r="AF216" s="147"/>
      <c r="AG216" s="147" t="s">
        <v>149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88" t="s">
        <v>403</v>
      </c>
      <c r="D217" s="160"/>
      <c r="E217" s="161">
        <v>1.32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151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8" t="s">
        <v>404</v>
      </c>
      <c r="D218" s="160"/>
      <c r="E218" s="161">
        <v>1.32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151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3">
        <v>68</v>
      </c>
      <c r="B219" s="174" t="s">
        <v>405</v>
      </c>
      <c r="C219" s="187" t="s">
        <v>406</v>
      </c>
      <c r="D219" s="175" t="s">
        <v>313</v>
      </c>
      <c r="E219" s="176">
        <v>2.64</v>
      </c>
      <c r="F219" s="177"/>
      <c r="G219" s="178">
        <f>ROUND(E219*F219,2)</f>
        <v>0</v>
      </c>
      <c r="H219" s="159"/>
      <c r="I219" s="158">
        <f>ROUND(E219*H219,2)</f>
        <v>0</v>
      </c>
      <c r="J219" s="159"/>
      <c r="K219" s="158">
        <f>ROUND(E219*J219,2)</f>
        <v>0</v>
      </c>
      <c r="L219" s="158">
        <v>21</v>
      </c>
      <c r="M219" s="158">
        <f>G219*(1+L219/100)</f>
        <v>0</v>
      </c>
      <c r="N219" s="157">
        <v>0</v>
      </c>
      <c r="O219" s="157">
        <f>ROUND(E219*N219,2)</f>
        <v>0</v>
      </c>
      <c r="P219" s="157">
        <v>1.1129999999999999E-2</v>
      </c>
      <c r="Q219" s="157">
        <f>ROUND(E219*P219,2)</f>
        <v>0.03</v>
      </c>
      <c r="R219" s="158"/>
      <c r="S219" s="158" t="s">
        <v>146</v>
      </c>
      <c r="T219" s="158" t="s">
        <v>146</v>
      </c>
      <c r="U219" s="158">
        <v>8.3000000000000004E-2</v>
      </c>
      <c r="V219" s="158">
        <f>ROUND(E219*U219,2)</f>
        <v>0.22</v>
      </c>
      <c r="W219" s="158"/>
      <c r="X219" s="158" t="s">
        <v>147</v>
      </c>
      <c r="Y219" s="158" t="s">
        <v>148</v>
      </c>
      <c r="Z219" s="147"/>
      <c r="AA219" s="147"/>
      <c r="AB219" s="147"/>
      <c r="AC219" s="147"/>
      <c r="AD219" s="147"/>
      <c r="AE219" s="147"/>
      <c r="AF219" s="147"/>
      <c r="AG219" s="147" t="s">
        <v>149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88" t="s">
        <v>403</v>
      </c>
      <c r="D220" s="160"/>
      <c r="E220" s="161">
        <v>1.32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151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8" t="s">
        <v>404</v>
      </c>
      <c r="D221" s="160"/>
      <c r="E221" s="161">
        <v>1.32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151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3">
        <v>69</v>
      </c>
      <c r="B222" s="174" t="s">
        <v>407</v>
      </c>
      <c r="C222" s="187" t="s">
        <v>408</v>
      </c>
      <c r="D222" s="175" t="s">
        <v>313</v>
      </c>
      <c r="E222" s="176">
        <v>4.8</v>
      </c>
      <c r="F222" s="177"/>
      <c r="G222" s="178">
        <f>ROUND(E222*F222,2)</f>
        <v>0</v>
      </c>
      <c r="H222" s="159"/>
      <c r="I222" s="158">
        <f>ROUND(E222*H222,2)</f>
        <v>0</v>
      </c>
      <c r="J222" s="159"/>
      <c r="K222" s="158">
        <f>ROUND(E222*J222,2)</f>
        <v>0</v>
      </c>
      <c r="L222" s="158">
        <v>21</v>
      </c>
      <c r="M222" s="158">
        <f>G222*(1+L222/100)</f>
        <v>0</v>
      </c>
      <c r="N222" s="157">
        <v>0</v>
      </c>
      <c r="O222" s="157">
        <f>ROUND(E222*N222,2)</f>
        <v>0</v>
      </c>
      <c r="P222" s="157">
        <v>4.6000000000000001E-4</v>
      </c>
      <c r="Q222" s="157">
        <f>ROUND(E222*P222,2)</f>
        <v>0</v>
      </c>
      <c r="R222" s="158"/>
      <c r="S222" s="158" t="s">
        <v>146</v>
      </c>
      <c r="T222" s="158" t="s">
        <v>146</v>
      </c>
      <c r="U222" s="158">
        <v>1.5</v>
      </c>
      <c r="V222" s="158">
        <f>ROUND(E222*U222,2)</f>
        <v>7.2</v>
      </c>
      <c r="W222" s="158"/>
      <c r="X222" s="158" t="s">
        <v>147</v>
      </c>
      <c r="Y222" s="158" t="s">
        <v>148</v>
      </c>
      <c r="Z222" s="147"/>
      <c r="AA222" s="147"/>
      <c r="AB222" s="147"/>
      <c r="AC222" s="147"/>
      <c r="AD222" s="147"/>
      <c r="AE222" s="147"/>
      <c r="AF222" s="147"/>
      <c r="AG222" s="147" t="s">
        <v>149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8" t="s">
        <v>409</v>
      </c>
      <c r="D223" s="160"/>
      <c r="E223" s="161">
        <v>4.8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151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3">
        <v>70</v>
      </c>
      <c r="B224" s="174" t="s">
        <v>410</v>
      </c>
      <c r="C224" s="187" t="s">
        <v>411</v>
      </c>
      <c r="D224" s="175" t="s">
        <v>224</v>
      </c>
      <c r="E224" s="176">
        <v>3</v>
      </c>
      <c r="F224" s="177"/>
      <c r="G224" s="178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4.8999999999999998E-4</v>
      </c>
      <c r="O224" s="157">
        <f>ROUND(E224*N224,2)</f>
        <v>0</v>
      </c>
      <c r="P224" s="157">
        <v>3.1E-2</v>
      </c>
      <c r="Q224" s="157">
        <f>ROUND(E224*P224,2)</f>
        <v>0.09</v>
      </c>
      <c r="R224" s="158"/>
      <c r="S224" s="158" t="s">
        <v>146</v>
      </c>
      <c r="T224" s="158" t="s">
        <v>146</v>
      </c>
      <c r="U224" s="158">
        <v>0.77200000000000002</v>
      </c>
      <c r="V224" s="158">
        <f>ROUND(E224*U224,2)</f>
        <v>2.3199999999999998</v>
      </c>
      <c r="W224" s="158"/>
      <c r="X224" s="158" t="s">
        <v>147</v>
      </c>
      <c r="Y224" s="158" t="s">
        <v>148</v>
      </c>
      <c r="Z224" s="147"/>
      <c r="AA224" s="147"/>
      <c r="AB224" s="147"/>
      <c r="AC224" s="147"/>
      <c r="AD224" s="147"/>
      <c r="AE224" s="147"/>
      <c r="AF224" s="147"/>
      <c r="AG224" s="147" t="s">
        <v>149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8" t="s">
        <v>412</v>
      </c>
      <c r="D225" s="160"/>
      <c r="E225" s="161">
        <v>3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151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3">
        <v>71</v>
      </c>
      <c r="B226" s="174" t="s">
        <v>413</v>
      </c>
      <c r="C226" s="187" t="s">
        <v>414</v>
      </c>
      <c r="D226" s="175" t="s">
        <v>313</v>
      </c>
      <c r="E226" s="176">
        <v>2.64</v>
      </c>
      <c r="F226" s="177"/>
      <c r="G226" s="178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7">
        <v>0</v>
      </c>
      <c r="O226" s="157">
        <f>ROUND(E226*N226,2)</f>
        <v>0</v>
      </c>
      <c r="P226" s="157">
        <v>3.6999999999999998E-2</v>
      </c>
      <c r="Q226" s="157">
        <f>ROUND(E226*P226,2)</f>
        <v>0.1</v>
      </c>
      <c r="R226" s="158"/>
      <c r="S226" s="158" t="s">
        <v>146</v>
      </c>
      <c r="T226" s="158" t="s">
        <v>146</v>
      </c>
      <c r="U226" s="158">
        <v>0.55000000000000004</v>
      </c>
      <c r="V226" s="158">
        <f>ROUND(E226*U226,2)</f>
        <v>1.45</v>
      </c>
      <c r="W226" s="158"/>
      <c r="X226" s="158" t="s">
        <v>147</v>
      </c>
      <c r="Y226" s="158" t="s">
        <v>148</v>
      </c>
      <c r="Z226" s="147"/>
      <c r="AA226" s="147"/>
      <c r="AB226" s="147"/>
      <c r="AC226" s="147"/>
      <c r="AD226" s="147"/>
      <c r="AE226" s="147"/>
      <c r="AF226" s="147"/>
      <c r="AG226" s="147" t="s">
        <v>149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8" t="s">
        <v>403</v>
      </c>
      <c r="D227" s="160"/>
      <c r="E227" s="161">
        <v>1.32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151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8" t="s">
        <v>404</v>
      </c>
      <c r="D228" s="160"/>
      <c r="E228" s="161">
        <v>1.32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151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3">
        <v>72</v>
      </c>
      <c r="B229" s="174" t="s">
        <v>415</v>
      </c>
      <c r="C229" s="187" t="s">
        <v>416</v>
      </c>
      <c r="D229" s="175" t="s">
        <v>174</v>
      </c>
      <c r="E229" s="176">
        <v>10.7247</v>
      </c>
      <c r="F229" s="177"/>
      <c r="G229" s="178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0</v>
      </c>
      <c r="O229" s="157">
        <f>ROUND(E229*N229,2)</f>
        <v>0</v>
      </c>
      <c r="P229" s="157">
        <v>4.5999999999999999E-2</v>
      </c>
      <c r="Q229" s="157">
        <f>ROUND(E229*P229,2)</f>
        <v>0.49</v>
      </c>
      <c r="R229" s="158"/>
      <c r="S229" s="158" t="s">
        <v>146</v>
      </c>
      <c r="T229" s="158" t="s">
        <v>146</v>
      </c>
      <c r="U229" s="158">
        <v>0.26</v>
      </c>
      <c r="V229" s="158">
        <f>ROUND(E229*U229,2)</f>
        <v>2.79</v>
      </c>
      <c r="W229" s="158"/>
      <c r="X229" s="158" t="s">
        <v>147</v>
      </c>
      <c r="Y229" s="158" t="s">
        <v>148</v>
      </c>
      <c r="Z229" s="147"/>
      <c r="AA229" s="147"/>
      <c r="AB229" s="147"/>
      <c r="AC229" s="147"/>
      <c r="AD229" s="147"/>
      <c r="AE229" s="147"/>
      <c r="AF229" s="147"/>
      <c r="AG229" s="147" t="s">
        <v>149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8" t="s">
        <v>417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151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8" t="s">
        <v>418</v>
      </c>
      <c r="D231" s="160"/>
      <c r="E231" s="161">
        <v>3.4190999999999998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151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8" t="s">
        <v>419</v>
      </c>
      <c r="D232" s="160"/>
      <c r="E232" s="161">
        <v>3.9468000000000001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151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8" t="s">
        <v>420</v>
      </c>
      <c r="D233" s="160"/>
      <c r="E233" s="161">
        <v>3.3588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151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x14ac:dyDescent="0.2">
      <c r="A234" s="166" t="s">
        <v>141</v>
      </c>
      <c r="B234" s="167" t="s">
        <v>73</v>
      </c>
      <c r="C234" s="186" t="s">
        <v>74</v>
      </c>
      <c r="D234" s="168"/>
      <c r="E234" s="169"/>
      <c r="F234" s="170"/>
      <c r="G234" s="171">
        <f>SUMIF(AG235:AG240,"&lt;&gt;NOR",G235:G240)</f>
        <v>0</v>
      </c>
      <c r="H234" s="165"/>
      <c r="I234" s="165">
        <f>SUM(I235:I240)</f>
        <v>0</v>
      </c>
      <c r="J234" s="165"/>
      <c r="K234" s="165">
        <f>SUM(K235:K240)</f>
        <v>0</v>
      </c>
      <c r="L234" s="165"/>
      <c r="M234" s="165">
        <f>SUM(M235:M240)</f>
        <v>0</v>
      </c>
      <c r="N234" s="164"/>
      <c r="O234" s="164">
        <f>SUM(O235:O240)</f>
        <v>0</v>
      </c>
      <c r="P234" s="164"/>
      <c r="Q234" s="164">
        <f>SUM(Q235:Q240)</f>
        <v>0</v>
      </c>
      <c r="R234" s="165"/>
      <c r="S234" s="165"/>
      <c r="T234" s="165"/>
      <c r="U234" s="165"/>
      <c r="V234" s="165">
        <f>SUM(V235:V240)</f>
        <v>88.12</v>
      </c>
      <c r="W234" s="165"/>
      <c r="X234" s="165"/>
      <c r="Y234" s="165"/>
      <c r="AG234" t="s">
        <v>142</v>
      </c>
    </row>
    <row r="235" spans="1:60" outlineLevel="1" x14ac:dyDescent="0.2">
      <c r="A235" s="179">
        <v>73</v>
      </c>
      <c r="B235" s="180" t="s">
        <v>421</v>
      </c>
      <c r="C235" s="189" t="s">
        <v>422</v>
      </c>
      <c r="D235" s="181" t="s">
        <v>194</v>
      </c>
      <c r="E235" s="182">
        <v>22.822849999999999</v>
      </c>
      <c r="F235" s="183"/>
      <c r="G235" s="184">
        <f t="shared" ref="G235:G240" si="0">ROUND(E235*F235,2)</f>
        <v>0</v>
      </c>
      <c r="H235" s="159"/>
      <c r="I235" s="158">
        <f t="shared" ref="I235:I240" si="1">ROUND(E235*H235,2)</f>
        <v>0</v>
      </c>
      <c r="J235" s="159"/>
      <c r="K235" s="158">
        <f t="shared" ref="K235:K240" si="2">ROUND(E235*J235,2)</f>
        <v>0</v>
      </c>
      <c r="L235" s="158">
        <v>21</v>
      </c>
      <c r="M235" s="158">
        <f t="shared" ref="M235:M240" si="3">G235*(1+L235/100)</f>
        <v>0</v>
      </c>
      <c r="N235" s="157">
        <v>0</v>
      </c>
      <c r="O235" s="157">
        <f t="shared" ref="O235:O240" si="4">ROUND(E235*N235,2)</f>
        <v>0</v>
      </c>
      <c r="P235" s="157">
        <v>0</v>
      </c>
      <c r="Q235" s="157">
        <f t="shared" ref="Q235:Q240" si="5">ROUND(E235*P235,2)</f>
        <v>0</v>
      </c>
      <c r="R235" s="158"/>
      <c r="S235" s="158" t="s">
        <v>146</v>
      </c>
      <c r="T235" s="158" t="s">
        <v>146</v>
      </c>
      <c r="U235" s="158">
        <v>2.0089999999999999</v>
      </c>
      <c r="V235" s="158">
        <f t="shared" ref="V235:V240" si="6">ROUND(E235*U235,2)</f>
        <v>45.85</v>
      </c>
      <c r="W235" s="158"/>
      <c r="X235" s="158" t="s">
        <v>423</v>
      </c>
      <c r="Y235" s="158" t="s">
        <v>148</v>
      </c>
      <c r="Z235" s="147"/>
      <c r="AA235" s="147"/>
      <c r="AB235" s="147"/>
      <c r="AC235" s="147"/>
      <c r="AD235" s="147"/>
      <c r="AE235" s="147"/>
      <c r="AF235" s="147"/>
      <c r="AG235" s="147" t="s">
        <v>424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9">
        <v>74</v>
      </c>
      <c r="B236" s="180" t="s">
        <v>425</v>
      </c>
      <c r="C236" s="189" t="s">
        <v>426</v>
      </c>
      <c r="D236" s="181" t="s">
        <v>194</v>
      </c>
      <c r="E236" s="182">
        <v>22.822849999999999</v>
      </c>
      <c r="F236" s="183"/>
      <c r="G236" s="184">
        <f t="shared" si="0"/>
        <v>0</v>
      </c>
      <c r="H236" s="159"/>
      <c r="I236" s="158">
        <f t="shared" si="1"/>
        <v>0</v>
      </c>
      <c r="J236" s="159"/>
      <c r="K236" s="158">
        <f t="shared" si="2"/>
        <v>0</v>
      </c>
      <c r="L236" s="158">
        <v>21</v>
      </c>
      <c r="M236" s="158">
        <f t="shared" si="3"/>
        <v>0</v>
      </c>
      <c r="N236" s="157">
        <v>0</v>
      </c>
      <c r="O236" s="157">
        <f t="shared" si="4"/>
        <v>0</v>
      </c>
      <c r="P236" s="157">
        <v>0</v>
      </c>
      <c r="Q236" s="157">
        <f t="shared" si="5"/>
        <v>0</v>
      </c>
      <c r="R236" s="158"/>
      <c r="S236" s="158" t="s">
        <v>146</v>
      </c>
      <c r="T236" s="158" t="s">
        <v>146</v>
      </c>
      <c r="U236" s="158">
        <v>0.49</v>
      </c>
      <c r="V236" s="158">
        <f t="shared" si="6"/>
        <v>11.18</v>
      </c>
      <c r="W236" s="158"/>
      <c r="X236" s="158" t="s">
        <v>423</v>
      </c>
      <c r="Y236" s="158" t="s">
        <v>148</v>
      </c>
      <c r="Z236" s="147"/>
      <c r="AA236" s="147"/>
      <c r="AB236" s="147"/>
      <c r="AC236" s="147"/>
      <c r="AD236" s="147"/>
      <c r="AE236" s="147"/>
      <c r="AF236" s="147"/>
      <c r="AG236" s="147" t="s">
        <v>424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9">
        <v>75</v>
      </c>
      <c r="B237" s="180" t="s">
        <v>427</v>
      </c>
      <c r="C237" s="189" t="s">
        <v>428</v>
      </c>
      <c r="D237" s="181" t="s">
        <v>194</v>
      </c>
      <c r="E237" s="182">
        <v>433.63418000000001</v>
      </c>
      <c r="F237" s="183"/>
      <c r="G237" s="184">
        <f t="shared" si="0"/>
        <v>0</v>
      </c>
      <c r="H237" s="159"/>
      <c r="I237" s="158">
        <f t="shared" si="1"/>
        <v>0</v>
      </c>
      <c r="J237" s="159"/>
      <c r="K237" s="158">
        <f t="shared" si="2"/>
        <v>0</v>
      </c>
      <c r="L237" s="158">
        <v>21</v>
      </c>
      <c r="M237" s="158">
        <f t="shared" si="3"/>
        <v>0</v>
      </c>
      <c r="N237" s="157">
        <v>0</v>
      </c>
      <c r="O237" s="157">
        <f t="shared" si="4"/>
        <v>0</v>
      </c>
      <c r="P237" s="157">
        <v>0</v>
      </c>
      <c r="Q237" s="157">
        <f t="shared" si="5"/>
        <v>0</v>
      </c>
      <c r="R237" s="158"/>
      <c r="S237" s="158" t="s">
        <v>146</v>
      </c>
      <c r="T237" s="158" t="s">
        <v>146</v>
      </c>
      <c r="U237" s="158">
        <v>0</v>
      </c>
      <c r="V237" s="158">
        <f t="shared" si="6"/>
        <v>0</v>
      </c>
      <c r="W237" s="158"/>
      <c r="X237" s="158" t="s">
        <v>423</v>
      </c>
      <c r="Y237" s="158" t="s">
        <v>148</v>
      </c>
      <c r="Z237" s="147"/>
      <c r="AA237" s="147"/>
      <c r="AB237" s="147"/>
      <c r="AC237" s="147"/>
      <c r="AD237" s="147"/>
      <c r="AE237" s="147"/>
      <c r="AF237" s="147"/>
      <c r="AG237" s="147" t="s">
        <v>424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9">
        <v>76</v>
      </c>
      <c r="B238" s="180" t="s">
        <v>429</v>
      </c>
      <c r="C238" s="189" t="s">
        <v>430</v>
      </c>
      <c r="D238" s="181" t="s">
        <v>194</v>
      </c>
      <c r="E238" s="182">
        <v>22.822849999999999</v>
      </c>
      <c r="F238" s="183"/>
      <c r="G238" s="184">
        <f t="shared" si="0"/>
        <v>0</v>
      </c>
      <c r="H238" s="159"/>
      <c r="I238" s="158">
        <f t="shared" si="1"/>
        <v>0</v>
      </c>
      <c r="J238" s="159"/>
      <c r="K238" s="158">
        <f t="shared" si="2"/>
        <v>0</v>
      </c>
      <c r="L238" s="158">
        <v>21</v>
      </c>
      <c r="M238" s="158">
        <f t="shared" si="3"/>
        <v>0</v>
      </c>
      <c r="N238" s="157">
        <v>0</v>
      </c>
      <c r="O238" s="157">
        <f t="shared" si="4"/>
        <v>0</v>
      </c>
      <c r="P238" s="157">
        <v>0</v>
      </c>
      <c r="Q238" s="157">
        <f t="shared" si="5"/>
        <v>0</v>
      </c>
      <c r="R238" s="158"/>
      <c r="S238" s="158" t="s">
        <v>146</v>
      </c>
      <c r="T238" s="158" t="s">
        <v>146</v>
      </c>
      <c r="U238" s="158">
        <v>0.94199999999999995</v>
      </c>
      <c r="V238" s="158">
        <f t="shared" si="6"/>
        <v>21.5</v>
      </c>
      <c r="W238" s="158"/>
      <c r="X238" s="158" t="s">
        <v>423</v>
      </c>
      <c r="Y238" s="158" t="s">
        <v>148</v>
      </c>
      <c r="Z238" s="147"/>
      <c r="AA238" s="147"/>
      <c r="AB238" s="147"/>
      <c r="AC238" s="147"/>
      <c r="AD238" s="147"/>
      <c r="AE238" s="147"/>
      <c r="AF238" s="147"/>
      <c r="AG238" s="147" t="s">
        <v>424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9">
        <v>77</v>
      </c>
      <c r="B239" s="180" t="s">
        <v>431</v>
      </c>
      <c r="C239" s="189" t="s">
        <v>432</v>
      </c>
      <c r="D239" s="181" t="s">
        <v>194</v>
      </c>
      <c r="E239" s="182">
        <v>91.291409999999999</v>
      </c>
      <c r="F239" s="183"/>
      <c r="G239" s="184">
        <f t="shared" si="0"/>
        <v>0</v>
      </c>
      <c r="H239" s="159"/>
      <c r="I239" s="158">
        <f t="shared" si="1"/>
        <v>0</v>
      </c>
      <c r="J239" s="159"/>
      <c r="K239" s="158">
        <f t="shared" si="2"/>
        <v>0</v>
      </c>
      <c r="L239" s="158">
        <v>21</v>
      </c>
      <c r="M239" s="158">
        <f t="shared" si="3"/>
        <v>0</v>
      </c>
      <c r="N239" s="157">
        <v>0</v>
      </c>
      <c r="O239" s="157">
        <f t="shared" si="4"/>
        <v>0</v>
      </c>
      <c r="P239" s="157">
        <v>0</v>
      </c>
      <c r="Q239" s="157">
        <f t="shared" si="5"/>
        <v>0</v>
      </c>
      <c r="R239" s="158"/>
      <c r="S239" s="158" t="s">
        <v>146</v>
      </c>
      <c r="T239" s="158" t="s">
        <v>146</v>
      </c>
      <c r="U239" s="158">
        <v>0.105</v>
      </c>
      <c r="V239" s="158">
        <f t="shared" si="6"/>
        <v>9.59</v>
      </c>
      <c r="W239" s="158"/>
      <c r="X239" s="158" t="s">
        <v>423</v>
      </c>
      <c r="Y239" s="158" t="s">
        <v>148</v>
      </c>
      <c r="Z239" s="147"/>
      <c r="AA239" s="147"/>
      <c r="AB239" s="147"/>
      <c r="AC239" s="147"/>
      <c r="AD239" s="147"/>
      <c r="AE239" s="147"/>
      <c r="AF239" s="147"/>
      <c r="AG239" s="147" t="s">
        <v>424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79">
        <v>78</v>
      </c>
      <c r="B240" s="180" t="s">
        <v>433</v>
      </c>
      <c r="C240" s="189" t="s">
        <v>434</v>
      </c>
      <c r="D240" s="181" t="s">
        <v>194</v>
      </c>
      <c r="E240" s="182">
        <v>22.822849999999999</v>
      </c>
      <c r="F240" s="183"/>
      <c r="G240" s="184">
        <f t="shared" si="0"/>
        <v>0</v>
      </c>
      <c r="H240" s="159"/>
      <c r="I240" s="158">
        <f t="shared" si="1"/>
        <v>0</v>
      </c>
      <c r="J240" s="159"/>
      <c r="K240" s="158">
        <f t="shared" si="2"/>
        <v>0</v>
      </c>
      <c r="L240" s="158">
        <v>21</v>
      </c>
      <c r="M240" s="158">
        <f t="shared" si="3"/>
        <v>0</v>
      </c>
      <c r="N240" s="157">
        <v>0</v>
      </c>
      <c r="O240" s="157">
        <f t="shared" si="4"/>
        <v>0</v>
      </c>
      <c r="P240" s="157">
        <v>0</v>
      </c>
      <c r="Q240" s="157">
        <f t="shared" si="5"/>
        <v>0</v>
      </c>
      <c r="R240" s="158"/>
      <c r="S240" s="158" t="s">
        <v>146</v>
      </c>
      <c r="T240" s="158" t="s">
        <v>146</v>
      </c>
      <c r="U240" s="158">
        <v>0</v>
      </c>
      <c r="V240" s="158">
        <f t="shared" si="6"/>
        <v>0</v>
      </c>
      <c r="W240" s="158"/>
      <c r="X240" s="158" t="s">
        <v>423</v>
      </c>
      <c r="Y240" s="158" t="s">
        <v>148</v>
      </c>
      <c r="Z240" s="147"/>
      <c r="AA240" s="147"/>
      <c r="AB240" s="147"/>
      <c r="AC240" s="147"/>
      <c r="AD240" s="147"/>
      <c r="AE240" s="147"/>
      <c r="AF240" s="147"/>
      <c r="AG240" s="147" t="s">
        <v>424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x14ac:dyDescent="0.2">
      <c r="A241" s="166" t="s">
        <v>141</v>
      </c>
      <c r="B241" s="167" t="s">
        <v>75</v>
      </c>
      <c r="C241" s="186" t="s">
        <v>76</v>
      </c>
      <c r="D241" s="168"/>
      <c r="E241" s="169"/>
      <c r="F241" s="170"/>
      <c r="G241" s="171">
        <f>SUMIF(AG242:AG242,"&lt;&gt;NOR",G242:G242)</f>
        <v>0</v>
      </c>
      <c r="H241" s="165"/>
      <c r="I241" s="165">
        <f>SUM(I242:I242)</f>
        <v>0</v>
      </c>
      <c r="J241" s="165"/>
      <c r="K241" s="165">
        <f>SUM(K242:K242)</f>
        <v>0</v>
      </c>
      <c r="L241" s="165"/>
      <c r="M241" s="165">
        <f>SUM(M242:M242)</f>
        <v>0</v>
      </c>
      <c r="N241" s="164"/>
      <c r="O241" s="164">
        <f>SUM(O242:O242)</f>
        <v>0</v>
      </c>
      <c r="P241" s="164"/>
      <c r="Q241" s="164">
        <f>SUM(Q242:Q242)</f>
        <v>0</v>
      </c>
      <c r="R241" s="165"/>
      <c r="S241" s="165"/>
      <c r="T241" s="165"/>
      <c r="U241" s="165"/>
      <c r="V241" s="165">
        <f>SUM(V242:V242)</f>
        <v>95.63</v>
      </c>
      <c r="W241" s="165"/>
      <c r="X241" s="165"/>
      <c r="Y241" s="165"/>
      <c r="AG241" t="s">
        <v>142</v>
      </c>
    </row>
    <row r="242" spans="1:60" ht="22.5" outlineLevel="1" x14ac:dyDescent="0.2">
      <c r="A242" s="179">
        <v>79</v>
      </c>
      <c r="B242" s="180" t="s">
        <v>435</v>
      </c>
      <c r="C242" s="189" t="s">
        <v>436</v>
      </c>
      <c r="D242" s="181" t="s">
        <v>194</v>
      </c>
      <c r="E242" s="182">
        <v>30.359459999999999</v>
      </c>
      <c r="F242" s="183"/>
      <c r="G242" s="184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8"/>
      <c r="S242" s="158" t="s">
        <v>146</v>
      </c>
      <c r="T242" s="158" t="s">
        <v>146</v>
      </c>
      <c r="U242" s="158">
        <v>3.15</v>
      </c>
      <c r="V242" s="158">
        <f>ROUND(E242*U242,2)</f>
        <v>95.63</v>
      </c>
      <c r="W242" s="158"/>
      <c r="X242" s="158" t="s">
        <v>437</v>
      </c>
      <c r="Y242" s="158" t="s">
        <v>148</v>
      </c>
      <c r="Z242" s="147"/>
      <c r="AA242" s="147"/>
      <c r="AB242" s="147"/>
      <c r="AC242" s="147"/>
      <c r="AD242" s="147"/>
      <c r="AE242" s="147"/>
      <c r="AF242" s="147"/>
      <c r="AG242" s="147" t="s">
        <v>438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x14ac:dyDescent="0.2">
      <c r="A243" s="166" t="s">
        <v>141</v>
      </c>
      <c r="B243" s="167" t="s">
        <v>77</v>
      </c>
      <c r="C243" s="186" t="s">
        <v>78</v>
      </c>
      <c r="D243" s="168"/>
      <c r="E243" s="169"/>
      <c r="F243" s="170"/>
      <c r="G243" s="171">
        <f>SUMIF(AG244:AG274,"&lt;&gt;NOR",G244:G274)</f>
        <v>0</v>
      </c>
      <c r="H243" s="165"/>
      <c r="I243" s="165">
        <f>SUM(I244:I274)</f>
        <v>0</v>
      </c>
      <c r="J243" s="165"/>
      <c r="K243" s="165">
        <f>SUM(K244:K274)</f>
        <v>0</v>
      </c>
      <c r="L243" s="165"/>
      <c r="M243" s="165">
        <f>SUM(M244:M274)</f>
        <v>0</v>
      </c>
      <c r="N243" s="164"/>
      <c r="O243" s="164">
        <f>SUM(O244:O274)</f>
        <v>0.35</v>
      </c>
      <c r="P243" s="164"/>
      <c r="Q243" s="164">
        <f>SUM(Q244:Q274)</f>
        <v>0.12</v>
      </c>
      <c r="R243" s="165"/>
      <c r="S243" s="165"/>
      <c r="T243" s="165"/>
      <c r="U243" s="165"/>
      <c r="V243" s="165">
        <f>SUM(V244:V274)</f>
        <v>16.329999999999998</v>
      </c>
      <c r="W243" s="165"/>
      <c r="X243" s="165"/>
      <c r="Y243" s="165"/>
      <c r="AG243" t="s">
        <v>142</v>
      </c>
    </row>
    <row r="244" spans="1:60" ht="33.75" outlineLevel="1" x14ac:dyDescent="0.2">
      <c r="A244" s="173">
        <v>80</v>
      </c>
      <c r="B244" s="174" t="s">
        <v>439</v>
      </c>
      <c r="C244" s="187" t="s">
        <v>440</v>
      </c>
      <c r="D244" s="175" t="s">
        <v>174</v>
      </c>
      <c r="E244" s="176">
        <v>21.715</v>
      </c>
      <c r="F244" s="177"/>
      <c r="G244" s="178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7">
        <v>3.3E-4</v>
      </c>
      <c r="O244" s="157">
        <f>ROUND(E244*N244,2)</f>
        <v>0.01</v>
      </c>
      <c r="P244" s="157">
        <v>0</v>
      </c>
      <c r="Q244" s="157">
        <f>ROUND(E244*P244,2)</f>
        <v>0</v>
      </c>
      <c r="R244" s="158"/>
      <c r="S244" s="158" t="s">
        <v>146</v>
      </c>
      <c r="T244" s="158" t="s">
        <v>146</v>
      </c>
      <c r="U244" s="158">
        <v>2.75E-2</v>
      </c>
      <c r="V244" s="158">
        <f>ROUND(E244*U244,2)</f>
        <v>0.6</v>
      </c>
      <c r="W244" s="158"/>
      <c r="X244" s="158" t="s">
        <v>147</v>
      </c>
      <c r="Y244" s="158" t="s">
        <v>148</v>
      </c>
      <c r="Z244" s="147"/>
      <c r="AA244" s="147"/>
      <c r="AB244" s="147"/>
      <c r="AC244" s="147"/>
      <c r="AD244" s="147"/>
      <c r="AE244" s="147"/>
      <c r="AF244" s="147"/>
      <c r="AG244" s="147" t="s">
        <v>149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8" t="s">
        <v>441</v>
      </c>
      <c r="D245" s="160"/>
      <c r="E245" s="161">
        <v>10.5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151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8" t="s">
        <v>442</v>
      </c>
      <c r="D246" s="160"/>
      <c r="E246" s="161">
        <v>1.2150000000000001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151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8" t="s">
        <v>443</v>
      </c>
      <c r="D247" s="160"/>
      <c r="E247" s="161">
        <v>10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151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33.75" outlineLevel="1" x14ac:dyDescent="0.2">
      <c r="A248" s="173">
        <v>81</v>
      </c>
      <c r="B248" s="174" t="s">
        <v>444</v>
      </c>
      <c r="C248" s="187" t="s">
        <v>445</v>
      </c>
      <c r="D248" s="175" t="s">
        <v>174</v>
      </c>
      <c r="E248" s="176">
        <v>8.5500000000000007</v>
      </c>
      <c r="F248" s="177"/>
      <c r="G248" s="178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21</v>
      </c>
      <c r="M248" s="158">
        <f>G248*(1+L248/100)</f>
        <v>0</v>
      </c>
      <c r="N248" s="157">
        <v>5.1999999999999995E-4</v>
      </c>
      <c r="O248" s="157">
        <f>ROUND(E248*N248,2)</f>
        <v>0</v>
      </c>
      <c r="P248" s="157">
        <v>0</v>
      </c>
      <c r="Q248" s="157">
        <f>ROUND(E248*P248,2)</f>
        <v>0</v>
      </c>
      <c r="R248" s="158"/>
      <c r="S248" s="158" t="s">
        <v>146</v>
      </c>
      <c r="T248" s="158" t="s">
        <v>146</v>
      </c>
      <c r="U248" s="158">
        <v>4.9000000000000002E-2</v>
      </c>
      <c r="V248" s="158">
        <f>ROUND(E248*U248,2)</f>
        <v>0.42</v>
      </c>
      <c r="W248" s="158"/>
      <c r="X248" s="158" t="s">
        <v>147</v>
      </c>
      <c r="Y248" s="158" t="s">
        <v>148</v>
      </c>
      <c r="Z248" s="147"/>
      <c r="AA248" s="147"/>
      <c r="AB248" s="147"/>
      <c r="AC248" s="147"/>
      <c r="AD248" s="147"/>
      <c r="AE248" s="147"/>
      <c r="AF248" s="147"/>
      <c r="AG248" s="147" t="s">
        <v>149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88" t="s">
        <v>446</v>
      </c>
      <c r="D249" s="160"/>
      <c r="E249" s="161">
        <v>6.6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151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8" t="s">
        <v>447</v>
      </c>
      <c r="D250" s="160"/>
      <c r="E250" s="161">
        <v>1.95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151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33.75" outlineLevel="1" x14ac:dyDescent="0.2">
      <c r="A251" s="173">
        <v>82</v>
      </c>
      <c r="B251" s="174" t="s">
        <v>448</v>
      </c>
      <c r="C251" s="187" t="s">
        <v>449</v>
      </c>
      <c r="D251" s="175" t="s">
        <v>174</v>
      </c>
      <c r="E251" s="176">
        <v>21.715</v>
      </c>
      <c r="F251" s="177"/>
      <c r="G251" s="178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5.7000000000000002E-3</v>
      </c>
      <c r="O251" s="157">
        <f>ROUND(E251*N251,2)</f>
        <v>0.12</v>
      </c>
      <c r="P251" s="157">
        <v>0</v>
      </c>
      <c r="Q251" s="157">
        <f>ROUND(E251*P251,2)</f>
        <v>0</v>
      </c>
      <c r="R251" s="158"/>
      <c r="S251" s="158" t="s">
        <v>146</v>
      </c>
      <c r="T251" s="158" t="s">
        <v>146</v>
      </c>
      <c r="U251" s="158">
        <v>0.22991</v>
      </c>
      <c r="V251" s="158">
        <f>ROUND(E251*U251,2)</f>
        <v>4.99</v>
      </c>
      <c r="W251" s="158"/>
      <c r="X251" s="158" t="s">
        <v>147</v>
      </c>
      <c r="Y251" s="158" t="s">
        <v>148</v>
      </c>
      <c r="Z251" s="147"/>
      <c r="AA251" s="147"/>
      <c r="AB251" s="147"/>
      <c r="AC251" s="147"/>
      <c r="AD251" s="147"/>
      <c r="AE251" s="147"/>
      <c r="AF251" s="147"/>
      <c r="AG251" s="147" t="s">
        <v>149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88" t="s">
        <v>441</v>
      </c>
      <c r="D252" s="160"/>
      <c r="E252" s="161">
        <v>10.5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151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8" t="s">
        <v>442</v>
      </c>
      <c r="D253" s="160"/>
      <c r="E253" s="161">
        <v>1.2150000000000001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151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8" t="s">
        <v>443</v>
      </c>
      <c r="D254" s="160"/>
      <c r="E254" s="161">
        <v>10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151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3.75" outlineLevel="1" x14ac:dyDescent="0.2">
      <c r="A255" s="173">
        <v>83</v>
      </c>
      <c r="B255" s="174" t="s">
        <v>450</v>
      </c>
      <c r="C255" s="187" t="s">
        <v>451</v>
      </c>
      <c r="D255" s="175" t="s">
        <v>174</v>
      </c>
      <c r="E255" s="176">
        <v>21.715</v>
      </c>
      <c r="F255" s="177"/>
      <c r="G255" s="178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7">
        <v>5.5900000000000004E-3</v>
      </c>
      <c r="O255" s="157">
        <f>ROUND(E255*N255,2)</f>
        <v>0.12</v>
      </c>
      <c r="P255" s="157">
        <v>0</v>
      </c>
      <c r="Q255" s="157">
        <f>ROUND(E255*P255,2)</f>
        <v>0</v>
      </c>
      <c r="R255" s="158"/>
      <c r="S255" s="158" t="s">
        <v>146</v>
      </c>
      <c r="T255" s="158" t="s">
        <v>146</v>
      </c>
      <c r="U255" s="158">
        <v>0.22991</v>
      </c>
      <c r="V255" s="158">
        <f>ROUND(E255*U255,2)</f>
        <v>4.99</v>
      </c>
      <c r="W255" s="158"/>
      <c r="X255" s="158" t="s">
        <v>147</v>
      </c>
      <c r="Y255" s="158" t="s">
        <v>148</v>
      </c>
      <c r="Z255" s="147"/>
      <c r="AA255" s="147"/>
      <c r="AB255" s="147"/>
      <c r="AC255" s="147"/>
      <c r="AD255" s="147"/>
      <c r="AE255" s="147"/>
      <c r="AF255" s="147"/>
      <c r="AG255" s="147" t="s">
        <v>149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88" t="s">
        <v>441</v>
      </c>
      <c r="D256" s="160"/>
      <c r="E256" s="161">
        <v>10.5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151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8" t="s">
        <v>442</v>
      </c>
      <c r="D257" s="160"/>
      <c r="E257" s="161">
        <v>1.2150000000000001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151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8" t="s">
        <v>443</v>
      </c>
      <c r="D258" s="160"/>
      <c r="E258" s="161">
        <v>10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151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33.75" outlineLevel="1" x14ac:dyDescent="0.2">
      <c r="A259" s="173">
        <v>84</v>
      </c>
      <c r="B259" s="174" t="s">
        <v>452</v>
      </c>
      <c r="C259" s="187" t="s">
        <v>453</v>
      </c>
      <c r="D259" s="175" t="s">
        <v>174</v>
      </c>
      <c r="E259" s="176">
        <v>8.5500000000000007</v>
      </c>
      <c r="F259" s="177"/>
      <c r="G259" s="178">
        <f>ROUND(E259*F259,2)</f>
        <v>0</v>
      </c>
      <c r="H259" s="159"/>
      <c r="I259" s="158">
        <f>ROUND(E259*H259,2)</f>
        <v>0</v>
      </c>
      <c r="J259" s="159"/>
      <c r="K259" s="158">
        <f>ROUND(E259*J259,2)</f>
        <v>0</v>
      </c>
      <c r="L259" s="158">
        <v>21</v>
      </c>
      <c r="M259" s="158">
        <f>G259*(1+L259/100)</f>
        <v>0</v>
      </c>
      <c r="N259" s="157">
        <v>6.1000000000000004E-3</v>
      </c>
      <c r="O259" s="157">
        <f>ROUND(E259*N259,2)</f>
        <v>0.05</v>
      </c>
      <c r="P259" s="157">
        <v>0</v>
      </c>
      <c r="Q259" s="157">
        <f>ROUND(E259*P259,2)</f>
        <v>0</v>
      </c>
      <c r="R259" s="158"/>
      <c r="S259" s="158" t="s">
        <v>146</v>
      </c>
      <c r="T259" s="158" t="s">
        <v>146</v>
      </c>
      <c r="U259" s="158">
        <v>0.26600000000000001</v>
      </c>
      <c r="V259" s="158">
        <f>ROUND(E259*U259,2)</f>
        <v>2.27</v>
      </c>
      <c r="W259" s="158"/>
      <c r="X259" s="158" t="s">
        <v>147</v>
      </c>
      <c r="Y259" s="158" t="s">
        <v>148</v>
      </c>
      <c r="Z259" s="147"/>
      <c r="AA259" s="147"/>
      <c r="AB259" s="147"/>
      <c r="AC259" s="147"/>
      <c r="AD259" s="147"/>
      <c r="AE259" s="147"/>
      <c r="AF259" s="147"/>
      <c r="AG259" s="147" t="s">
        <v>149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8" t="s">
        <v>446</v>
      </c>
      <c r="D260" s="160"/>
      <c r="E260" s="161">
        <v>6.6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151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8" t="s">
        <v>447</v>
      </c>
      <c r="D261" s="160"/>
      <c r="E261" s="161">
        <v>1.95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151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33.75" outlineLevel="1" x14ac:dyDescent="0.2">
      <c r="A262" s="173">
        <v>85</v>
      </c>
      <c r="B262" s="174" t="s">
        <v>454</v>
      </c>
      <c r="C262" s="187" t="s">
        <v>455</v>
      </c>
      <c r="D262" s="175" t="s">
        <v>174</v>
      </c>
      <c r="E262" s="176">
        <v>8.5500000000000007</v>
      </c>
      <c r="F262" s="177"/>
      <c r="G262" s="178">
        <f>ROUND(E262*F262,2)</f>
        <v>0</v>
      </c>
      <c r="H262" s="159"/>
      <c r="I262" s="158">
        <f>ROUND(E262*H262,2)</f>
        <v>0</v>
      </c>
      <c r="J262" s="159"/>
      <c r="K262" s="158">
        <f>ROUND(E262*J262,2)</f>
        <v>0</v>
      </c>
      <c r="L262" s="158">
        <v>21</v>
      </c>
      <c r="M262" s="158">
        <f>G262*(1+L262/100)</f>
        <v>0</v>
      </c>
      <c r="N262" s="157">
        <v>5.9800000000000001E-3</v>
      </c>
      <c r="O262" s="157">
        <f>ROUND(E262*N262,2)</f>
        <v>0.05</v>
      </c>
      <c r="P262" s="157">
        <v>0</v>
      </c>
      <c r="Q262" s="157">
        <f>ROUND(E262*P262,2)</f>
        <v>0</v>
      </c>
      <c r="R262" s="158"/>
      <c r="S262" s="158" t="s">
        <v>146</v>
      </c>
      <c r="T262" s="158" t="s">
        <v>146</v>
      </c>
      <c r="U262" s="158">
        <v>0.26600000000000001</v>
      </c>
      <c r="V262" s="158">
        <f>ROUND(E262*U262,2)</f>
        <v>2.27</v>
      </c>
      <c r="W262" s="158"/>
      <c r="X262" s="158" t="s">
        <v>147</v>
      </c>
      <c r="Y262" s="158" t="s">
        <v>148</v>
      </c>
      <c r="Z262" s="147"/>
      <c r="AA262" s="147"/>
      <c r="AB262" s="147"/>
      <c r="AC262" s="147"/>
      <c r="AD262" s="147"/>
      <c r="AE262" s="147"/>
      <c r="AF262" s="147"/>
      <c r="AG262" s="147" t="s">
        <v>149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88" t="s">
        <v>446</v>
      </c>
      <c r="D263" s="160"/>
      <c r="E263" s="161">
        <v>6.6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151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88" t="s">
        <v>447</v>
      </c>
      <c r="D264" s="160"/>
      <c r="E264" s="161">
        <v>1.95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151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1" x14ac:dyDescent="0.2">
      <c r="A265" s="173">
        <v>86</v>
      </c>
      <c r="B265" s="174" t="s">
        <v>456</v>
      </c>
      <c r="C265" s="187" t="s">
        <v>457</v>
      </c>
      <c r="D265" s="175" t="s">
        <v>174</v>
      </c>
      <c r="E265" s="176">
        <v>9.4860000000000007</v>
      </c>
      <c r="F265" s="177"/>
      <c r="G265" s="178">
        <f>ROUND(E265*F265,2)</f>
        <v>0</v>
      </c>
      <c r="H265" s="159"/>
      <c r="I265" s="158">
        <f>ROUND(E265*H265,2)</f>
        <v>0</v>
      </c>
      <c r="J265" s="159"/>
      <c r="K265" s="158">
        <f>ROUND(E265*J265,2)</f>
        <v>0</v>
      </c>
      <c r="L265" s="158">
        <v>21</v>
      </c>
      <c r="M265" s="158">
        <f>G265*(1+L265/100)</f>
        <v>0</v>
      </c>
      <c r="N265" s="157">
        <v>0</v>
      </c>
      <c r="O265" s="157">
        <f>ROUND(E265*N265,2)</f>
        <v>0</v>
      </c>
      <c r="P265" s="157">
        <v>9.7400000000000004E-3</v>
      </c>
      <c r="Q265" s="157">
        <f>ROUND(E265*P265,2)</f>
        <v>0.09</v>
      </c>
      <c r="R265" s="158"/>
      <c r="S265" s="158" t="s">
        <v>146</v>
      </c>
      <c r="T265" s="158" t="s">
        <v>146</v>
      </c>
      <c r="U265" s="158">
        <v>4.3999999999999997E-2</v>
      </c>
      <c r="V265" s="158">
        <f>ROUND(E265*U265,2)</f>
        <v>0.42</v>
      </c>
      <c r="W265" s="158"/>
      <c r="X265" s="158" t="s">
        <v>147</v>
      </c>
      <c r="Y265" s="158" t="s">
        <v>148</v>
      </c>
      <c r="Z265" s="147"/>
      <c r="AA265" s="147"/>
      <c r="AB265" s="147"/>
      <c r="AC265" s="147"/>
      <c r="AD265" s="147"/>
      <c r="AE265" s="147"/>
      <c r="AF265" s="147"/>
      <c r="AG265" s="147" t="s">
        <v>149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88" t="s">
        <v>377</v>
      </c>
      <c r="D266" s="160"/>
      <c r="E266" s="161">
        <v>9.4860000000000007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151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2.5" outlineLevel="1" x14ac:dyDescent="0.2">
      <c r="A267" s="173">
        <v>87</v>
      </c>
      <c r="B267" s="174" t="s">
        <v>458</v>
      </c>
      <c r="C267" s="187" t="s">
        <v>459</v>
      </c>
      <c r="D267" s="175" t="s">
        <v>174</v>
      </c>
      <c r="E267" s="176">
        <v>3</v>
      </c>
      <c r="F267" s="177"/>
      <c r="G267" s="178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7">
        <v>0</v>
      </c>
      <c r="O267" s="157">
        <f>ROUND(E267*N267,2)</f>
        <v>0</v>
      </c>
      <c r="P267" s="157">
        <v>1.03E-2</v>
      </c>
      <c r="Q267" s="157">
        <f>ROUND(E267*P267,2)</f>
        <v>0.03</v>
      </c>
      <c r="R267" s="158"/>
      <c r="S267" s="158" t="s">
        <v>146</v>
      </c>
      <c r="T267" s="158" t="s">
        <v>146</v>
      </c>
      <c r="U267" s="158">
        <v>4.4999999999999998E-2</v>
      </c>
      <c r="V267" s="158">
        <f>ROUND(E267*U267,2)</f>
        <v>0.14000000000000001</v>
      </c>
      <c r="W267" s="158"/>
      <c r="X267" s="158" t="s">
        <v>147</v>
      </c>
      <c r="Y267" s="158" t="s">
        <v>148</v>
      </c>
      <c r="Z267" s="147"/>
      <c r="AA267" s="147"/>
      <c r="AB267" s="147"/>
      <c r="AC267" s="147"/>
      <c r="AD267" s="147"/>
      <c r="AE267" s="147"/>
      <c r="AF267" s="147"/>
      <c r="AG267" s="147" t="s">
        <v>149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88" t="s">
        <v>460</v>
      </c>
      <c r="D268" s="160"/>
      <c r="E268" s="161">
        <v>3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151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>
        <v>88</v>
      </c>
      <c r="B269" s="155" t="s">
        <v>461</v>
      </c>
      <c r="C269" s="191" t="s">
        <v>462</v>
      </c>
      <c r="D269" s="156" t="s">
        <v>0</v>
      </c>
      <c r="E269" s="185"/>
      <c r="F269" s="159"/>
      <c r="G269" s="158">
        <f t="shared" ref="G269:G274" si="7">ROUND(E269*F269,2)</f>
        <v>0</v>
      </c>
      <c r="H269" s="159"/>
      <c r="I269" s="158">
        <f t="shared" ref="I269:I274" si="8">ROUND(E269*H269,2)</f>
        <v>0</v>
      </c>
      <c r="J269" s="159"/>
      <c r="K269" s="158">
        <f t="shared" ref="K269:K274" si="9">ROUND(E269*J269,2)</f>
        <v>0</v>
      </c>
      <c r="L269" s="158">
        <v>21</v>
      </c>
      <c r="M269" s="158">
        <f t="shared" ref="M269:M274" si="10">G269*(1+L269/100)</f>
        <v>0</v>
      </c>
      <c r="N269" s="157">
        <v>0</v>
      </c>
      <c r="O269" s="157">
        <f t="shared" ref="O269:O274" si="11">ROUND(E269*N269,2)</f>
        <v>0</v>
      </c>
      <c r="P269" s="157">
        <v>0</v>
      </c>
      <c r="Q269" s="157">
        <f t="shared" ref="Q269:Q274" si="12">ROUND(E269*P269,2)</f>
        <v>0</v>
      </c>
      <c r="R269" s="158"/>
      <c r="S269" s="158" t="s">
        <v>146</v>
      </c>
      <c r="T269" s="158" t="s">
        <v>146</v>
      </c>
      <c r="U269" s="158">
        <v>0</v>
      </c>
      <c r="V269" s="158">
        <f t="shared" ref="V269:V274" si="13">ROUND(E269*U269,2)</f>
        <v>0</v>
      </c>
      <c r="W269" s="158"/>
      <c r="X269" s="158" t="s">
        <v>437</v>
      </c>
      <c r="Y269" s="158" t="s">
        <v>148</v>
      </c>
      <c r="Z269" s="147"/>
      <c r="AA269" s="147"/>
      <c r="AB269" s="147"/>
      <c r="AC269" s="147"/>
      <c r="AD269" s="147"/>
      <c r="AE269" s="147"/>
      <c r="AF269" s="147"/>
      <c r="AG269" s="147" t="s">
        <v>438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9">
        <v>89</v>
      </c>
      <c r="B270" s="180" t="s">
        <v>425</v>
      </c>
      <c r="C270" s="189" t="s">
        <v>426</v>
      </c>
      <c r="D270" s="181" t="s">
        <v>194</v>
      </c>
      <c r="E270" s="182">
        <v>0.12329</v>
      </c>
      <c r="F270" s="183"/>
      <c r="G270" s="184">
        <f t="shared" si="7"/>
        <v>0</v>
      </c>
      <c r="H270" s="159"/>
      <c r="I270" s="158">
        <f t="shared" si="8"/>
        <v>0</v>
      </c>
      <c r="J270" s="159"/>
      <c r="K270" s="158">
        <f t="shared" si="9"/>
        <v>0</v>
      </c>
      <c r="L270" s="158">
        <v>21</v>
      </c>
      <c r="M270" s="158">
        <f t="shared" si="10"/>
        <v>0</v>
      </c>
      <c r="N270" s="157">
        <v>0</v>
      </c>
      <c r="O270" s="157">
        <f t="shared" si="11"/>
        <v>0</v>
      </c>
      <c r="P270" s="157">
        <v>0</v>
      </c>
      <c r="Q270" s="157">
        <f t="shared" si="12"/>
        <v>0</v>
      </c>
      <c r="R270" s="158"/>
      <c r="S270" s="158" t="s">
        <v>146</v>
      </c>
      <c r="T270" s="158" t="s">
        <v>146</v>
      </c>
      <c r="U270" s="158">
        <v>0.49</v>
      </c>
      <c r="V270" s="158">
        <f t="shared" si="13"/>
        <v>0.06</v>
      </c>
      <c r="W270" s="158"/>
      <c r="X270" s="158" t="s">
        <v>423</v>
      </c>
      <c r="Y270" s="158" t="s">
        <v>148</v>
      </c>
      <c r="Z270" s="147"/>
      <c r="AA270" s="147"/>
      <c r="AB270" s="147"/>
      <c r="AC270" s="147"/>
      <c r="AD270" s="147"/>
      <c r="AE270" s="147"/>
      <c r="AF270" s="147"/>
      <c r="AG270" s="147" t="s">
        <v>424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9">
        <v>90</v>
      </c>
      <c r="B271" s="180" t="s">
        <v>427</v>
      </c>
      <c r="C271" s="189" t="s">
        <v>428</v>
      </c>
      <c r="D271" s="181" t="s">
        <v>194</v>
      </c>
      <c r="E271" s="182">
        <v>2.3425799999999999</v>
      </c>
      <c r="F271" s="183"/>
      <c r="G271" s="184">
        <f t="shared" si="7"/>
        <v>0</v>
      </c>
      <c r="H271" s="159"/>
      <c r="I271" s="158">
        <f t="shared" si="8"/>
        <v>0</v>
      </c>
      <c r="J271" s="159"/>
      <c r="K271" s="158">
        <f t="shared" si="9"/>
        <v>0</v>
      </c>
      <c r="L271" s="158">
        <v>21</v>
      </c>
      <c r="M271" s="158">
        <f t="shared" si="10"/>
        <v>0</v>
      </c>
      <c r="N271" s="157">
        <v>0</v>
      </c>
      <c r="O271" s="157">
        <f t="shared" si="11"/>
        <v>0</v>
      </c>
      <c r="P271" s="157">
        <v>0</v>
      </c>
      <c r="Q271" s="157">
        <f t="shared" si="12"/>
        <v>0</v>
      </c>
      <c r="R271" s="158"/>
      <c r="S271" s="158" t="s">
        <v>146</v>
      </c>
      <c r="T271" s="158" t="s">
        <v>146</v>
      </c>
      <c r="U271" s="158">
        <v>0</v>
      </c>
      <c r="V271" s="158">
        <f t="shared" si="13"/>
        <v>0</v>
      </c>
      <c r="W271" s="158"/>
      <c r="X271" s="158" t="s">
        <v>423</v>
      </c>
      <c r="Y271" s="158" t="s">
        <v>148</v>
      </c>
      <c r="Z271" s="147"/>
      <c r="AA271" s="147"/>
      <c r="AB271" s="147"/>
      <c r="AC271" s="147"/>
      <c r="AD271" s="147"/>
      <c r="AE271" s="147"/>
      <c r="AF271" s="147"/>
      <c r="AG271" s="147" t="s">
        <v>424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9">
        <v>91</v>
      </c>
      <c r="B272" s="180" t="s">
        <v>429</v>
      </c>
      <c r="C272" s="189" t="s">
        <v>430</v>
      </c>
      <c r="D272" s="181" t="s">
        <v>194</v>
      </c>
      <c r="E272" s="182">
        <v>0.12329</v>
      </c>
      <c r="F272" s="183"/>
      <c r="G272" s="184">
        <f t="shared" si="7"/>
        <v>0</v>
      </c>
      <c r="H272" s="159"/>
      <c r="I272" s="158">
        <f t="shared" si="8"/>
        <v>0</v>
      </c>
      <c r="J272" s="159"/>
      <c r="K272" s="158">
        <f t="shared" si="9"/>
        <v>0</v>
      </c>
      <c r="L272" s="158">
        <v>21</v>
      </c>
      <c r="M272" s="158">
        <f t="shared" si="10"/>
        <v>0</v>
      </c>
      <c r="N272" s="157">
        <v>0</v>
      </c>
      <c r="O272" s="157">
        <f t="shared" si="11"/>
        <v>0</v>
      </c>
      <c r="P272" s="157">
        <v>0</v>
      </c>
      <c r="Q272" s="157">
        <f t="shared" si="12"/>
        <v>0</v>
      </c>
      <c r="R272" s="158"/>
      <c r="S272" s="158" t="s">
        <v>146</v>
      </c>
      <c r="T272" s="158" t="s">
        <v>146</v>
      </c>
      <c r="U272" s="158">
        <v>0.94199999999999995</v>
      </c>
      <c r="V272" s="158">
        <f t="shared" si="13"/>
        <v>0.12</v>
      </c>
      <c r="W272" s="158"/>
      <c r="X272" s="158" t="s">
        <v>423</v>
      </c>
      <c r="Y272" s="158" t="s">
        <v>148</v>
      </c>
      <c r="Z272" s="147"/>
      <c r="AA272" s="147"/>
      <c r="AB272" s="147"/>
      <c r="AC272" s="147"/>
      <c r="AD272" s="147"/>
      <c r="AE272" s="147"/>
      <c r="AF272" s="147"/>
      <c r="AG272" s="147" t="s">
        <v>424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79">
        <v>92</v>
      </c>
      <c r="B273" s="180" t="s">
        <v>431</v>
      </c>
      <c r="C273" s="189" t="s">
        <v>432</v>
      </c>
      <c r="D273" s="181" t="s">
        <v>194</v>
      </c>
      <c r="E273" s="182">
        <v>0.49317</v>
      </c>
      <c r="F273" s="183"/>
      <c r="G273" s="184">
        <f t="shared" si="7"/>
        <v>0</v>
      </c>
      <c r="H273" s="159"/>
      <c r="I273" s="158">
        <f t="shared" si="8"/>
        <v>0</v>
      </c>
      <c r="J273" s="159"/>
      <c r="K273" s="158">
        <f t="shared" si="9"/>
        <v>0</v>
      </c>
      <c r="L273" s="158">
        <v>21</v>
      </c>
      <c r="M273" s="158">
        <f t="shared" si="10"/>
        <v>0</v>
      </c>
      <c r="N273" s="157">
        <v>0</v>
      </c>
      <c r="O273" s="157">
        <f t="shared" si="11"/>
        <v>0</v>
      </c>
      <c r="P273" s="157">
        <v>0</v>
      </c>
      <c r="Q273" s="157">
        <f t="shared" si="12"/>
        <v>0</v>
      </c>
      <c r="R273" s="158"/>
      <c r="S273" s="158" t="s">
        <v>146</v>
      </c>
      <c r="T273" s="158" t="s">
        <v>146</v>
      </c>
      <c r="U273" s="158">
        <v>0.105</v>
      </c>
      <c r="V273" s="158">
        <f t="shared" si="13"/>
        <v>0.05</v>
      </c>
      <c r="W273" s="158"/>
      <c r="X273" s="158" t="s">
        <v>423</v>
      </c>
      <c r="Y273" s="158" t="s">
        <v>148</v>
      </c>
      <c r="Z273" s="147"/>
      <c r="AA273" s="147"/>
      <c r="AB273" s="147"/>
      <c r="AC273" s="147"/>
      <c r="AD273" s="147"/>
      <c r="AE273" s="147"/>
      <c r="AF273" s="147"/>
      <c r="AG273" s="147" t="s">
        <v>424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79">
        <v>93</v>
      </c>
      <c r="B274" s="180" t="s">
        <v>463</v>
      </c>
      <c r="C274" s="189" t="s">
        <v>464</v>
      </c>
      <c r="D274" s="181" t="s">
        <v>194</v>
      </c>
      <c r="E274" s="182">
        <v>0.12329</v>
      </c>
      <c r="F274" s="183"/>
      <c r="G274" s="184">
        <f t="shared" si="7"/>
        <v>0</v>
      </c>
      <c r="H274" s="159"/>
      <c r="I274" s="158">
        <f t="shared" si="8"/>
        <v>0</v>
      </c>
      <c r="J274" s="159"/>
      <c r="K274" s="158">
        <f t="shared" si="9"/>
        <v>0</v>
      </c>
      <c r="L274" s="158">
        <v>21</v>
      </c>
      <c r="M274" s="158">
        <f t="shared" si="10"/>
        <v>0</v>
      </c>
      <c r="N274" s="157">
        <v>0</v>
      </c>
      <c r="O274" s="157">
        <f t="shared" si="11"/>
        <v>0</v>
      </c>
      <c r="P274" s="157">
        <v>0</v>
      </c>
      <c r="Q274" s="157">
        <f t="shared" si="12"/>
        <v>0</v>
      </c>
      <c r="R274" s="158"/>
      <c r="S274" s="158" t="s">
        <v>146</v>
      </c>
      <c r="T274" s="158" t="s">
        <v>146</v>
      </c>
      <c r="U274" s="158">
        <v>0</v>
      </c>
      <c r="V274" s="158">
        <f t="shared" si="13"/>
        <v>0</v>
      </c>
      <c r="W274" s="158"/>
      <c r="X274" s="158" t="s">
        <v>423</v>
      </c>
      <c r="Y274" s="158" t="s">
        <v>148</v>
      </c>
      <c r="Z274" s="147"/>
      <c r="AA274" s="147"/>
      <c r="AB274" s="147"/>
      <c r="AC274" s="147"/>
      <c r="AD274" s="147"/>
      <c r="AE274" s="147"/>
      <c r="AF274" s="147"/>
      <c r="AG274" s="147" t="s">
        <v>424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x14ac:dyDescent="0.2">
      <c r="A275" s="166" t="s">
        <v>141</v>
      </c>
      <c r="B275" s="167" t="s">
        <v>79</v>
      </c>
      <c r="C275" s="186" t="s">
        <v>80</v>
      </c>
      <c r="D275" s="168"/>
      <c r="E275" s="169"/>
      <c r="F275" s="170"/>
      <c r="G275" s="171">
        <f>SUMIF(AG276:AG297,"&lt;&gt;NOR",G276:G297)</f>
        <v>0</v>
      </c>
      <c r="H275" s="165"/>
      <c r="I275" s="165">
        <f>SUM(I276:I297)</f>
        <v>0</v>
      </c>
      <c r="J275" s="165"/>
      <c r="K275" s="165">
        <f>SUM(K276:K297)</f>
        <v>0</v>
      </c>
      <c r="L275" s="165"/>
      <c r="M275" s="165">
        <f>SUM(M276:M297)</f>
        <v>0</v>
      </c>
      <c r="N275" s="164"/>
      <c r="O275" s="164">
        <f>SUM(O276:O297)</f>
        <v>0.01</v>
      </c>
      <c r="P275" s="164"/>
      <c r="Q275" s="164">
        <f>SUM(Q276:Q297)</f>
        <v>0</v>
      </c>
      <c r="R275" s="165"/>
      <c r="S275" s="165"/>
      <c r="T275" s="165"/>
      <c r="U275" s="165"/>
      <c r="V275" s="165">
        <f>SUM(V276:V297)</f>
        <v>1.19</v>
      </c>
      <c r="W275" s="165"/>
      <c r="X275" s="165"/>
      <c r="Y275" s="165"/>
      <c r="AG275" t="s">
        <v>142</v>
      </c>
    </row>
    <row r="276" spans="1:60" ht="22.5" outlineLevel="1" x14ac:dyDescent="0.2">
      <c r="A276" s="173">
        <v>94</v>
      </c>
      <c r="B276" s="174" t="s">
        <v>465</v>
      </c>
      <c r="C276" s="187" t="s">
        <v>466</v>
      </c>
      <c r="D276" s="175" t="s">
        <v>174</v>
      </c>
      <c r="E276" s="176">
        <v>14.861700000000001</v>
      </c>
      <c r="F276" s="177"/>
      <c r="G276" s="178">
        <f>ROUND(E276*F276,2)</f>
        <v>0</v>
      </c>
      <c r="H276" s="159"/>
      <c r="I276" s="158">
        <f>ROUND(E276*H276,2)</f>
        <v>0</v>
      </c>
      <c r="J276" s="159"/>
      <c r="K276" s="158">
        <f>ROUND(E276*J276,2)</f>
        <v>0</v>
      </c>
      <c r="L276" s="158">
        <v>21</v>
      </c>
      <c r="M276" s="158">
        <f>G276*(1+L276/100)</f>
        <v>0</v>
      </c>
      <c r="N276" s="157">
        <v>0</v>
      </c>
      <c r="O276" s="157">
        <f>ROUND(E276*N276,2)</f>
        <v>0</v>
      </c>
      <c r="P276" s="157">
        <v>0</v>
      </c>
      <c r="Q276" s="157">
        <f>ROUND(E276*P276,2)</f>
        <v>0</v>
      </c>
      <c r="R276" s="158"/>
      <c r="S276" s="158" t="s">
        <v>146</v>
      </c>
      <c r="T276" s="158" t="s">
        <v>146</v>
      </c>
      <c r="U276" s="158">
        <v>0.08</v>
      </c>
      <c r="V276" s="158">
        <f>ROUND(E276*U276,2)</f>
        <v>1.19</v>
      </c>
      <c r="W276" s="158"/>
      <c r="X276" s="158" t="s">
        <v>147</v>
      </c>
      <c r="Y276" s="158" t="s">
        <v>148</v>
      </c>
      <c r="Z276" s="147"/>
      <c r="AA276" s="147"/>
      <c r="AB276" s="147"/>
      <c r="AC276" s="147"/>
      <c r="AD276" s="147"/>
      <c r="AE276" s="147"/>
      <c r="AF276" s="147"/>
      <c r="AG276" s="147" t="s">
        <v>149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88" t="s">
        <v>254</v>
      </c>
      <c r="D277" s="160"/>
      <c r="E277" s="161">
        <v>4.9926000000000004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151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8" t="s">
        <v>255</v>
      </c>
      <c r="D278" s="160"/>
      <c r="E278" s="161">
        <v>1.5005999999999999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151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88" t="s">
        <v>467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151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88" t="s">
        <v>468</v>
      </c>
      <c r="D280" s="160"/>
      <c r="E280" s="161">
        <v>2.2440000000000002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151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88" t="s">
        <v>469</v>
      </c>
      <c r="D281" s="160"/>
      <c r="E281" s="161">
        <v>3.2429999999999999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151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88" t="s">
        <v>442</v>
      </c>
      <c r="D282" s="160"/>
      <c r="E282" s="161">
        <v>1.2150000000000001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151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88" t="s">
        <v>470</v>
      </c>
      <c r="D283" s="160"/>
      <c r="E283" s="161">
        <v>0.92400000000000004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151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8" t="s">
        <v>471</v>
      </c>
      <c r="D284" s="160"/>
      <c r="E284" s="161">
        <v>0.74250000000000005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151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3">
        <v>95</v>
      </c>
      <c r="B285" s="174" t="s">
        <v>472</v>
      </c>
      <c r="C285" s="187" t="s">
        <v>473</v>
      </c>
      <c r="D285" s="175" t="s">
        <v>145</v>
      </c>
      <c r="E285" s="176">
        <v>0.34179999999999999</v>
      </c>
      <c r="F285" s="177"/>
      <c r="G285" s="178">
        <f>ROUND(E285*F285,2)</f>
        <v>0</v>
      </c>
      <c r="H285" s="159"/>
      <c r="I285" s="158">
        <f>ROUND(E285*H285,2)</f>
        <v>0</v>
      </c>
      <c r="J285" s="159"/>
      <c r="K285" s="158">
        <f>ROUND(E285*J285,2)</f>
        <v>0</v>
      </c>
      <c r="L285" s="158">
        <v>21</v>
      </c>
      <c r="M285" s="158">
        <f>G285*(1+L285/100)</f>
        <v>0</v>
      </c>
      <c r="N285" s="157">
        <v>2.5000000000000001E-2</v>
      </c>
      <c r="O285" s="157">
        <f>ROUND(E285*N285,2)</f>
        <v>0.01</v>
      </c>
      <c r="P285" s="157">
        <v>0</v>
      </c>
      <c r="Q285" s="157">
        <f>ROUND(E285*P285,2)</f>
        <v>0</v>
      </c>
      <c r="R285" s="158" t="s">
        <v>278</v>
      </c>
      <c r="S285" s="158" t="s">
        <v>146</v>
      </c>
      <c r="T285" s="158" t="s">
        <v>146</v>
      </c>
      <c r="U285" s="158">
        <v>0</v>
      </c>
      <c r="V285" s="158">
        <f>ROUND(E285*U285,2)</f>
        <v>0</v>
      </c>
      <c r="W285" s="158"/>
      <c r="X285" s="158" t="s">
        <v>279</v>
      </c>
      <c r="Y285" s="158" t="s">
        <v>148</v>
      </c>
      <c r="Z285" s="147"/>
      <c r="AA285" s="147"/>
      <c r="AB285" s="147"/>
      <c r="AC285" s="147"/>
      <c r="AD285" s="147"/>
      <c r="AE285" s="147"/>
      <c r="AF285" s="147"/>
      <c r="AG285" s="147" t="s">
        <v>280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88" t="s">
        <v>474</v>
      </c>
      <c r="D286" s="160"/>
      <c r="E286" s="161">
        <v>0.11219999999999999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151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88" t="s">
        <v>475</v>
      </c>
      <c r="D287" s="160"/>
      <c r="E287" s="161">
        <v>0.16214999999999999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151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8" t="s">
        <v>476</v>
      </c>
      <c r="D288" s="160"/>
      <c r="E288" s="161">
        <v>6.0749999999999998E-2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151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477</v>
      </c>
      <c r="D289" s="162"/>
      <c r="E289" s="163">
        <v>6.7000000000000002E-3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151</v>
      </c>
      <c r="AH289" s="147">
        <v>4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3">
        <v>96</v>
      </c>
      <c r="B290" s="174" t="s">
        <v>478</v>
      </c>
      <c r="C290" s="187" t="s">
        <v>479</v>
      </c>
      <c r="D290" s="175" t="s">
        <v>174</v>
      </c>
      <c r="E290" s="176">
        <v>8.3228899999999992</v>
      </c>
      <c r="F290" s="177"/>
      <c r="G290" s="178">
        <f>ROUND(E290*F290,2)</f>
        <v>0</v>
      </c>
      <c r="H290" s="159"/>
      <c r="I290" s="158">
        <f>ROUND(E290*H290,2)</f>
        <v>0</v>
      </c>
      <c r="J290" s="159"/>
      <c r="K290" s="158">
        <f>ROUND(E290*J290,2)</f>
        <v>0</v>
      </c>
      <c r="L290" s="158">
        <v>21</v>
      </c>
      <c r="M290" s="158">
        <f>G290*(1+L290/100)</f>
        <v>0</v>
      </c>
      <c r="N290" s="157">
        <v>5.9999999999999995E-4</v>
      </c>
      <c r="O290" s="157">
        <f>ROUND(E290*N290,2)</f>
        <v>0</v>
      </c>
      <c r="P290" s="157">
        <v>0</v>
      </c>
      <c r="Q290" s="157">
        <f>ROUND(E290*P290,2)</f>
        <v>0</v>
      </c>
      <c r="R290" s="158" t="s">
        <v>278</v>
      </c>
      <c r="S290" s="158" t="s">
        <v>146</v>
      </c>
      <c r="T290" s="158" t="s">
        <v>146</v>
      </c>
      <c r="U290" s="158">
        <v>0</v>
      </c>
      <c r="V290" s="158">
        <f>ROUND(E290*U290,2)</f>
        <v>0</v>
      </c>
      <c r="W290" s="158"/>
      <c r="X290" s="158" t="s">
        <v>279</v>
      </c>
      <c r="Y290" s="158" t="s">
        <v>148</v>
      </c>
      <c r="Z290" s="147"/>
      <c r="AA290" s="147"/>
      <c r="AB290" s="147"/>
      <c r="AC290" s="147"/>
      <c r="AD290" s="147"/>
      <c r="AE290" s="147"/>
      <c r="AF290" s="147"/>
      <c r="AG290" s="147" t="s">
        <v>280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8" t="s">
        <v>254</v>
      </c>
      <c r="D291" s="160"/>
      <c r="E291" s="161">
        <v>4.9926000000000004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151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8" t="s">
        <v>255</v>
      </c>
      <c r="D292" s="160"/>
      <c r="E292" s="161">
        <v>1.5005999999999999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151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88" t="s">
        <v>467</v>
      </c>
      <c r="D293" s="160"/>
      <c r="E293" s="161"/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151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8" t="s">
        <v>470</v>
      </c>
      <c r="D294" s="160"/>
      <c r="E294" s="161">
        <v>0.92400000000000004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151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88" t="s">
        <v>471</v>
      </c>
      <c r="D295" s="160"/>
      <c r="E295" s="161">
        <v>0.74250000000000005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151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0" t="s">
        <v>477</v>
      </c>
      <c r="D296" s="162"/>
      <c r="E296" s="163">
        <v>0.16319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151</v>
      </c>
      <c r="AH296" s="147">
        <v>4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>
        <v>97</v>
      </c>
      <c r="B297" s="155" t="s">
        <v>480</v>
      </c>
      <c r="C297" s="191" t="s">
        <v>481</v>
      </c>
      <c r="D297" s="156" t="s">
        <v>0</v>
      </c>
      <c r="E297" s="185"/>
      <c r="F297" s="159"/>
      <c r="G297" s="158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7">
        <v>0</v>
      </c>
      <c r="O297" s="157">
        <f>ROUND(E297*N297,2)</f>
        <v>0</v>
      </c>
      <c r="P297" s="157">
        <v>0</v>
      </c>
      <c r="Q297" s="157">
        <f>ROUND(E297*P297,2)</f>
        <v>0</v>
      </c>
      <c r="R297" s="158"/>
      <c r="S297" s="158" t="s">
        <v>146</v>
      </c>
      <c r="T297" s="158" t="s">
        <v>146</v>
      </c>
      <c r="U297" s="158">
        <v>0</v>
      </c>
      <c r="V297" s="158">
        <f>ROUND(E297*U297,2)</f>
        <v>0</v>
      </c>
      <c r="W297" s="158"/>
      <c r="X297" s="158" t="s">
        <v>437</v>
      </c>
      <c r="Y297" s="158" t="s">
        <v>148</v>
      </c>
      <c r="Z297" s="147"/>
      <c r="AA297" s="147"/>
      <c r="AB297" s="147"/>
      <c r="AC297" s="147"/>
      <c r="AD297" s="147"/>
      <c r="AE297" s="147"/>
      <c r="AF297" s="147"/>
      <c r="AG297" s="147" t="s">
        <v>438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x14ac:dyDescent="0.2">
      <c r="A298" s="166" t="s">
        <v>141</v>
      </c>
      <c r="B298" s="167" t="s">
        <v>81</v>
      </c>
      <c r="C298" s="186" t="s">
        <v>82</v>
      </c>
      <c r="D298" s="168"/>
      <c r="E298" s="169"/>
      <c r="F298" s="170"/>
      <c r="G298" s="171">
        <f>SUMIF(AG299:AG300,"&lt;&gt;NOR",G299:G300)</f>
        <v>0</v>
      </c>
      <c r="H298" s="165"/>
      <c r="I298" s="165">
        <f>SUM(I299:I300)</f>
        <v>0</v>
      </c>
      <c r="J298" s="165"/>
      <c r="K298" s="165">
        <f>SUM(K299:K300)</f>
        <v>0</v>
      </c>
      <c r="L298" s="165"/>
      <c r="M298" s="165">
        <f>SUM(M299:M300)</f>
        <v>0</v>
      </c>
      <c r="N298" s="164"/>
      <c r="O298" s="164">
        <f>SUM(O299:O300)</f>
        <v>0</v>
      </c>
      <c r="P298" s="164"/>
      <c r="Q298" s="164">
        <f>SUM(Q299:Q300)</f>
        <v>0.03</v>
      </c>
      <c r="R298" s="165"/>
      <c r="S298" s="165"/>
      <c r="T298" s="165"/>
      <c r="U298" s="165"/>
      <c r="V298" s="165">
        <f>SUM(V299:V300)</f>
        <v>1.04</v>
      </c>
      <c r="W298" s="165"/>
      <c r="X298" s="165"/>
      <c r="Y298" s="165"/>
      <c r="AG298" t="s">
        <v>142</v>
      </c>
    </row>
    <row r="299" spans="1:60" outlineLevel="1" x14ac:dyDescent="0.2">
      <c r="A299" s="179">
        <v>98</v>
      </c>
      <c r="B299" s="180" t="s">
        <v>482</v>
      </c>
      <c r="C299" s="189" t="s">
        <v>483</v>
      </c>
      <c r="D299" s="181" t="s">
        <v>484</v>
      </c>
      <c r="E299" s="182">
        <v>1</v>
      </c>
      <c r="F299" s="183"/>
      <c r="G299" s="184">
        <f>ROUND(E299*F299,2)</f>
        <v>0</v>
      </c>
      <c r="H299" s="159"/>
      <c r="I299" s="158">
        <f>ROUND(E299*H299,2)</f>
        <v>0</v>
      </c>
      <c r="J299" s="159"/>
      <c r="K299" s="158">
        <f>ROUND(E299*J299,2)</f>
        <v>0</v>
      </c>
      <c r="L299" s="158">
        <v>21</v>
      </c>
      <c r="M299" s="158">
        <f>G299*(1+L299/100)</f>
        <v>0</v>
      </c>
      <c r="N299" s="157">
        <v>0</v>
      </c>
      <c r="O299" s="157">
        <f>ROUND(E299*N299,2)</f>
        <v>0</v>
      </c>
      <c r="P299" s="157">
        <v>0</v>
      </c>
      <c r="Q299" s="157">
        <f>ROUND(E299*P299,2)</f>
        <v>0</v>
      </c>
      <c r="R299" s="158"/>
      <c r="S299" s="158" t="s">
        <v>286</v>
      </c>
      <c r="T299" s="158" t="s">
        <v>331</v>
      </c>
      <c r="U299" s="158">
        <v>0</v>
      </c>
      <c r="V299" s="158">
        <f>ROUND(E299*U299,2)</f>
        <v>0</v>
      </c>
      <c r="W299" s="158"/>
      <c r="X299" s="158" t="s">
        <v>147</v>
      </c>
      <c r="Y299" s="158" t="s">
        <v>148</v>
      </c>
      <c r="Z299" s="147"/>
      <c r="AA299" s="147"/>
      <c r="AB299" s="147"/>
      <c r="AC299" s="147"/>
      <c r="AD299" s="147"/>
      <c r="AE299" s="147"/>
      <c r="AF299" s="147"/>
      <c r="AG299" s="147" t="s">
        <v>149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9">
        <v>99</v>
      </c>
      <c r="B300" s="180" t="s">
        <v>485</v>
      </c>
      <c r="C300" s="189" t="s">
        <v>486</v>
      </c>
      <c r="D300" s="181" t="s">
        <v>313</v>
      </c>
      <c r="E300" s="182">
        <v>10</v>
      </c>
      <c r="F300" s="183"/>
      <c r="G300" s="184">
        <f>ROUND(E300*F300,2)</f>
        <v>0</v>
      </c>
      <c r="H300" s="159"/>
      <c r="I300" s="158">
        <f>ROUND(E300*H300,2)</f>
        <v>0</v>
      </c>
      <c r="J300" s="159"/>
      <c r="K300" s="158">
        <f>ROUND(E300*J300,2)</f>
        <v>0</v>
      </c>
      <c r="L300" s="158">
        <v>21</v>
      </c>
      <c r="M300" s="158">
        <f>G300*(1+L300/100)</f>
        <v>0</v>
      </c>
      <c r="N300" s="157">
        <v>4.0000000000000003E-5</v>
      </c>
      <c r="O300" s="157">
        <f>ROUND(E300*N300,2)</f>
        <v>0</v>
      </c>
      <c r="P300" s="157">
        <v>2.8999999999999998E-3</v>
      </c>
      <c r="Q300" s="157">
        <f>ROUND(E300*P300,2)</f>
        <v>0.03</v>
      </c>
      <c r="R300" s="158"/>
      <c r="S300" s="158" t="s">
        <v>146</v>
      </c>
      <c r="T300" s="158" t="s">
        <v>487</v>
      </c>
      <c r="U300" s="158">
        <v>0.10392</v>
      </c>
      <c r="V300" s="158">
        <f>ROUND(E300*U300,2)</f>
        <v>1.04</v>
      </c>
      <c r="W300" s="158"/>
      <c r="X300" s="158" t="s">
        <v>488</v>
      </c>
      <c r="Y300" s="158" t="s">
        <v>148</v>
      </c>
      <c r="Z300" s="147"/>
      <c r="AA300" s="147"/>
      <c r="AB300" s="147"/>
      <c r="AC300" s="147"/>
      <c r="AD300" s="147"/>
      <c r="AE300" s="147"/>
      <c r="AF300" s="147"/>
      <c r="AG300" s="147" t="s">
        <v>489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x14ac:dyDescent="0.2">
      <c r="A301" s="166" t="s">
        <v>141</v>
      </c>
      <c r="B301" s="167" t="s">
        <v>83</v>
      </c>
      <c r="C301" s="186" t="s">
        <v>84</v>
      </c>
      <c r="D301" s="168"/>
      <c r="E301" s="169"/>
      <c r="F301" s="170"/>
      <c r="G301" s="171">
        <f>SUMIF(AG302:AG305,"&lt;&gt;NOR",G302:G305)</f>
        <v>0</v>
      </c>
      <c r="H301" s="165"/>
      <c r="I301" s="165">
        <f>SUM(I302:I305)</f>
        <v>0</v>
      </c>
      <c r="J301" s="165"/>
      <c r="K301" s="165">
        <f>SUM(K302:K305)</f>
        <v>0</v>
      </c>
      <c r="L301" s="165"/>
      <c r="M301" s="165">
        <f>SUM(M302:M305)</f>
        <v>0</v>
      </c>
      <c r="N301" s="164"/>
      <c r="O301" s="164">
        <f>SUM(O302:O305)</f>
        <v>0</v>
      </c>
      <c r="P301" s="164"/>
      <c r="Q301" s="164">
        <f>SUM(Q302:Q305)</f>
        <v>0.03</v>
      </c>
      <c r="R301" s="165"/>
      <c r="S301" s="165"/>
      <c r="T301" s="165"/>
      <c r="U301" s="165"/>
      <c r="V301" s="165">
        <f>SUM(V302:V305)</f>
        <v>0.32</v>
      </c>
      <c r="W301" s="165"/>
      <c r="X301" s="165"/>
      <c r="Y301" s="165"/>
      <c r="AG301" t="s">
        <v>142</v>
      </c>
    </row>
    <row r="302" spans="1:60" outlineLevel="1" x14ac:dyDescent="0.2">
      <c r="A302" s="173">
        <v>100</v>
      </c>
      <c r="B302" s="174" t="s">
        <v>490</v>
      </c>
      <c r="C302" s="187" t="s">
        <v>491</v>
      </c>
      <c r="D302" s="175" t="s">
        <v>174</v>
      </c>
      <c r="E302" s="176">
        <v>1.08</v>
      </c>
      <c r="F302" s="177"/>
      <c r="G302" s="178">
        <f>ROUND(E302*F302,2)</f>
        <v>0</v>
      </c>
      <c r="H302" s="159"/>
      <c r="I302" s="158">
        <f>ROUND(E302*H302,2)</f>
        <v>0</v>
      </c>
      <c r="J302" s="159"/>
      <c r="K302" s="158">
        <f>ROUND(E302*J302,2)</f>
        <v>0</v>
      </c>
      <c r="L302" s="158">
        <v>21</v>
      </c>
      <c r="M302" s="158">
        <f>G302*(1+L302/100)</f>
        <v>0</v>
      </c>
      <c r="N302" s="157">
        <v>0</v>
      </c>
      <c r="O302" s="157">
        <f>ROUND(E302*N302,2)</f>
        <v>0</v>
      </c>
      <c r="P302" s="157">
        <v>2.3949999999999999E-2</v>
      </c>
      <c r="Q302" s="157">
        <f>ROUND(E302*P302,2)</f>
        <v>0.03</v>
      </c>
      <c r="R302" s="158"/>
      <c r="S302" s="158" t="s">
        <v>146</v>
      </c>
      <c r="T302" s="158" t="s">
        <v>487</v>
      </c>
      <c r="U302" s="158">
        <v>0.29615000000000002</v>
      </c>
      <c r="V302" s="158">
        <f>ROUND(E302*U302,2)</f>
        <v>0.32</v>
      </c>
      <c r="W302" s="158"/>
      <c r="X302" s="158" t="s">
        <v>488</v>
      </c>
      <c r="Y302" s="158" t="s">
        <v>148</v>
      </c>
      <c r="Z302" s="147"/>
      <c r="AA302" s="147"/>
      <c r="AB302" s="147"/>
      <c r="AC302" s="147"/>
      <c r="AD302" s="147"/>
      <c r="AE302" s="147"/>
      <c r="AF302" s="147"/>
      <c r="AG302" s="147" t="s">
        <v>489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88" t="s">
        <v>492</v>
      </c>
      <c r="D303" s="160"/>
      <c r="E303" s="161">
        <v>0.36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151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8" t="s">
        <v>493</v>
      </c>
      <c r="D304" s="160"/>
      <c r="E304" s="161">
        <v>0.36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151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8" t="s">
        <v>494</v>
      </c>
      <c r="D305" s="160"/>
      <c r="E305" s="161">
        <v>0.36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151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x14ac:dyDescent="0.2">
      <c r="A306" s="166" t="s">
        <v>141</v>
      </c>
      <c r="B306" s="167" t="s">
        <v>85</v>
      </c>
      <c r="C306" s="186" t="s">
        <v>86</v>
      </c>
      <c r="D306" s="168"/>
      <c r="E306" s="169"/>
      <c r="F306" s="170"/>
      <c r="G306" s="171">
        <f>SUMIF(AG307:AG311,"&lt;&gt;NOR",G307:G311)</f>
        <v>0</v>
      </c>
      <c r="H306" s="165"/>
      <c r="I306" s="165">
        <f>SUM(I307:I311)</f>
        <v>0</v>
      </c>
      <c r="J306" s="165"/>
      <c r="K306" s="165">
        <f>SUM(K307:K311)</f>
        <v>0</v>
      </c>
      <c r="L306" s="165"/>
      <c r="M306" s="165">
        <f>SUM(M307:M311)</f>
        <v>0</v>
      </c>
      <c r="N306" s="164"/>
      <c r="O306" s="164">
        <f>SUM(O307:O311)</f>
        <v>0</v>
      </c>
      <c r="P306" s="164"/>
      <c r="Q306" s="164">
        <f>SUM(Q307:Q311)</f>
        <v>0</v>
      </c>
      <c r="R306" s="165"/>
      <c r="S306" s="165"/>
      <c r="T306" s="165"/>
      <c r="U306" s="165"/>
      <c r="V306" s="165">
        <f>SUM(V307:V311)</f>
        <v>0</v>
      </c>
      <c r="W306" s="165"/>
      <c r="X306" s="165"/>
      <c r="Y306" s="165"/>
      <c r="AG306" t="s">
        <v>142</v>
      </c>
    </row>
    <row r="307" spans="1:60" ht="22.5" outlineLevel="1" x14ac:dyDescent="0.2">
      <c r="A307" s="173">
        <v>101</v>
      </c>
      <c r="B307" s="174" t="s">
        <v>495</v>
      </c>
      <c r="C307" s="187" t="s">
        <v>496</v>
      </c>
      <c r="D307" s="175" t="s">
        <v>330</v>
      </c>
      <c r="E307" s="176">
        <v>3.42</v>
      </c>
      <c r="F307" s="177"/>
      <c r="G307" s="178">
        <f>ROUND(E307*F307,2)</f>
        <v>0</v>
      </c>
      <c r="H307" s="159"/>
      <c r="I307" s="158">
        <f>ROUND(E307*H307,2)</f>
        <v>0</v>
      </c>
      <c r="J307" s="159"/>
      <c r="K307" s="158">
        <f>ROUND(E307*J307,2)</f>
        <v>0</v>
      </c>
      <c r="L307" s="158">
        <v>21</v>
      </c>
      <c r="M307" s="158">
        <f>G307*(1+L307/100)</f>
        <v>0</v>
      </c>
      <c r="N307" s="157">
        <v>0</v>
      </c>
      <c r="O307" s="157">
        <f>ROUND(E307*N307,2)</f>
        <v>0</v>
      </c>
      <c r="P307" s="157">
        <v>0</v>
      </c>
      <c r="Q307" s="157">
        <f>ROUND(E307*P307,2)</f>
        <v>0</v>
      </c>
      <c r="R307" s="158"/>
      <c r="S307" s="158" t="s">
        <v>286</v>
      </c>
      <c r="T307" s="158" t="s">
        <v>331</v>
      </c>
      <c r="U307" s="158">
        <v>0</v>
      </c>
      <c r="V307" s="158">
        <f>ROUND(E307*U307,2)</f>
        <v>0</v>
      </c>
      <c r="W307" s="158"/>
      <c r="X307" s="158" t="s">
        <v>147</v>
      </c>
      <c r="Y307" s="158" t="s">
        <v>148</v>
      </c>
      <c r="Z307" s="147"/>
      <c r="AA307" s="147"/>
      <c r="AB307" s="147"/>
      <c r="AC307" s="147"/>
      <c r="AD307" s="147"/>
      <c r="AE307" s="147"/>
      <c r="AF307" s="147"/>
      <c r="AG307" s="147" t="s">
        <v>149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188" t="s">
        <v>497</v>
      </c>
      <c r="D308" s="160"/>
      <c r="E308" s="161">
        <v>1.1399999999999999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151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88" t="s">
        <v>498</v>
      </c>
      <c r="D309" s="160"/>
      <c r="E309" s="161">
        <v>1.1399999999999999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151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88" t="s">
        <v>499</v>
      </c>
      <c r="D310" s="160"/>
      <c r="E310" s="161">
        <v>1.1399999999999999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151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>
        <v>102</v>
      </c>
      <c r="B311" s="155" t="s">
        <v>500</v>
      </c>
      <c r="C311" s="191" t="s">
        <v>501</v>
      </c>
      <c r="D311" s="156" t="s">
        <v>0</v>
      </c>
      <c r="E311" s="185"/>
      <c r="F311" s="159"/>
      <c r="G311" s="158">
        <f>ROUND(E311*F311,2)</f>
        <v>0</v>
      </c>
      <c r="H311" s="159"/>
      <c r="I311" s="158">
        <f>ROUND(E311*H311,2)</f>
        <v>0</v>
      </c>
      <c r="J311" s="159"/>
      <c r="K311" s="158">
        <f>ROUND(E311*J311,2)</f>
        <v>0</v>
      </c>
      <c r="L311" s="158">
        <v>21</v>
      </c>
      <c r="M311" s="158">
        <f>G311*(1+L311/100)</f>
        <v>0</v>
      </c>
      <c r="N311" s="157">
        <v>0</v>
      </c>
      <c r="O311" s="157">
        <f>ROUND(E311*N311,2)</f>
        <v>0</v>
      </c>
      <c r="P311" s="157">
        <v>0</v>
      </c>
      <c r="Q311" s="157">
        <f>ROUND(E311*P311,2)</f>
        <v>0</v>
      </c>
      <c r="R311" s="158"/>
      <c r="S311" s="158" t="s">
        <v>146</v>
      </c>
      <c r="T311" s="158" t="s">
        <v>146</v>
      </c>
      <c r="U311" s="158">
        <v>0</v>
      </c>
      <c r="V311" s="158">
        <f>ROUND(E311*U311,2)</f>
        <v>0</v>
      </c>
      <c r="W311" s="158"/>
      <c r="X311" s="158" t="s">
        <v>437</v>
      </c>
      <c r="Y311" s="158" t="s">
        <v>148</v>
      </c>
      <c r="Z311" s="147"/>
      <c r="AA311" s="147"/>
      <c r="AB311" s="147"/>
      <c r="AC311" s="147"/>
      <c r="AD311" s="147"/>
      <c r="AE311" s="147"/>
      <c r="AF311" s="147"/>
      <c r="AG311" s="147" t="s">
        <v>438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x14ac:dyDescent="0.2">
      <c r="A312" s="166" t="s">
        <v>141</v>
      </c>
      <c r="B312" s="167" t="s">
        <v>87</v>
      </c>
      <c r="C312" s="186" t="s">
        <v>88</v>
      </c>
      <c r="D312" s="168"/>
      <c r="E312" s="169"/>
      <c r="F312" s="170"/>
      <c r="G312" s="171">
        <f>SUMIF(AG313:AG342,"&lt;&gt;NOR",G313:G342)</f>
        <v>0</v>
      </c>
      <c r="H312" s="165"/>
      <c r="I312" s="165">
        <f>SUM(I313:I342)</f>
        <v>0</v>
      </c>
      <c r="J312" s="165"/>
      <c r="K312" s="165">
        <f>SUM(K313:K342)</f>
        <v>0</v>
      </c>
      <c r="L312" s="165"/>
      <c r="M312" s="165">
        <f>SUM(M313:M342)</f>
        <v>0</v>
      </c>
      <c r="N312" s="164"/>
      <c r="O312" s="164">
        <f>SUM(O313:O342)</f>
        <v>0.51</v>
      </c>
      <c r="P312" s="164"/>
      <c r="Q312" s="164">
        <f>SUM(Q313:Q342)</f>
        <v>0</v>
      </c>
      <c r="R312" s="165"/>
      <c r="S312" s="165"/>
      <c r="T312" s="165"/>
      <c r="U312" s="165"/>
      <c r="V312" s="165">
        <f>SUM(V313:V342)</f>
        <v>20.36</v>
      </c>
      <c r="W312" s="165"/>
      <c r="X312" s="165"/>
      <c r="Y312" s="165"/>
      <c r="AG312" t="s">
        <v>142</v>
      </c>
    </row>
    <row r="313" spans="1:60" ht="22.5" outlineLevel="1" x14ac:dyDescent="0.2">
      <c r="A313" s="173">
        <v>103</v>
      </c>
      <c r="B313" s="174" t="s">
        <v>502</v>
      </c>
      <c r="C313" s="187" t="s">
        <v>503</v>
      </c>
      <c r="D313" s="175" t="s">
        <v>174</v>
      </c>
      <c r="E313" s="176">
        <v>14.861700000000001</v>
      </c>
      <c r="F313" s="177"/>
      <c r="G313" s="178">
        <f>ROUND(E313*F313,2)</f>
        <v>0</v>
      </c>
      <c r="H313" s="159"/>
      <c r="I313" s="158">
        <f>ROUND(E313*H313,2)</f>
        <v>0</v>
      </c>
      <c r="J313" s="159"/>
      <c r="K313" s="158">
        <f>ROUND(E313*J313,2)</f>
        <v>0</v>
      </c>
      <c r="L313" s="158">
        <v>21</v>
      </c>
      <c r="M313" s="158">
        <f>G313*(1+L313/100)</f>
        <v>0</v>
      </c>
      <c r="N313" s="157">
        <v>0</v>
      </c>
      <c r="O313" s="157">
        <f>ROUND(E313*N313,2)</f>
        <v>0</v>
      </c>
      <c r="P313" s="157">
        <v>0</v>
      </c>
      <c r="Q313" s="157">
        <f>ROUND(E313*P313,2)</f>
        <v>0</v>
      </c>
      <c r="R313" s="158"/>
      <c r="S313" s="158" t="s">
        <v>146</v>
      </c>
      <c r="T313" s="158" t="s">
        <v>146</v>
      </c>
      <c r="U313" s="158">
        <v>1.6E-2</v>
      </c>
      <c r="V313" s="158">
        <f>ROUND(E313*U313,2)</f>
        <v>0.24</v>
      </c>
      <c r="W313" s="158"/>
      <c r="X313" s="158" t="s">
        <v>147</v>
      </c>
      <c r="Y313" s="158" t="s">
        <v>148</v>
      </c>
      <c r="Z313" s="147"/>
      <c r="AA313" s="147"/>
      <c r="AB313" s="147"/>
      <c r="AC313" s="147"/>
      <c r="AD313" s="147"/>
      <c r="AE313" s="147"/>
      <c r="AF313" s="147"/>
      <c r="AG313" s="147" t="s">
        <v>149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188" t="s">
        <v>504</v>
      </c>
      <c r="D314" s="160"/>
      <c r="E314" s="161">
        <v>14.861700000000001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151</v>
      </c>
      <c r="AH314" s="147">
        <v>5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1" x14ac:dyDescent="0.2">
      <c r="A315" s="173">
        <v>104</v>
      </c>
      <c r="B315" s="174" t="s">
        <v>505</v>
      </c>
      <c r="C315" s="187" t="s">
        <v>506</v>
      </c>
      <c r="D315" s="175" t="s">
        <v>174</v>
      </c>
      <c r="E315" s="176">
        <v>14.861700000000001</v>
      </c>
      <c r="F315" s="177"/>
      <c r="G315" s="178">
        <f>ROUND(E315*F315,2)</f>
        <v>0</v>
      </c>
      <c r="H315" s="159"/>
      <c r="I315" s="158">
        <f>ROUND(E315*H315,2)</f>
        <v>0</v>
      </c>
      <c r="J315" s="159"/>
      <c r="K315" s="158">
        <f>ROUND(E315*J315,2)</f>
        <v>0</v>
      </c>
      <c r="L315" s="158">
        <v>21</v>
      </c>
      <c r="M315" s="158">
        <f>G315*(1+L315/100)</f>
        <v>0</v>
      </c>
      <c r="N315" s="157">
        <v>2.1000000000000001E-4</v>
      </c>
      <c r="O315" s="157">
        <f>ROUND(E315*N315,2)</f>
        <v>0</v>
      </c>
      <c r="P315" s="157">
        <v>0</v>
      </c>
      <c r="Q315" s="157">
        <f>ROUND(E315*P315,2)</f>
        <v>0</v>
      </c>
      <c r="R315" s="158"/>
      <c r="S315" s="158" t="s">
        <v>146</v>
      </c>
      <c r="T315" s="158" t="s">
        <v>146</v>
      </c>
      <c r="U315" s="158">
        <v>0.05</v>
      </c>
      <c r="V315" s="158">
        <f>ROUND(E315*U315,2)</f>
        <v>0.74</v>
      </c>
      <c r="W315" s="158"/>
      <c r="X315" s="158" t="s">
        <v>147</v>
      </c>
      <c r="Y315" s="158" t="s">
        <v>148</v>
      </c>
      <c r="Z315" s="147"/>
      <c r="AA315" s="147"/>
      <c r="AB315" s="147"/>
      <c r="AC315" s="147"/>
      <c r="AD315" s="147"/>
      <c r="AE315" s="147"/>
      <c r="AF315" s="147"/>
      <c r="AG315" s="147" t="s">
        <v>149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188" t="s">
        <v>507</v>
      </c>
      <c r="D316" s="160"/>
      <c r="E316" s="161">
        <v>6.702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151</v>
      </c>
      <c r="AH316" s="147">
        <v>5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88" t="s">
        <v>508</v>
      </c>
      <c r="D317" s="160"/>
      <c r="E317" s="161">
        <v>8.1597000000000008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151</v>
      </c>
      <c r="AH317" s="147">
        <v>5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73">
        <v>105</v>
      </c>
      <c r="B318" s="174" t="s">
        <v>509</v>
      </c>
      <c r="C318" s="187" t="s">
        <v>510</v>
      </c>
      <c r="D318" s="175" t="s">
        <v>313</v>
      </c>
      <c r="E318" s="176">
        <v>25.58</v>
      </c>
      <c r="F318" s="177"/>
      <c r="G318" s="178">
        <f>ROUND(E318*F318,2)</f>
        <v>0</v>
      </c>
      <c r="H318" s="159"/>
      <c r="I318" s="158">
        <f>ROUND(E318*H318,2)</f>
        <v>0</v>
      </c>
      <c r="J318" s="159"/>
      <c r="K318" s="158">
        <f>ROUND(E318*J318,2)</f>
        <v>0</v>
      </c>
      <c r="L318" s="158">
        <v>21</v>
      </c>
      <c r="M318" s="158">
        <f>G318*(1+L318/100)</f>
        <v>0</v>
      </c>
      <c r="N318" s="157">
        <v>5.1000000000000004E-4</v>
      </c>
      <c r="O318" s="157">
        <f>ROUND(E318*N318,2)</f>
        <v>0.01</v>
      </c>
      <c r="P318" s="157">
        <v>0</v>
      </c>
      <c r="Q318" s="157">
        <f>ROUND(E318*P318,2)</f>
        <v>0</v>
      </c>
      <c r="R318" s="158"/>
      <c r="S318" s="158" t="s">
        <v>146</v>
      </c>
      <c r="T318" s="158" t="s">
        <v>146</v>
      </c>
      <c r="U318" s="158">
        <v>0.23599999999999999</v>
      </c>
      <c r="V318" s="158">
        <f>ROUND(E318*U318,2)</f>
        <v>6.04</v>
      </c>
      <c r="W318" s="158"/>
      <c r="X318" s="158" t="s">
        <v>147</v>
      </c>
      <c r="Y318" s="158" t="s">
        <v>148</v>
      </c>
      <c r="Z318" s="147"/>
      <c r="AA318" s="147"/>
      <c r="AB318" s="147"/>
      <c r="AC318" s="147"/>
      <c r="AD318" s="147"/>
      <c r="AE318" s="147"/>
      <c r="AF318" s="147"/>
      <c r="AG318" s="147" t="s">
        <v>149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2" x14ac:dyDescent="0.2">
      <c r="A319" s="154"/>
      <c r="B319" s="155"/>
      <c r="C319" s="188" t="s">
        <v>511</v>
      </c>
      <c r="D319" s="160"/>
      <c r="E319" s="161">
        <v>11.31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151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8" t="s">
        <v>512</v>
      </c>
      <c r="D320" s="160"/>
      <c r="E320" s="161">
        <v>6.07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151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8" t="s">
        <v>513</v>
      </c>
      <c r="D321" s="160"/>
      <c r="E321" s="161">
        <v>1.65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151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88" t="s">
        <v>514</v>
      </c>
      <c r="D322" s="160"/>
      <c r="E322" s="161">
        <v>1.55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151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88" t="s">
        <v>515</v>
      </c>
      <c r="D323" s="160"/>
      <c r="E323" s="161">
        <v>5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151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1" x14ac:dyDescent="0.2">
      <c r="A324" s="173">
        <v>106</v>
      </c>
      <c r="B324" s="174" t="s">
        <v>516</v>
      </c>
      <c r="C324" s="187" t="s">
        <v>517</v>
      </c>
      <c r="D324" s="175" t="s">
        <v>174</v>
      </c>
      <c r="E324" s="176">
        <v>6.702</v>
      </c>
      <c r="F324" s="177"/>
      <c r="G324" s="178">
        <f>ROUND(E324*F324,2)</f>
        <v>0</v>
      </c>
      <c r="H324" s="159"/>
      <c r="I324" s="158">
        <f>ROUND(E324*H324,2)</f>
        <v>0</v>
      </c>
      <c r="J324" s="159"/>
      <c r="K324" s="158">
        <f>ROUND(E324*J324,2)</f>
        <v>0</v>
      </c>
      <c r="L324" s="158">
        <v>21</v>
      </c>
      <c r="M324" s="158">
        <f>G324*(1+L324/100)</f>
        <v>0</v>
      </c>
      <c r="N324" s="157">
        <v>6.3579999999999998E-2</v>
      </c>
      <c r="O324" s="157">
        <f>ROUND(E324*N324,2)</f>
        <v>0.43</v>
      </c>
      <c r="P324" s="157">
        <v>0</v>
      </c>
      <c r="Q324" s="157">
        <f>ROUND(E324*P324,2)</f>
        <v>0</v>
      </c>
      <c r="R324" s="158"/>
      <c r="S324" s="158" t="s">
        <v>146</v>
      </c>
      <c r="T324" s="158" t="s">
        <v>146</v>
      </c>
      <c r="U324" s="158">
        <v>0.8</v>
      </c>
      <c r="V324" s="158">
        <f>ROUND(E324*U324,2)</f>
        <v>5.36</v>
      </c>
      <c r="W324" s="158"/>
      <c r="X324" s="158" t="s">
        <v>147</v>
      </c>
      <c r="Y324" s="158" t="s">
        <v>148</v>
      </c>
      <c r="Z324" s="147"/>
      <c r="AA324" s="147"/>
      <c r="AB324" s="147"/>
      <c r="AC324" s="147"/>
      <c r="AD324" s="147"/>
      <c r="AE324" s="147"/>
      <c r="AF324" s="147"/>
      <c r="AG324" s="147" t="s">
        <v>149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188" t="s">
        <v>468</v>
      </c>
      <c r="D325" s="160"/>
      <c r="E325" s="161">
        <v>2.2440000000000002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151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88" t="s">
        <v>469</v>
      </c>
      <c r="D326" s="160"/>
      <c r="E326" s="161">
        <v>3.2429999999999999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151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8" t="s">
        <v>442</v>
      </c>
      <c r="D327" s="160"/>
      <c r="E327" s="161">
        <v>1.2150000000000001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151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 x14ac:dyDescent="0.2">
      <c r="A328" s="173">
        <v>107</v>
      </c>
      <c r="B328" s="174" t="s">
        <v>518</v>
      </c>
      <c r="C328" s="187" t="s">
        <v>519</v>
      </c>
      <c r="D328" s="175" t="s">
        <v>174</v>
      </c>
      <c r="E328" s="176">
        <v>8.1597000000000008</v>
      </c>
      <c r="F328" s="177"/>
      <c r="G328" s="178">
        <f>ROUND(E328*F328,2)</f>
        <v>0</v>
      </c>
      <c r="H328" s="159"/>
      <c r="I328" s="158">
        <f>ROUND(E328*H328,2)</f>
        <v>0</v>
      </c>
      <c r="J328" s="159"/>
      <c r="K328" s="158">
        <f>ROUND(E328*J328,2)</f>
        <v>0</v>
      </c>
      <c r="L328" s="158">
        <v>21</v>
      </c>
      <c r="M328" s="158">
        <f>G328*(1+L328/100)</f>
        <v>0</v>
      </c>
      <c r="N328" s="157">
        <v>5.0400000000000002E-3</v>
      </c>
      <c r="O328" s="157">
        <f>ROUND(E328*N328,2)</f>
        <v>0.04</v>
      </c>
      <c r="P328" s="157">
        <v>0</v>
      </c>
      <c r="Q328" s="157">
        <f>ROUND(E328*P328,2)</f>
        <v>0</v>
      </c>
      <c r="R328" s="158"/>
      <c r="S328" s="158" t="s">
        <v>146</v>
      </c>
      <c r="T328" s="158" t="s">
        <v>146</v>
      </c>
      <c r="U328" s="158">
        <v>0.97799999999999998</v>
      </c>
      <c r="V328" s="158">
        <f>ROUND(E328*U328,2)</f>
        <v>7.98</v>
      </c>
      <c r="W328" s="158"/>
      <c r="X328" s="158" t="s">
        <v>147</v>
      </c>
      <c r="Y328" s="158" t="s">
        <v>148</v>
      </c>
      <c r="Z328" s="147"/>
      <c r="AA328" s="147"/>
      <c r="AB328" s="147"/>
      <c r="AC328" s="147"/>
      <c r="AD328" s="147"/>
      <c r="AE328" s="147"/>
      <c r="AF328" s="147"/>
      <c r="AG328" s="147" t="s">
        <v>149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188" t="s">
        <v>520</v>
      </c>
      <c r="D329" s="160"/>
      <c r="E329" s="161">
        <v>4.9926000000000004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151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88" t="s">
        <v>255</v>
      </c>
      <c r="D330" s="160"/>
      <c r="E330" s="161">
        <v>1.5005999999999999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151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88" t="s">
        <v>470</v>
      </c>
      <c r="D331" s="160"/>
      <c r="E331" s="161">
        <v>0.92400000000000004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151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88" t="s">
        <v>471</v>
      </c>
      <c r="D332" s="160"/>
      <c r="E332" s="161">
        <v>0.74250000000000005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151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3">
        <v>108</v>
      </c>
      <c r="B333" s="174" t="s">
        <v>521</v>
      </c>
      <c r="C333" s="187" t="s">
        <v>522</v>
      </c>
      <c r="D333" s="175" t="s">
        <v>523</v>
      </c>
      <c r="E333" s="176">
        <v>8.9756699999999991</v>
      </c>
      <c r="F333" s="177"/>
      <c r="G333" s="178">
        <f>ROUND(E333*F333,2)</f>
        <v>0</v>
      </c>
      <c r="H333" s="159"/>
      <c r="I333" s="158">
        <f>ROUND(E333*H333,2)</f>
        <v>0</v>
      </c>
      <c r="J333" s="159"/>
      <c r="K333" s="158">
        <f>ROUND(E333*J333,2)</f>
        <v>0</v>
      </c>
      <c r="L333" s="158">
        <v>21</v>
      </c>
      <c r="M333" s="158">
        <f>G333*(1+L333/100)</f>
        <v>0</v>
      </c>
      <c r="N333" s="157">
        <v>0</v>
      </c>
      <c r="O333" s="157">
        <f>ROUND(E333*N333,2)</f>
        <v>0</v>
      </c>
      <c r="P333" s="157">
        <v>0</v>
      </c>
      <c r="Q333" s="157">
        <f>ROUND(E333*P333,2)</f>
        <v>0</v>
      </c>
      <c r="R333" s="158"/>
      <c r="S333" s="158" t="s">
        <v>286</v>
      </c>
      <c r="T333" s="158" t="s">
        <v>331</v>
      </c>
      <c r="U333" s="158">
        <v>0</v>
      </c>
      <c r="V333" s="158">
        <f>ROUND(E333*U333,2)</f>
        <v>0</v>
      </c>
      <c r="W333" s="158"/>
      <c r="X333" s="158" t="s">
        <v>279</v>
      </c>
      <c r="Y333" s="158" t="s">
        <v>148</v>
      </c>
      <c r="Z333" s="147"/>
      <c r="AA333" s="147"/>
      <c r="AB333" s="147"/>
      <c r="AC333" s="147"/>
      <c r="AD333" s="147"/>
      <c r="AE333" s="147"/>
      <c r="AF333" s="147"/>
      <c r="AG333" s="147" t="s">
        <v>280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88" t="s">
        <v>524</v>
      </c>
      <c r="D334" s="160"/>
      <c r="E334" s="161">
        <v>8.9756699999999991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151</v>
      </c>
      <c r="AH334" s="147">
        <v>5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73">
        <v>109</v>
      </c>
      <c r="B335" s="174" t="s">
        <v>525</v>
      </c>
      <c r="C335" s="187" t="s">
        <v>526</v>
      </c>
      <c r="D335" s="175" t="s">
        <v>330</v>
      </c>
      <c r="E335" s="176">
        <v>28.138000000000002</v>
      </c>
      <c r="F335" s="177"/>
      <c r="G335" s="178">
        <f>ROUND(E335*F335,2)</f>
        <v>0</v>
      </c>
      <c r="H335" s="159"/>
      <c r="I335" s="158">
        <f>ROUND(E335*H335,2)</f>
        <v>0</v>
      </c>
      <c r="J335" s="159"/>
      <c r="K335" s="158">
        <f>ROUND(E335*J335,2)</f>
        <v>0</v>
      </c>
      <c r="L335" s="158">
        <v>21</v>
      </c>
      <c r="M335" s="158">
        <f>G335*(1+L335/100)</f>
        <v>0</v>
      </c>
      <c r="N335" s="157">
        <v>0</v>
      </c>
      <c r="O335" s="157">
        <f>ROUND(E335*N335,2)</f>
        <v>0</v>
      </c>
      <c r="P335" s="157">
        <v>0</v>
      </c>
      <c r="Q335" s="157">
        <f>ROUND(E335*P335,2)</f>
        <v>0</v>
      </c>
      <c r="R335" s="158"/>
      <c r="S335" s="158" t="s">
        <v>286</v>
      </c>
      <c r="T335" s="158" t="s">
        <v>331</v>
      </c>
      <c r="U335" s="158">
        <v>0</v>
      </c>
      <c r="V335" s="158">
        <f>ROUND(E335*U335,2)</f>
        <v>0</v>
      </c>
      <c r="W335" s="158"/>
      <c r="X335" s="158" t="s">
        <v>279</v>
      </c>
      <c r="Y335" s="158" t="s">
        <v>148</v>
      </c>
      <c r="Z335" s="147"/>
      <c r="AA335" s="147"/>
      <c r="AB335" s="147"/>
      <c r="AC335" s="147"/>
      <c r="AD335" s="147"/>
      <c r="AE335" s="147"/>
      <c r="AF335" s="147"/>
      <c r="AG335" s="147" t="s">
        <v>280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188" t="s">
        <v>527</v>
      </c>
      <c r="D336" s="160"/>
      <c r="E336" s="161">
        <v>28.138000000000002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151</v>
      </c>
      <c r="AH336" s="147">
        <v>5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73">
        <v>110</v>
      </c>
      <c r="B337" s="174" t="s">
        <v>528</v>
      </c>
      <c r="C337" s="187" t="s">
        <v>529</v>
      </c>
      <c r="D337" s="175" t="s">
        <v>174</v>
      </c>
      <c r="E337" s="176">
        <v>0.44233</v>
      </c>
      <c r="F337" s="177"/>
      <c r="G337" s="178">
        <f>ROUND(E337*F337,2)</f>
        <v>0</v>
      </c>
      <c r="H337" s="159"/>
      <c r="I337" s="158">
        <f>ROUND(E337*H337,2)</f>
        <v>0</v>
      </c>
      <c r="J337" s="159"/>
      <c r="K337" s="158">
        <f>ROUND(E337*J337,2)</f>
        <v>0</v>
      </c>
      <c r="L337" s="158">
        <v>21</v>
      </c>
      <c r="M337" s="158">
        <f>G337*(1+L337/100)</f>
        <v>0</v>
      </c>
      <c r="N337" s="157">
        <v>7.0000000000000007E-2</v>
      </c>
      <c r="O337" s="157">
        <f>ROUND(E337*N337,2)</f>
        <v>0.03</v>
      </c>
      <c r="P337" s="157">
        <v>0</v>
      </c>
      <c r="Q337" s="157">
        <f>ROUND(E337*P337,2)</f>
        <v>0</v>
      </c>
      <c r="R337" s="158"/>
      <c r="S337" s="158" t="s">
        <v>286</v>
      </c>
      <c r="T337" s="158" t="s">
        <v>331</v>
      </c>
      <c r="U337" s="158">
        <v>0</v>
      </c>
      <c r="V337" s="158">
        <f>ROUND(E337*U337,2)</f>
        <v>0</v>
      </c>
      <c r="W337" s="158"/>
      <c r="X337" s="158" t="s">
        <v>279</v>
      </c>
      <c r="Y337" s="158" t="s">
        <v>148</v>
      </c>
      <c r="Z337" s="147"/>
      <c r="AA337" s="147"/>
      <c r="AB337" s="147"/>
      <c r="AC337" s="147"/>
      <c r="AD337" s="147"/>
      <c r="AE337" s="147"/>
      <c r="AF337" s="147"/>
      <c r="AG337" s="147" t="s">
        <v>280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88" t="s">
        <v>321</v>
      </c>
      <c r="D338" s="160"/>
      <c r="E338" s="161">
        <v>0.13464000000000001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151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8" t="s">
        <v>322</v>
      </c>
      <c r="D339" s="160"/>
      <c r="E339" s="161">
        <v>0.19458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151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88" t="s">
        <v>530</v>
      </c>
      <c r="D340" s="160"/>
      <c r="E340" s="161">
        <v>7.2900000000000006E-2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7"/>
      <c r="AA340" s="147"/>
      <c r="AB340" s="147"/>
      <c r="AC340" s="147"/>
      <c r="AD340" s="147"/>
      <c r="AE340" s="147"/>
      <c r="AF340" s="147"/>
      <c r="AG340" s="147" t="s">
        <v>151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90" t="s">
        <v>281</v>
      </c>
      <c r="D341" s="162"/>
      <c r="E341" s="163">
        <v>4.0210000000000003E-2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151</v>
      </c>
      <c r="AH341" s="147">
        <v>4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>
        <v>111</v>
      </c>
      <c r="B342" s="155" t="s">
        <v>531</v>
      </c>
      <c r="C342" s="191" t="s">
        <v>532</v>
      </c>
      <c r="D342" s="156" t="s">
        <v>0</v>
      </c>
      <c r="E342" s="185"/>
      <c r="F342" s="159"/>
      <c r="G342" s="158">
        <f>ROUND(E342*F342,2)</f>
        <v>0</v>
      </c>
      <c r="H342" s="159"/>
      <c r="I342" s="158">
        <f>ROUND(E342*H342,2)</f>
        <v>0</v>
      </c>
      <c r="J342" s="159"/>
      <c r="K342" s="158">
        <f>ROUND(E342*J342,2)</f>
        <v>0</v>
      </c>
      <c r="L342" s="158">
        <v>21</v>
      </c>
      <c r="M342" s="158">
        <f>G342*(1+L342/100)</f>
        <v>0</v>
      </c>
      <c r="N342" s="157">
        <v>0</v>
      </c>
      <c r="O342" s="157">
        <f>ROUND(E342*N342,2)</f>
        <v>0</v>
      </c>
      <c r="P342" s="157">
        <v>0</v>
      </c>
      <c r="Q342" s="157">
        <f>ROUND(E342*P342,2)</f>
        <v>0</v>
      </c>
      <c r="R342" s="158"/>
      <c r="S342" s="158" t="s">
        <v>146</v>
      </c>
      <c r="T342" s="158" t="s">
        <v>146</v>
      </c>
      <c r="U342" s="158">
        <v>0</v>
      </c>
      <c r="V342" s="158">
        <f>ROUND(E342*U342,2)</f>
        <v>0</v>
      </c>
      <c r="W342" s="158"/>
      <c r="X342" s="158" t="s">
        <v>437</v>
      </c>
      <c r="Y342" s="158" t="s">
        <v>148</v>
      </c>
      <c r="Z342" s="147"/>
      <c r="AA342" s="147"/>
      <c r="AB342" s="147"/>
      <c r="AC342" s="147"/>
      <c r="AD342" s="147"/>
      <c r="AE342" s="147"/>
      <c r="AF342" s="147"/>
      <c r="AG342" s="147" t="s">
        <v>438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x14ac:dyDescent="0.2">
      <c r="A343" s="166" t="s">
        <v>141</v>
      </c>
      <c r="B343" s="167" t="s">
        <v>89</v>
      </c>
      <c r="C343" s="186" t="s">
        <v>90</v>
      </c>
      <c r="D343" s="168"/>
      <c r="E343" s="169"/>
      <c r="F343" s="170"/>
      <c r="G343" s="171">
        <f>SUMIF(AG344:AG351,"&lt;&gt;NOR",G344:G351)</f>
        <v>0</v>
      </c>
      <c r="H343" s="165"/>
      <c r="I343" s="165">
        <f>SUM(I344:I351)</f>
        <v>0</v>
      </c>
      <c r="J343" s="165"/>
      <c r="K343" s="165">
        <f>SUM(K344:K351)</f>
        <v>0</v>
      </c>
      <c r="L343" s="165"/>
      <c r="M343" s="165">
        <f>SUM(M344:M351)</f>
        <v>0</v>
      </c>
      <c r="N343" s="164"/>
      <c r="O343" s="164">
        <f>SUM(O344:O351)</f>
        <v>7.0000000000000007E-2</v>
      </c>
      <c r="P343" s="164"/>
      <c r="Q343" s="164">
        <f>SUM(Q344:Q351)</f>
        <v>0</v>
      </c>
      <c r="R343" s="165"/>
      <c r="S343" s="165"/>
      <c r="T343" s="165"/>
      <c r="U343" s="165"/>
      <c r="V343" s="165">
        <f>SUM(V344:V351)</f>
        <v>13.31</v>
      </c>
      <c r="W343" s="165"/>
      <c r="X343" s="165"/>
      <c r="Y343" s="165"/>
      <c r="AG343" t="s">
        <v>142</v>
      </c>
    </row>
    <row r="344" spans="1:60" outlineLevel="1" x14ac:dyDescent="0.2">
      <c r="A344" s="173">
        <v>112</v>
      </c>
      <c r="B344" s="174" t="s">
        <v>533</v>
      </c>
      <c r="C344" s="187" t="s">
        <v>534</v>
      </c>
      <c r="D344" s="175" t="s">
        <v>174</v>
      </c>
      <c r="E344" s="176">
        <v>99.032200000000003</v>
      </c>
      <c r="F344" s="177"/>
      <c r="G344" s="178">
        <f>ROUND(E344*F344,2)</f>
        <v>0</v>
      </c>
      <c r="H344" s="159"/>
      <c r="I344" s="158">
        <f>ROUND(E344*H344,2)</f>
        <v>0</v>
      </c>
      <c r="J344" s="159"/>
      <c r="K344" s="158">
        <f>ROUND(E344*J344,2)</f>
        <v>0</v>
      </c>
      <c r="L344" s="158">
        <v>21</v>
      </c>
      <c r="M344" s="158">
        <f>G344*(1+L344/100)</f>
        <v>0</v>
      </c>
      <c r="N344" s="157">
        <v>1.7000000000000001E-4</v>
      </c>
      <c r="O344" s="157">
        <f>ROUND(E344*N344,2)</f>
        <v>0.02</v>
      </c>
      <c r="P344" s="157">
        <v>0</v>
      </c>
      <c r="Q344" s="157">
        <f>ROUND(E344*P344,2)</f>
        <v>0</v>
      </c>
      <c r="R344" s="158"/>
      <c r="S344" s="158" t="s">
        <v>146</v>
      </c>
      <c r="T344" s="158" t="s">
        <v>146</v>
      </c>
      <c r="U344" s="158">
        <v>3.2480000000000002E-2</v>
      </c>
      <c r="V344" s="158">
        <f>ROUND(E344*U344,2)</f>
        <v>3.22</v>
      </c>
      <c r="W344" s="158"/>
      <c r="X344" s="158" t="s">
        <v>147</v>
      </c>
      <c r="Y344" s="158" t="s">
        <v>148</v>
      </c>
      <c r="Z344" s="147"/>
      <c r="AA344" s="147"/>
      <c r="AB344" s="147"/>
      <c r="AC344" s="147"/>
      <c r="AD344" s="147"/>
      <c r="AE344" s="147"/>
      <c r="AF344" s="147"/>
      <c r="AG344" s="147" t="s">
        <v>149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188" t="s">
        <v>535</v>
      </c>
      <c r="D345" s="160"/>
      <c r="E345" s="161">
        <v>99.032200000000003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151</v>
      </c>
      <c r="AH345" s="147">
        <v>5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73">
        <v>113</v>
      </c>
      <c r="B346" s="174" t="s">
        <v>536</v>
      </c>
      <c r="C346" s="187" t="s">
        <v>537</v>
      </c>
      <c r="D346" s="175" t="s">
        <v>174</v>
      </c>
      <c r="E346" s="176">
        <v>99.032200000000003</v>
      </c>
      <c r="F346" s="177"/>
      <c r="G346" s="178">
        <f>ROUND(E346*F346,2)</f>
        <v>0</v>
      </c>
      <c r="H346" s="159"/>
      <c r="I346" s="158">
        <f>ROUND(E346*H346,2)</f>
        <v>0</v>
      </c>
      <c r="J346" s="159"/>
      <c r="K346" s="158">
        <f>ROUND(E346*J346,2)</f>
        <v>0</v>
      </c>
      <c r="L346" s="158">
        <v>21</v>
      </c>
      <c r="M346" s="158">
        <f>G346*(1+L346/100)</f>
        <v>0</v>
      </c>
      <c r="N346" s="157">
        <v>4.6000000000000001E-4</v>
      </c>
      <c r="O346" s="157">
        <f>ROUND(E346*N346,2)</f>
        <v>0.05</v>
      </c>
      <c r="P346" s="157">
        <v>0</v>
      </c>
      <c r="Q346" s="157">
        <f>ROUND(E346*P346,2)</f>
        <v>0</v>
      </c>
      <c r="R346" s="158"/>
      <c r="S346" s="158" t="s">
        <v>146</v>
      </c>
      <c r="T346" s="158" t="s">
        <v>146</v>
      </c>
      <c r="U346" s="158">
        <v>0.10191</v>
      </c>
      <c r="V346" s="158">
        <f>ROUND(E346*U346,2)</f>
        <v>10.09</v>
      </c>
      <c r="W346" s="158"/>
      <c r="X346" s="158" t="s">
        <v>147</v>
      </c>
      <c r="Y346" s="158" t="s">
        <v>148</v>
      </c>
      <c r="Z346" s="147"/>
      <c r="AA346" s="147"/>
      <c r="AB346" s="147"/>
      <c r="AC346" s="147"/>
      <c r="AD346" s="147"/>
      <c r="AE346" s="147"/>
      <c r="AF346" s="147"/>
      <c r="AG346" s="147" t="s">
        <v>149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88" t="s">
        <v>296</v>
      </c>
      <c r="D347" s="160"/>
      <c r="E347" s="161">
        <v>30.038799999999998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151</v>
      </c>
      <c r="AH347" s="147">
        <v>5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8" t="s">
        <v>538</v>
      </c>
      <c r="D348" s="160"/>
      <c r="E348" s="161">
        <v>0.68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151</v>
      </c>
      <c r="AH348" s="147">
        <v>5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8" t="s">
        <v>539</v>
      </c>
      <c r="D349" s="160"/>
      <c r="E349" s="161">
        <v>1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151</v>
      </c>
      <c r="AH349" s="147">
        <v>5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8" t="s">
        <v>540</v>
      </c>
      <c r="D350" s="160"/>
      <c r="E350" s="161">
        <v>27.313400000000001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151</v>
      </c>
      <c r="AH350" s="147">
        <v>5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88" t="s">
        <v>541</v>
      </c>
      <c r="D351" s="160"/>
      <c r="E351" s="161">
        <v>40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151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5.5" x14ac:dyDescent="0.2">
      <c r="A352" s="166" t="s">
        <v>141</v>
      </c>
      <c r="B352" s="167" t="s">
        <v>111</v>
      </c>
      <c r="C352" s="186" t="s">
        <v>112</v>
      </c>
      <c r="D352" s="168"/>
      <c r="E352" s="169"/>
      <c r="F352" s="170"/>
      <c r="G352" s="171">
        <f>SUMIF(AG353:AG356,"&lt;&gt;NOR",G353:G356)</f>
        <v>0</v>
      </c>
      <c r="H352" s="165"/>
      <c r="I352" s="165">
        <f>SUM(I353:I356)</f>
        <v>0</v>
      </c>
      <c r="J352" s="165"/>
      <c r="K352" s="165">
        <f>SUM(K353:K356)</f>
        <v>0</v>
      </c>
      <c r="L352" s="165"/>
      <c r="M352" s="165">
        <f>SUM(M353:M356)</f>
        <v>0</v>
      </c>
      <c r="N352" s="164"/>
      <c r="O352" s="164">
        <f>SUM(O353:O356)</f>
        <v>0</v>
      </c>
      <c r="P352" s="164"/>
      <c r="Q352" s="164">
        <f>SUM(Q353:Q356)</f>
        <v>0</v>
      </c>
      <c r="R352" s="165"/>
      <c r="S352" s="165"/>
      <c r="T352" s="165"/>
      <c r="U352" s="165"/>
      <c r="V352" s="165">
        <f>SUM(V353:V356)</f>
        <v>0</v>
      </c>
      <c r="W352" s="165"/>
      <c r="X352" s="165"/>
      <c r="Y352" s="165"/>
      <c r="AG352" t="s">
        <v>142</v>
      </c>
    </row>
    <row r="353" spans="1:60" ht="22.5" outlineLevel="1" x14ac:dyDescent="0.2">
      <c r="A353" s="179">
        <v>114</v>
      </c>
      <c r="B353" s="180" t="s">
        <v>542</v>
      </c>
      <c r="C353" s="189" t="s">
        <v>543</v>
      </c>
      <c r="D353" s="181" t="s">
        <v>484</v>
      </c>
      <c r="E353" s="182">
        <v>1</v>
      </c>
      <c r="F353" s="183"/>
      <c r="G353" s="184">
        <f>ROUND(E353*F353,2)</f>
        <v>0</v>
      </c>
      <c r="H353" s="159"/>
      <c r="I353" s="158">
        <f>ROUND(E353*H353,2)</f>
        <v>0</v>
      </c>
      <c r="J353" s="159"/>
      <c r="K353" s="158">
        <f>ROUND(E353*J353,2)</f>
        <v>0</v>
      </c>
      <c r="L353" s="158">
        <v>21</v>
      </c>
      <c r="M353" s="158">
        <f>G353*(1+L353/100)</f>
        <v>0</v>
      </c>
      <c r="N353" s="157">
        <v>0</v>
      </c>
      <c r="O353" s="157">
        <f>ROUND(E353*N353,2)</f>
        <v>0</v>
      </c>
      <c r="P353" s="157">
        <v>0</v>
      </c>
      <c r="Q353" s="157">
        <f>ROUND(E353*P353,2)</f>
        <v>0</v>
      </c>
      <c r="R353" s="158"/>
      <c r="S353" s="158" t="s">
        <v>286</v>
      </c>
      <c r="T353" s="158" t="s">
        <v>331</v>
      </c>
      <c r="U353" s="158">
        <v>0</v>
      </c>
      <c r="V353" s="158">
        <f>ROUND(E353*U353,2)</f>
        <v>0</v>
      </c>
      <c r="W353" s="158"/>
      <c r="X353" s="158" t="s">
        <v>147</v>
      </c>
      <c r="Y353" s="158" t="s">
        <v>148</v>
      </c>
      <c r="Z353" s="147"/>
      <c r="AA353" s="147"/>
      <c r="AB353" s="147"/>
      <c r="AC353" s="147"/>
      <c r="AD353" s="147"/>
      <c r="AE353" s="147"/>
      <c r="AF353" s="147"/>
      <c r="AG353" s="147" t="s">
        <v>149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79">
        <v>115</v>
      </c>
      <c r="B354" s="180" t="s">
        <v>544</v>
      </c>
      <c r="C354" s="189" t="s">
        <v>545</v>
      </c>
      <c r="D354" s="181" t="s">
        <v>484</v>
      </c>
      <c r="E354" s="182">
        <v>1</v>
      </c>
      <c r="F354" s="183"/>
      <c r="G354" s="184">
        <f>ROUND(E354*F354,2)</f>
        <v>0</v>
      </c>
      <c r="H354" s="159"/>
      <c r="I354" s="158">
        <f>ROUND(E354*H354,2)</f>
        <v>0</v>
      </c>
      <c r="J354" s="159"/>
      <c r="K354" s="158">
        <f>ROUND(E354*J354,2)</f>
        <v>0</v>
      </c>
      <c r="L354" s="158">
        <v>21</v>
      </c>
      <c r="M354" s="158">
        <f>G354*(1+L354/100)</f>
        <v>0</v>
      </c>
      <c r="N354" s="157">
        <v>0</v>
      </c>
      <c r="O354" s="157">
        <f>ROUND(E354*N354,2)</f>
        <v>0</v>
      </c>
      <c r="P354" s="157">
        <v>0</v>
      </c>
      <c r="Q354" s="157">
        <f>ROUND(E354*P354,2)</f>
        <v>0</v>
      </c>
      <c r="R354" s="158"/>
      <c r="S354" s="158" t="s">
        <v>286</v>
      </c>
      <c r="T354" s="158" t="s">
        <v>331</v>
      </c>
      <c r="U354" s="158">
        <v>0</v>
      </c>
      <c r="V354" s="158">
        <f>ROUND(E354*U354,2)</f>
        <v>0</v>
      </c>
      <c r="W354" s="158"/>
      <c r="X354" s="158" t="s">
        <v>147</v>
      </c>
      <c r="Y354" s="158" t="s">
        <v>148</v>
      </c>
      <c r="Z354" s="147"/>
      <c r="AA354" s="147"/>
      <c r="AB354" s="147"/>
      <c r="AC354" s="147"/>
      <c r="AD354" s="147"/>
      <c r="AE354" s="147"/>
      <c r="AF354" s="147"/>
      <c r="AG354" s="147" t="s">
        <v>149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33.75" outlineLevel="1" x14ac:dyDescent="0.2">
      <c r="A355" s="179">
        <v>116</v>
      </c>
      <c r="B355" s="180" t="s">
        <v>546</v>
      </c>
      <c r="C355" s="189" t="s">
        <v>547</v>
      </c>
      <c r="D355" s="181" t="s">
        <v>484</v>
      </c>
      <c r="E355" s="182">
        <v>1</v>
      </c>
      <c r="F355" s="183"/>
      <c r="G355" s="184">
        <f>ROUND(E355*F355,2)</f>
        <v>0</v>
      </c>
      <c r="H355" s="159"/>
      <c r="I355" s="158">
        <f>ROUND(E355*H355,2)</f>
        <v>0</v>
      </c>
      <c r="J355" s="159"/>
      <c r="K355" s="158">
        <f>ROUND(E355*J355,2)</f>
        <v>0</v>
      </c>
      <c r="L355" s="158">
        <v>21</v>
      </c>
      <c r="M355" s="158">
        <f>G355*(1+L355/100)</f>
        <v>0</v>
      </c>
      <c r="N355" s="157">
        <v>0</v>
      </c>
      <c r="O355" s="157">
        <f>ROUND(E355*N355,2)</f>
        <v>0</v>
      </c>
      <c r="P355" s="157">
        <v>0</v>
      </c>
      <c r="Q355" s="157">
        <f>ROUND(E355*P355,2)</f>
        <v>0</v>
      </c>
      <c r="R355" s="158"/>
      <c r="S355" s="158" t="s">
        <v>286</v>
      </c>
      <c r="T355" s="158" t="s">
        <v>331</v>
      </c>
      <c r="U355" s="158">
        <v>0</v>
      </c>
      <c r="V355" s="158">
        <f>ROUND(E355*U355,2)</f>
        <v>0</v>
      </c>
      <c r="W355" s="158"/>
      <c r="X355" s="158" t="s">
        <v>147</v>
      </c>
      <c r="Y355" s="158" t="s">
        <v>148</v>
      </c>
      <c r="Z355" s="147"/>
      <c r="AA355" s="147"/>
      <c r="AB355" s="147"/>
      <c r="AC355" s="147"/>
      <c r="AD355" s="147"/>
      <c r="AE355" s="147"/>
      <c r="AF355" s="147"/>
      <c r="AG355" s="147" t="s">
        <v>149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79">
        <v>117</v>
      </c>
      <c r="B356" s="180" t="s">
        <v>548</v>
      </c>
      <c r="C356" s="189" t="s">
        <v>549</v>
      </c>
      <c r="D356" s="181" t="s">
        <v>484</v>
      </c>
      <c r="E356" s="182">
        <v>1</v>
      </c>
      <c r="F356" s="183"/>
      <c r="G356" s="184">
        <f>ROUND(E356*F356,2)</f>
        <v>0</v>
      </c>
      <c r="H356" s="159"/>
      <c r="I356" s="158">
        <f>ROUND(E356*H356,2)</f>
        <v>0</v>
      </c>
      <c r="J356" s="159"/>
      <c r="K356" s="158">
        <f>ROUND(E356*J356,2)</f>
        <v>0</v>
      </c>
      <c r="L356" s="158">
        <v>21</v>
      </c>
      <c r="M356" s="158">
        <f>G356*(1+L356/100)</f>
        <v>0</v>
      </c>
      <c r="N356" s="157">
        <v>0</v>
      </c>
      <c r="O356" s="157">
        <f>ROUND(E356*N356,2)</f>
        <v>0</v>
      </c>
      <c r="P356" s="157">
        <v>0</v>
      </c>
      <c r="Q356" s="157">
        <f>ROUND(E356*P356,2)</f>
        <v>0</v>
      </c>
      <c r="R356" s="158"/>
      <c r="S356" s="158" t="s">
        <v>286</v>
      </c>
      <c r="T356" s="158" t="s">
        <v>331</v>
      </c>
      <c r="U356" s="158">
        <v>0</v>
      </c>
      <c r="V356" s="158">
        <f>ROUND(E356*U356,2)</f>
        <v>0</v>
      </c>
      <c r="W356" s="158"/>
      <c r="X356" s="158" t="s">
        <v>147</v>
      </c>
      <c r="Y356" s="158" t="s">
        <v>148</v>
      </c>
      <c r="Z356" s="147"/>
      <c r="AA356" s="147"/>
      <c r="AB356" s="147"/>
      <c r="AC356" s="147"/>
      <c r="AD356" s="147"/>
      <c r="AE356" s="147"/>
      <c r="AF356" s="147"/>
      <c r="AG356" s="147" t="s">
        <v>149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x14ac:dyDescent="0.2">
      <c r="A357" s="166" t="s">
        <v>141</v>
      </c>
      <c r="B357" s="167" t="s">
        <v>113</v>
      </c>
      <c r="C357" s="186" t="s">
        <v>29</v>
      </c>
      <c r="D357" s="168"/>
      <c r="E357" s="169"/>
      <c r="F357" s="170"/>
      <c r="G357" s="171">
        <f>SUMIF(AG358:AG359,"&lt;&gt;NOR",G358:G359)</f>
        <v>0</v>
      </c>
      <c r="H357" s="165"/>
      <c r="I357" s="165">
        <f>SUM(I358:I359)</f>
        <v>0</v>
      </c>
      <c r="J357" s="165"/>
      <c r="K357" s="165">
        <f>SUM(K358:K359)</f>
        <v>0</v>
      </c>
      <c r="L357" s="165"/>
      <c r="M357" s="165">
        <f>SUM(M358:M359)</f>
        <v>0</v>
      </c>
      <c r="N357" s="164"/>
      <c r="O357" s="164">
        <f>SUM(O358:O359)</f>
        <v>0</v>
      </c>
      <c r="P357" s="164"/>
      <c r="Q357" s="164">
        <f>SUM(Q358:Q359)</f>
        <v>0</v>
      </c>
      <c r="R357" s="165"/>
      <c r="S357" s="165"/>
      <c r="T357" s="165"/>
      <c r="U357" s="165"/>
      <c r="V357" s="165">
        <f>SUM(V358:V359)</f>
        <v>0</v>
      </c>
      <c r="W357" s="165"/>
      <c r="X357" s="165"/>
      <c r="Y357" s="165"/>
      <c r="AG357" t="s">
        <v>142</v>
      </c>
    </row>
    <row r="358" spans="1:60" outlineLevel="1" x14ac:dyDescent="0.2">
      <c r="A358" s="179">
        <v>118</v>
      </c>
      <c r="B358" s="180" t="s">
        <v>550</v>
      </c>
      <c r="C358" s="189" t="s">
        <v>551</v>
      </c>
      <c r="D358" s="181" t="s">
        <v>552</v>
      </c>
      <c r="E358" s="182">
        <v>1</v>
      </c>
      <c r="F358" s="183"/>
      <c r="G358" s="184">
        <f>ROUND(E358*F358,2)</f>
        <v>0</v>
      </c>
      <c r="H358" s="159"/>
      <c r="I358" s="158">
        <f>ROUND(E358*H358,2)</f>
        <v>0</v>
      </c>
      <c r="J358" s="159"/>
      <c r="K358" s="158">
        <f>ROUND(E358*J358,2)</f>
        <v>0</v>
      </c>
      <c r="L358" s="158">
        <v>21</v>
      </c>
      <c r="M358" s="158">
        <f>G358*(1+L358/100)</f>
        <v>0</v>
      </c>
      <c r="N358" s="157">
        <v>0</v>
      </c>
      <c r="O358" s="157">
        <f>ROUND(E358*N358,2)</f>
        <v>0</v>
      </c>
      <c r="P358" s="157">
        <v>0</v>
      </c>
      <c r="Q358" s="157">
        <f>ROUND(E358*P358,2)</f>
        <v>0</v>
      </c>
      <c r="R358" s="158"/>
      <c r="S358" s="158" t="s">
        <v>146</v>
      </c>
      <c r="T358" s="158" t="s">
        <v>331</v>
      </c>
      <c r="U358" s="158">
        <v>0</v>
      </c>
      <c r="V358" s="158">
        <f>ROUND(E358*U358,2)</f>
        <v>0</v>
      </c>
      <c r="W358" s="158"/>
      <c r="X358" s="158" t="s">
        <v>553</v>
      </c>
      <c r="Y358" s="158" t="s">
        <v>148</v>
      </c>
      <c r="Z358" s="147"/>
      <c r="AA358" s="147"/>
      <c r="AB358" s="147"/>
      <c r="AC358" s="147"/>
      <c r="AD358" s="147"/>
      <c r="AE358" s="147"/>
      <c r="AF358" s="147"/>
      <c r="AG358" s="147" t="s">
        <v>554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73">
        <v>119</v>
      </c>
      <c r="B359" s="174" t="s">
        <v>555</v>
      </c>
      <c r="C359" s="187" t="s">
        <v>556</v>
      </c>
      <c r="D359" s="175" t="s">
        <v>552</v>
      </c>
      <c r="E359" s="176">
        <v>1</v>
      </c>
      <c r="F359" s="177"/>
      <c r="G359" s="178">
        <f>ROUND(E359*F359,2)</f>
        <v>0</v>
      </c>
      <c r="H359" s="159"/>
      <c r="I359" s="158">
        <f>ROUND(E359*H359,2)</f>
        <v>0</v>
      </c>
      <c r="J359" s="159"/>
      <c r="K359" s="158">
        <f>ROUND(E359*J359,2)</f>
        <v>0</v>
      </c>
      <c r="L359" s="158">
        <v>21</v>
      </c>
      <c r="M359" s="158">
        <f>G359*(1+L359/100)</f>
        <v>0</v>
      </c>
      <c r="N359" s="157">
        <v>0</v>
      </c>
      <c r="O359" s="157">
        <f>ROUND(E359*N359,2)</f>
        <v>0</v>
      </c>
      <c r="P359" s="157">
        <v>0</v>
      </c>
      <c r="Q359" s="157">
        <f>ROUND(E359*P359,2)</f>
        <v>0</v>
      </c>
      <c r="R359" s="158"/>
      <c r="S359" s="158" t="s">
        <v>146</v>
      </c>
      <c r="T359" s="158" t="s">
        <v>331</v>
      </c>
      <c r="U359" s="158">
        <v>0</v>
      </c>
      <c r="V359" s="158">
        <f>ROUND(E359*U359,2)</f>
        <v>0</v>
      </c>
      <c r="W359" s="158"/>
      <c r="X359" s="158" t="s">
        <v>553</v>
      </c>
      <c r="Y359" s="158" t="s">
        <v>148</v>
      </c>
      <c r="Z359" s="147"/>
      <c r="AA359" s="147"/>
      <c r="AB359" s="147"/>
      <c r="AC359" s="147"/>
      <c r="AD359" s="147"/>
      <c r="AE359" s="147"/>
      <c r="AF359" s="147"/>
      <c r="AG359" s="147" t="s">
        <v>557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x14ac:dyDescent="0.2">
      <c r="A360" s="3"/>
      <c r="B360" s="4"/>
      <c r="C360" s="192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AE360">
        <v>15</v>
      </c>
      <c r="AF360">
        <v>21</v>
      </c>
      <c r="AG360" t="s">
        <v>127</v>
      </c>
    </row>
    <row r="361" spans="1:60" x14ac:dyDescent="0.2">
      <c r="A361" s="150"/>
      <c r="B361" s="151" t="s">
        <v>31</v>
      </c>
      <c r="C361" s="193"/>
      <c r="D361" s="152"/>
      <c r="E361" s="153"/>
      <c r="F361" s="153"/>
      <c r="G361" s="172">
        <f>G8+G27+G62+G82+G117+G147+G158+G164+G168+G234+G241+G243+G275+G298+G301+G306+G312+G343+G352+G357</f>
        <v>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AE361">
        <f>SUMIF(L7:L359,AE360,G7:G359)</f>
        <v>0</v>
      </c>
      <c r="AF361">
        <f>SUMIF(L7:L359,AF360,G7:G359)</f>
        <v>0</v>
      </c>
      <c r="AG361" t="s">
        <v>558</v>
      </c>
    </row>
    <row r="362" spans="1:60" x14ac:dyDescent="0.2">
      <c r="A362" s="3"/>
      <c r="B362" s="4"/>
      <c r="C362" s="192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60" x14ac:dyDescent="0.2">
      <c r="A363" s="3"/>
      <c r="B363" s="4"/>
      <c r="C363" s="192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60" x14ac:dyDescent="0.2">
      <c r="A364" s="270" t="s">
        <v>559</v>
      </c>
      <c r="B364" s="270"/>
      <c r="C364" s="271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60" x14ac:dyDescent="0.2">
      <c r="A365" s="251"/>
      <c r="B365" s="252"/>
      <c r="C365" s="253"/>
      <c r="D365" s="252"/>
      <c r="E365" s="252"/>
      <c r="F365" s="252"/>
      <c r="G365" s="25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AG365" t="s">
        <v>560</v>
      </c>
    </row>
    <row r="366" spans="1:60" x14ac:dyDescent="0.2">
      <c r="A366" s="255"/>
      <c r="B366" s="256"/>
      <c r="C366" s="257"/>
      <c r="D366" s="256"/>
      <c r="E366" s="256"/>
      <c r="F366" s="256"/>
      <c r="G366" s="25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60" x14ac:dyDescent="0.2">
      <c r="A367" s="255"/>
      <c r="B367" s="256"/>
      <c r="C367" s="257"/>
      <c r="D367" s="256"/>
      <c r="E367" s="256"/>
      <c r="F367" s="256"/>
      <c r="G367" s="25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60" x14ac:dyDescent="0.2">
      <c r="A368" s="255"/>
      <c r="B368" s="256"/>
      <c r="C368" s="257"/>
      <c r="D368" s="256"/>
      <c r="E368" s="256"/>
      <c r="F368" s="256"/>
      <c r="G368" s="25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33" x14ac:dyDescent="0.2">
      <c r="A369" s="259"/>
      <c r="B369" s="260"/>
      <c r="C369" s="261"/>
      <c r="D369" s="260"/>
      <c r="E369" s="260"/>
      <c r="F369" s="260"/>
      <c r="G369" s="26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33" x14ac:dyDescent="0.2">
      <c r="A370" s="3"/>
      <c r="B370" s="4"/>
      <c r="C370" s="192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33" x14ac:dyDescent="0.2">
      <c r="C371" s="194"/>
      <c r="D371" s="10"/>
      <c r="AG371" t="s">
        <v>561</v>
      </c>
    </row>
    <row r="372" spans="1:33" x14ac:dyDescent="0.2">
      <c r="D372" s="10"/>
    </row>
    <row r="373" spans="1:33" x14ac:dyDescent="0.2">
      <c r="D373" s="10"/>
    </row>
    <row r="374" spans="1:33" x14ac:dyDescent="0.2">
      <c r="D374" s="10"/>
    </row>
    <row r="375" spans="1:33" x14ac:dyDescent="0.2">
      <c r="D375" s="10"/>
    </row>
    <row r="376" spans="1:33" x14ac:dyDescent="0.2">
      <c r="D376" s="10"/>
    </row>
    <row r="377" spans="1:33" x14ac:dyDescent="0.2">
      <c r="D377" s="10"/>
    </row>
    <row r="378" spans="1:33" x14ac:dyDescent="0.2">
      <c r="D378" s="10"/>
    </row>
    <row r="379" spans="1:33" x14ac:dyDescent="0.2">
      <c r="D379" s="10"/>
    </row>
    <row r="380" spans="1:33" x14ac:dyDescent="0.2">
      <c r="D380" s="10"/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65:G369"/>
    <mergeCell ref="A1:G1"/>
    <mergeCell ref="C2:G2"/>
    <mergeCell ref="C3:G3"/>
    <mergeCell ref="C4:G4"/>
    <mergeCell ref="A364:C36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115</v>
      </c>
    </row>
    <row r="2" spans="1:60" ht="24.95" customHeight="1" x14ac:dyDescent="0.2">
      <c r="A2" s="139" t="s">
        <v>8</v>
      </c>
      <c r="B2" s="49" t="s">
        <v>43</v>
      </c>
      <c r="C2" s="264" t="s">
        <v>641</v>
      </c>
      <c r="D2" s="265"/>
      <c r="E2" s="265"/>
      <c r="F2" s="265"/>
      <c r="G2" s="266"/>
      <c r="AG2" t="s">
        <v>116</v>
      </c>
    </row>
    <row r="3" spans="1:60" ht="24.95" customHeight="1" x14ac:dyDescent="0.2">
      <c r="A3" s="139" t="s">
        <v>9</v>
      </c>
      <c r="B3" s="49" t="s">
        <v>45</v>
      </c>
      <c r="C3" s="264" t="s">
        <v>641</v>
      </c>
      <c r="D3" s="265"/>
      <c r="E3" s="265"/>
      <c r="F3" s="265"/>
      <c r="G3" s="266"/>
      <c r="AC3" s="120" t="s">
        <v>116</v>
      </c>
      <c r="AG3" t="s">
        <v>117</v>
      </c>
    </row>
    <row r="4" spans="1:60" ht="24.95" customHeight="1" x14ac:dyDescent="0.2">
      <c r="A4" s="140" t="s">
        <v>10</v>
      </c>
      <c r="B4" s="141" t="s">
        <v>49</v>
      </c>
      <c r="C4" s="267" t="s">
        <v>50</v>
      </c>
      <c r="D4" s="268"/>
      <c r="E4" s="268"/>
      <c r="F4" s="268"/>
      <c r="G4" s="269"/>
      <c r="AG4" t="s">
        <v>118</v>
      </c>
    </row>
    <row r="5" spans="1:60" x14ac:dyDescent="0.2">
      <c r="D5" s="10"/>
    </row>
    <row r="6" spans="1:60" ht="38.25" x14ac:dyDescent="0.2">
      <c r="A6" s="143" t="s">
        <v>119</v>
      </c>
      <c r="B6" s="145" t="s">
        <v>120</v>
      </c>
      <c r="C6" s="145" t="s">
        <v>121</v>
      </c>
      <c r="D6" s="144" t="s">
        <v>122</v>
      </c>
      <c r="E6" s="143" t="s">
        <v>123</v>
      </c>
      <c r="F6" s="142" t="s">
        <v>124</v>
      </c>
      <c r="G6" s="143" t="s">
        <v>31</v>
      </c>
      <c r="H6" s="146" t="s">
        <v>32</v>
      </c>
      <c r="I6" s="146" t="s">
        <v>125</v>
      </c>
      <c r="J6" s="146" t="s">
        <v>33</v>
      </c>
      <c r="K6" s="146" t="s">
        <v>126</v>
      </c>
      <c r="L6" s="146" t="s">
        <v>127</v>
      </c>
      <c r="M6" s="146" t="s">
        <v>128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6" t="s">
        <v>135</v>
      </c>
      <c r="U6" s="146" t="s">
        <v>136</v>
      </c>
      <c r="V6" s="146" t="s">
        <v>137</v>
      </c>
      <c r="W6" s="146" t="s">
        <v>138</v>
      </c>
      <c r="X6" s="146" t="s">
        <v>139</v>
      </c>
      <c r="Y6" s="146" t="s">
        <v>140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141</v>
      </c>
      <c r="B8" s="167" t="s">
        <v>91</v>
      </c>
      <c r="C8" s="186" t="s">
        <v>92</v>
      </c>
      <c r="D8" s="168"/>
      <c r="E8" s="169"/>
      <c r="F8" s="170"/>
      <c r="G8" s="171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5"/>
      <c r="S8" s="165"/>
      <c r="T8" s="165"/>
      <c r="U8" s="165"/>
      <c r="V8" s="165">
        <f>SUM(V9:V11)</f>
        <v>0</v>
      </c>
      <c r="W8" s="165"/>
      <c r="X8" s="165"/>
      <c r="Y8" s="165"/>
      <c r="AG8" t="s">
        <v>142</v>
      </c>
    </row>
    <row r="9" spans="1:60" outlineLevel="1" x14ac:dyDescent="0.2">
      <c r="A9" s="179">
        <v>1</v>
      </c>
      <c r="B9" s="180" t="s">
        <v>562</v>
      </c>
      <c r="C9" s="189" t="s">
        <v>563</v>
      </c>
      <c r="D9" s="181" t="s">
        <v>330</v>
      </c>
      <c r="E9" s="182">
        <v>17</v>
      </c>
      <c r="F9" s="183"/>
      <c r="G9" s="18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286</v>
      </c>
      <c r="T9" s="158" t="s">
        <v>331</v>
      </c>
      <c r="U9" s="158">
        <v>0</v>
      </c>
      <c r="V9" s="158">
        <f>ROUND(E9*U9,2)</f>
        <v>0</v>
      </c>
      <c r="W9" s="158"/>
      <c r="X9" s="158" t="s">
        <v>147</v>
      </c>
      <c r="Y9" s="158" t="s">
        <v>148</v>
      </c>
      <c r="Z9" s="147"/>
      <c r="AA9" s="147"/>
      <c r="AB9" s="147"/>
      <c r="AC9" s="147"/>
      <c r="AD9" s="147"/>
      <c r="AE9" s="147"/>
      <c r="AF9" s="147"/>
      <c r="AG9" s="147" t="s">
        <v>149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564</v>
      </c>
      <c r="C10" s="189" t="s">
        <v>565</v>
      </c>
      <c r="D10" s="181" t="s">
        <v>330</v>
      </c>
      <c r="E10" s="182">
        <v>17</v>
      </c>
      <c r="F10" s="183"/>
      <c r="G10" s="184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286</v>
      </c>
      <c r="T10" s="158" t="s">
        <v>331</v>
      </c>
      <c r="U10" s="158">
        <v>0</v>
      </c>
      <c r="V10" s="158">
        <f>ROUND(E10*U10,2)</f>
        <v>0</v>
      </c>
      <c r="W10" s="158"/>
      <c r="X10" s="158" t="s">
        <v>147</v>
      </c>
      <c r="Y10" s="158" t="s">
        <v>148</v>
      </c>
      <c r="Z10" s="147"/>
      <c r="AA10" s="147"/>
      <c r="AB10" s="147"/>
      <c r="AC10" s="147"/>
      <c r="AD10" s="147"/>
      <c r="AE10" s="147"/>
      <c r="AF10" s="147"/>
      <c r="AG10" s="147" t="s">
        <v>149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566</v>
      </c>
      <c r="C11" s="189" t="s">
        <v>567</v>
      </c>
      <c r="D11" s="181" t="s">
        <v>330</v>
      </c>
      <c r="E11" s="182">
        <v>12</v>
      </c>
      <c r="F11" s="183"/>
      <c r="G11" s="18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286</v>
      </c>
      <c r="T11" s="158" t="s">
        <v>331</v>
      </c>
      <c r="U11" s="158">
        <v>0</v>
      </c>
      <c r="V11" s="158">
        <f>ROUND(E11*U11,2)</f>
        <v>0</v>
      </c>
      <c r="W11" s="158"/>
      <c r="X11" s="158" t="s">
        <v>147</v>
      </c>
      <c r="Y11" s="158" t="s">
        <v>148</v>
      </c>
      <c r="Z11" s="147"/>
      <c r="AA11" s="147"/>
      <c r="AB11" s="147"/>
      <c r="AC11" s="147"/>
      <c r="AD11" s="147"/>
      <c r="AE11" s="147"/>
      <c r="AF11" s="147"/>
      <c r="AG11" s="147" t="s">
        <v>149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6" t="s">
        <v>141</v>
      </c>
      <c r="B12" s="167" t="s">
        <v>93</v>
      </c>
      <c r="C12" s="186" t="s">
        <v>94</v>
      </c>
      <c r="D12" s="168"/>
      <c r="E12" s="169"/>
      <c r="F12" s="170"/>
      <c r="G12" s="171">
        <f>SUMIF(AG13:AG13,"&lt;&gt;NOR",G13:G13)</f>
        <v>0</v>
      </c>
      <c r="H12" s="165"/>
      <c r="I12" s="165">
        <f>SUM(I13:I13)</f>
        <v>0</v>
      </c>
      <c r="J12" s="165"/>
      <c r="K12" s="165">
        <f>SUM(K13:K13)</f>
        <v>0</v>
      </c>
      <c r="L12" s="165"/>
      <c r="M12" s="165">
        <f>SUM(M13:M13)</f>
        <v>0</v>
      </c>
      <c r="N12" s="164"/>
      <c r="O12" s="164">
        <f>SUM(O13:O13)</f>
        <v>0</v>
      </c>
      <c r="P12" s="164"/>
      <c r="Q12" s="164">
        <f>SUM(Q13:Q13)</f>
        <v>0</v>
      </c>
      <c r="R12" s="165"/>
      <c r="S12" s="165"/>
      <c r="T12" s="165"/>
      <c r="U12" s="165"/>
      <c r="V12" s="165">
        <f>SUM(V13:V13)</f>
        <v>0</v>
      </c>
      <c r="W12" s="165"/>
      <c r="X12" s="165"/>
      <c r="Y12" s="165"/>
      <c r="AG12" t="s">
        <v>142</v>
      </c>
    </row>
    <row r="13" spans="1:60" outlineLevel="1" x14ac:dyDescent="0.2">
      <c r="A13" s="179">
        <v>4</v>
      </c>
      <c r="B13" s="180" t="s">
        <v>568</v>
      </c>
      <c r="C13" s="189" t="s">
        <v>569</v>
      </c>
      <c r="D13" s="181" t="s">
        <v>224</v>
      </c>
      <c r="E13" s="182">
        <v>1</v>
      </c>
      <c r="F13" s="183"/>
      <c r="G13" s="18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286</v>
      </c>
      <c r="T13" s="158" t="s">
        <v>331</v>
      </c>
      <c r="U13" s="158">
        <v>0</v>
      </c>
      <c r="V13" s="158">
        <f>ROUND(E13*U13,2)</f>
        <v>0</v>
      </c>
      <c r="W13" s="158"/>
      <c r="X13" s="158" t="s">
        <v>147</v>
      </c>
      <c r="Y13" s="158" t="s">
        <v>148</v>
      </c>
      <c r="Z13" s="147"/>
      <c r="AA13" s="147"/>
      <c r="AB13" s="147"/>
      <c r="AC13" s="147"/>
      <c r="AD13" s="147"/>
      <c r="AE13" s="147"/>
      <c r="AF13" s="147"/>
      <c r="AG13" s="147" t="s">
        <v>149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6" t="s">
        <v>141</v>
      </c>
      <c r="B14" s="167" t="s">
        <v>95</v>
      </c>
      <c r="C14" s="186" t="s">
        <v>96</v>
      </c>
      <c r="D14" s="168"/>
      <c r="E14" s="169"/>
      <c r="F14" s="170"/>
      <c r="G14" s="171">
        <f>SUMIF(AG15:AG15,"&lt;&gt;NOR",G15:G15)</f>
        <v>0</v>
      </c>
      <c r="H14" s="165"/>
      <c r="I14" s="165">
        <f>SUM(I15:I15)</f>
        <v>0</v>
      </c>
      <c r="J14" s="165"/>
      <c r="K14" s="165">
        <f>SUM(K15:K15)</f>
        <v>0</v>
      </c>
      <c r="L14" s="165"/>
      <c r="M14" s="165">
        <f>SUM(M15:M15)</f>
        <v>0</v>
      </c>
      <c r="N14" s="164"/>
      <c r="O14" s="164">
        <f>SUM(O15:O15)</f>
        <v>0</v>
      </c>
      <c r="P14" s="164"/>
      <c r="Q14" s="164">
        <f>SUM(Q15:Q15)</f>
        <v>0</v>
      </c>
      <c r="R14" s="165"/>
      <c r="S14" s="165"/>
      <c r="T14" s="165"/>
      <c r="U14" s="165"/>
      <c r="V14" s="165">
        <f>SUM(V15:V15)</f>
        <v>0</v>
      </c>
      <c r="W14" s="165"/>
      <c r="X14" s="165"/>
      <c r="Y14" s="165"/>
      <c r="AG14" t="s">
        <v>142</v>
      </c>
    </row>
    <row r="15" spans="1:60" outlineLevel="1" x14ac:dyDescent="0.2">
      <c r="A15" s="179">
        <v>5</v>
      </c>
      <c r="B15" s="180" t="s">
        <v>570</v>
      </c>
      <c r="C15" s="189" t="s">
        <v>571</v>
      </c>
      <c r="D15" s="181" t="s">
        <v>224</v>
      </c>
      <c r="E15" s="182">
        <v>2</v>
      </c>
      <c r="F15" s="183"/>
      <c r="G15" s="18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286</v>
      </c>
      <c r="T15" s="158" t="s">
        <v>331</v>
      </c>
      <c r="U15" s="158">
        <v>0</v>
      </c>
      <c r="V15" s="158">
        <f>ROUND(E15*U15,2)</f>
        <v>0</v>
      </c>
      <c r="W15" s="158"/>
      <c r="X15" s="158" t="s">
        <v>147</v>
      </c>
      <c r="Y15" s="158" t="s">
        <v>148</v>
      </c>
      <c r="Z15" s="147"/>
      <c r="AA15" s="147"/>
      <c r="AB15" s="147"/>
      <c r="AC15" s="147"/>
      <c r="AD15" s="147"/>
      <c r="AE15" s="147"/>
      <c r="AF15" s="147"/>
      <c r="AG15" s="147" t="s">
        <v>149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6" t="s">
        <v>141</v>
      </c>
      <c r="B16" s="167" t="s">
        <v>97</v>
      </c>
      <c r="C16" s="186" t="s">
        <v>98</v>
      </c>
      <c r="D16" s="168"/>
      <c r="E16" s="169"/>
      <c r="F16" s="170"/>
      <c r="G16" s="171">
        <f>SUMIF(AG17:AG20,"&lt;&gt;NOR",G17:G20)</f>
        <v>0</v>
      </c>
      <c r="H16" s="165"/>
      <c r="I16" s="165">
        <f>SUM(I17:I20)</f>
        <v>0</v>
      </c>
      <c r="J16" s="165"/>
      <c r="K16" s="165">
        <f>SUM(K17:K20)</f>
        <v>0</v>
      </c>
      <c r="L16" s="165"/>
      <c r="M16" s="165">
        <f>SUM(M17:M20)</f>
        <v>0</v>
      </c>
      <c r="N16" s="164"/>
      <c r="O16" s="164">
        <f>SUM(O17:O20)</f>
        <v>0</v>
      </c>
      <c r="P16" s="164"/>
      <c r="Q16" s="164">
        <f>SUM(Q17:Q20)</f>
        <v>0</v>
      </c>
      <c r="R16" s="165"/>
      <c r="S16" s="165"/>
      <c r="T16" s="165"/>
      <c r="U16" s="165"/>
      <c r="V16" s="165">
        <f>SUM(V17:V20)</f>
        <v>0</v>
      </c>
      <c r="W16" s="165"/>
      <c r="X16" s="165"/>
      <c r="Y16" s="165"/>
      <c r="AG16" t="s">
        <v>142</v>
      </c>
    </row>
    <row r="17" spans="1:60" outlineLevel="1" x14ac:dyDescent="0.2">
      <c r="A17" s="179">
        <v>6</v>
      </c>
      <c r="B17" s="180" t="s">
        <v>572</v>
      </c>
      <c r="C17" s="189" t="s">
        <v>573</v>
      </c>
      <c r="D17" s="181" t="s">
        <v>224</v>
      </c>
      <c r="E17" s="182">
        <v>1</v>
      </c>
      <c r="F17" s="183"/>
      <c r="G17" s="18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286</v>
      </c>
      <c r="T17" s="158" t="s">
        <v>331</v>
      </c>
      <c r="U17" s="158">
        <v>0</v>
      </c>
      <c r="V17" s="158">
        <f>ROUND(E17*U17,2)</f>
        <v>0</v>
      </c>
      <c r="W17" s="158"/>
      <c r="X17" s="158" t="s">
        <v>147</v>
      </c>
      <c r="Y17" s="158" t="s">
        <v>148</v>
      </c>
      <c r="Z17" s="147"/>
      <c r="AA17" s="147"/>
      <c r="AB17" s="147"/>
      <c r="AC17" s="147"/>
      <c r="AD17" s="147"/>
      <c r="AE17" s="147"/>
      <c r="AF17" s="147"/>
      <c r="AG17" s="147" t="s">
        <v>149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7</v>
      </c>
      <c r="B18" s="180" t="s">
        <v>574</v>
      </c>
      <c r="C18" s="189" t="s">
        <v>575</v>
      </c>
      <c r="D18" s="181" t="s">
        <v>224</v>
      </c>
      <c r="E18" s="182">
        <v>52</v>
      </c>
      <c r="F18" s="183"/>
      <c r="G18" s="184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286</v>
      </c>
      <c r="T18" s="158" t="s">
        <v>331</v>
      </c>
      <c r="U18" s="158">
        <v>0</v>
      </c>
      <c r="V18" s="158">
        <f>ROUND(E18*U18,2)</f>
        <v>0</v>
      </c>
      <c r="W18" s="158"/>
      <c r="X18" s="158" t="s">
        <v>147</v>
      </c>
      <c r="Y18" s="158" t="s">
        <v>148</v>
      </c>
      <c r="Z18" s="147"/>
      <c r="AA18" s="147"/>
      <c r="AB18" s="147"/>
      <c r="AC18" s="147"/>
      <c r="AD18" s="147"/>
      <c r="AE18" s="147"/>
      <c r="AF18" s="147"/>
      <c r="AG18" s="147" t="s">
        <v>149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8</v>
      </c>
      <c r="B19" s="180" t="s">
        <v>576</v>
      </c>
      <c r="C19" s="189" t="s">
        <v>577</v>
      </c>
      <c r="D19" s="181" t="s">
        <v>330</v>
      </c>
      <c r="E19" s="182">
        <v>15</v>
      </c>
      <c r="F19" s="183"/>
      <c r="G19" s="18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286</v>
      </c>
      <c r="T19" s="158" t="s">
        <v>331</v>
      </c>
      <c r="U19" s="158">
        <v>0</v>
      </c>
      <c r="V19" s="158">
        <f>ROUND(E19*U19,2)</f>
        <v>0</v>
      </c>
      <c r="W19" s="158"/>
      <c r="X19" s="158" t="s">
        <v>147</v>
      </c>
      <c r="Y19" s="158" t="s">
        <v>148</v>
      </c>
      <c r="Z19" s="147"/>
      <c r="AA19" s="147"/>
      <c r="AB19" s="147"/>
      <c r="AC19" s="147"/>
      <c r="AD19" s="147"/>
      <c r="AE19" s="147"/>
      <c r="AF19" s="147"/>
      <c r="AG19" s="147" t="s">
        <v>149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9</v>
      </c>
      <c r="B20" s="180" t="s">
        <v>578</v>
      </c>
      <c r="C20" s="189" t="s">
        <v>579</v>
      </c>
      <c r="D20" s="181" t="s">
        <v>330</v>
      </c>
      <c r="E20" s="182">
        <v>8</v>
      </c>
      <c r="F20" s="183"/>
      <c r="G20" s="184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286</v>
      </c>
      <c r="T20" s="158" t="s">
        <v>331</v>
      </c>
      <c r="U20" s="158">
        <v>0</v>
      </c>
      <c r="V20" s="158">
        <f>ROUND(E20*U20,2)</f>
        <v>0</v>
      </c>
      <c r="W20" s="158"/>
      <c r="X20" s="158" t="s">
        <v>147</v>
      </c>
      <c r="Y20" s="158" t="s">
        <v>148</v>
      </c>
      <c r="Z20" s="147"/>
      <c r="AA20" s="147"/>
      <c r="AB20" s="147"/>
      <c r="AC20" s="147"/>
      <c r="AD20" s="147"/>
      <c r="AE20" s="147"/>
      <c r="AF20" s="147"/>
      <c r="AG20" s="147" t="s">
        <v>149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6" t="s">
        <v>141</v>
      </c>
      <c r="B21" s="167" t="s">
        <v>99</v>
      </c>
      <c r="C21" s="186" t="s">
        <v>100</v>
      </c>
      <c r="D21" s="168"/>
      <c r="E21" s="169"/>
      <c r="F21" s="170"/>
      <c r="G21" s="171">
        <f>SUMIF(AG22:AG22,"&lt;&gt;NOR",G22:G22)</f>
        <v>0</v>
      </c>
      <c r="H21" s="165"/>
      <c r="I21" s="165">
        <f>SUM(I22:I22)</f>
        <v>0</v>
      </c>
      <c r="J21" s="165"/>
      <c r="K21" s="165">
        <f>SUM(K22:K22)</f>
        <v>0</v>
      </c>
      <c r="L21" s="165"/>
      <c r="M21" s="165">
        <f>SUM(M22:M22)</f>
        <v>0</v>
      </c>
      <c r="N21" s="164"/>
      <c r="O21" s="164">
        <f>SUM(O22:O22)</f>
        <v>0</v>
      </c>
      <c r="P21" s="164"/>
      <c r="Q21" s="164">
        <f>SUM(Q22:Q22)</f>
        <v>0</v>
      </c>
      <c r="R21" s="165"/>
      <c r="S21" s="165"/>
      <c r="T21" s="165"/>
      <c r="U21" s="165"/>
      <c r="V21" s="165">
        <f>SUM(V22:V22)</f>
        <v>0</v>
      </c>
      <c r="W21" s="165"/>
      <c r="X21" s="165"/>
      <c r="Y21" s="165"/>
      <c r="AG21" t="s">
        <v>142</v>
      </c>
    </row>
    <row r="22" spans="1:60" outlineLevel="1" x14ac:dyDescent="0.2">
      <c r="A22" s="179">
        <v>10</v>
      </c>
      <c r="B22" s="180" t="s">
        <v>580</v>
      </c>
      <c r="C22" s="189" t="s">
        <v>581</v>
      </c>
      <c r="D22" s="181" t="s">
        <v>224</v>
      </c>
      <c r="E22" s="182">
        <v>1</v>
      </c>
      <c r="F22" s="183"/>
      <c r="G22" s="184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286</v>
      </c>
      <c r="T22" s="158" t="s">
        <v>331</v>
      </c>
      <c r="U22" s="158">
        <v>0</v>
      </c>
      <c r="V22" s="158">
        <f>ROUND(E22*U22,2)</f>
        <v>0</v>
      </c>
      <c r="W22" s="158"/>
      <c r="X22" s="158" t="s">
        <v>147</v>
      </c>
      <c r="Y22" s="158" t="s">
        <v>148</v>
      </c>
      <c r="Z22" s="147"/>
      <c r="AA22" s="147"/>
      <c r="AB22" s="147"/>
      <c r="AC22" s="147"/>
      <c r="AD22" s="147"/>
      <c r="AE22" s="147"/>
      <c r="AF22" s="147"/>
      <c r="AG22" s="147" t="s">
        <v>149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6" t="s">
        <v>141</v>
      </c>
      <c r="B23" s="167" t="s">
        <v>101</v>
      </c>
      <c r="C23" s="186" t="s">
        <v>102</v>
      </c>
      <c r="D23" s="168"/>
      <c r="E23" s="169"/>
      <c r="F23" s="170"/>
      <c r="G23" s="171">
        <f>SUMIF(AG24:AG26,"&lt;&gt;NOR",G24:G26)</f>
        <v>0</v>
      </c>
      <c r="H23" s="165"/>
      <c r="I23" s="165">
        <f>SUM(I24:I26)</f>
        <v>0</v>
      </c>
      <c r="J23" s="165"/>
      <c r="K23" s="165">
        <f>SUM(K24:K26)</f>
        <v>0</v>
      </c>
      <c r="L23" s="165"/>
      <c r="M23" s="165">
        <f>SUM(M24:M26)</f>
        <v>0</v>
      </c>
      <c r="N23" s="164"/>
      <c r="O23" s="164">
        <f>SUM(O24:O26)</f>
        <v>0</v>
      </c>
      <c r="P23" s="164"/>
      <c r="Q23" s="164">
        <f>SUM(Q24:Q26)</f>
        <v>0</v>
      </c>
      <c r="R23" s="165"/>
      <c r="S23" s="165"/>
      <c r="T23" s="165"/>
      <c r="U23" s="165"/>
      <c r="V23" s="165">
        <f>SUM(V24:V26)</f>
        <v>0</v>
      </c>
      <c r="W23" s="165"/>
      <c r="X23" s="165"/>
      <c r="Y23" s="165"/>
      <c r="AG23" t="s">
        <v>142</v>
      </c>
    </row>
    <row r="24" spans="1:60" outlineLevel="1" x14ac:dyDescent="0.2">
      <c r="A24" s="179">
        <v>11</v>
      </c>
      <c r="B24" s="180" t="s">
        <v>582</v>
      </c>
      <c r="C24" s="189" t="s">
        <v>583</v>
      </c>
      <c r="D24" s="181" t="s">
        <v>224</v>
      </c>
      <c r="E24" s="182">
        <v>1</v>
      </c>
      <c r="F24" s="183"/>
      <c r="G24" s="184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286</v>
      </c>
      <c r="T24" s="158" t="s">
        <v>331</v>
      </c>
      <c r="U24" s="158">
        <v>0</v>
      </c>
      <c r="V24" s="158">
        <f>ROUND(E24*U24,2)</f>
        <v>0</v>
      </c>
      <c r="W24" s="158"/>
      <c r="X24" s="158" t="s">
        <v>147</v>
      </c>
      <c r="Y24" s="158" t="s">
        <v>148</v>
      </c>
      <c r="Z24" s="147"/>
      <c r="AA24" s="147"/>
      <c r="AB24" s="147"/>
      <c r="AC24" s="147"/>
      <c r="AD24" s="147"/>
      <c r="AE24" s="147"/>
      <c r="AF24" s="147"/>
      <c r="AG24" s="147" t="s">
        <v>149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12</v>
      </c>
      <c r="B25" s="180" t="s">
        <v>584</v>
      </c>
      <c r="C25" s="189" t="s">
        <v>585</v>
      </c>
      <c r="D25" s="181" t="s">
        <v>224</v>
      </c>
      <c r="E25" s="182">
        <v>1</v>
      </c>
      <c r="F25" s="183"/>
      <c r="G25" s="18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286</v>
      </c>
      <c r="T25" s="158" t="s">
        <v>331</v>
      </c>
      <c r="U25" s="158">
        <v>0</v>
      </c>
      <c r="V25" s="158">
        <f>ROUND(E25*U25,2)</f>
        <v>0</v>
      </c>
      <c r="W25" s="158"/>
      <c r="X25" s="158" t="s">
        <v>147</v>
      </c>
      <c r="Y25" s="158" t="s">
        <v>148</v>
      </c>
      <c r="Z25" s="147"/>
      <c r="AA25" s="147"/>
      <c r="AB25" s="147"/>
      <c r="AC25" s="147"/>
      <c r="AD25" s="147"/>
      <c r="AE25" s="147"/>
      <c r="AF25" s="147"/>
      <c r="AG25" s="147" t="s">
        <v>149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13</v>
      </c>
      <c r="B26" s="180" t="s">
        <v>586</v>
      </c>
      <c r="C26" s="189" t="s">
        <v>587</v>
      </c>
      <c r="D26" s="181" t="s">
        <v>224</v>
      </c>
      <c r="E26" s="182">
        <v>1</v>
      </c>
      <c r="F26" s="183"/>
      <c r="G26" s="18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286</v>
      </c>
      <c r="T26" s="158" t="s">
        <v>331</v>
      </c>
      <c r="U26" s="158">
        <v>0</v>
      </c>
      <c r="V26" s="158">
        <f>ROUND(E26*U26,2)</f>
        <v>0</v>
      </c>
      <c r="W26" s="158"/>
      <c r="X26" s="158" t="s">
        <v>147</v>
      </c>
      <c r="Y26" s="158" t="s">
        <v>148</v>
      </c>
      <c r="Z26" s="147"/>
      <c r="AA26" s="147"/>
      <c r="AB26" s="147"/>
      <c r="AC26" s="147"/>
      <c r="AD26" s="147"/>
      <c r="AE26" s="147"/>
      <c r="AF26" s="147"/>
      <c r="AG26" s="147" t="s">
        <v>149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6" t="s">
        <v>141</v>
      </c>
      <c r="B27" s="167" t="s">
        <v>103</v>
      </c>
      <c r="C27" s="186" t="s">
        <v>104</v>
      </c>
      <c r="D27" s="168"/>
      <c r="E27" s="169"/>
      <c r="F27" s="170"/>
      <c r="G27" s="171">
        <f>SUMIF(AG28:AG29,"&lt;&gt;NOR",G28:G29)</f>
        <v>0</v>
      </c>
      <c r="H27" s="165"/>
      <c r="I27" s="165">
        <f>SUM(I28:I29)</f>
        <v>0</v>
      </c>
      <c r="J27" s="165"/>
      <c r="K27" s="165">
        <f>SUM(K28:K29)</f>
        <v>0</v>
      </c>
      <c r="L27" s="165"/>
      <c r="M27" s="165">
        <f>SUM(M28:M29)</f>
        <v>0</v>
      </c>
      <c r="N27" s="164"/>
      <c r="O27" s="164">
        <f>SUM(O28:O29)</f>
        <v>0</v>
      </c>
      <c r="P27" s="164"/>
      <c r="Q27" s="164">
        <f>SUM(Q28:Q29)</f>
        <v>0</v>
      </c>
      <c r="R27" s="165"/>
      <c r="S27" s="165"/>
      <c r="T27" s="165"/>
      <c r="U27" s="165"/>
      <c r="V27" s="165">
        <f>SUM(V28:V29)</f>
        <v>0</v>
      </c>
      <c r="W27" s="165"/>
      <c r="X27" s="165"/>
      <c r="Y27" s="165"/>
      <c r="AG27" t="s">
        <v>142</v>
      </c>
    </row>
    <row r="28" spans="1:60" outlineLevel="1" x14ac:dyDescent="0.2">
      <c r="A28" s="179">
        <v>14</v>
      </c>
      <c r="B28" s="180" t="s">
        <v>588</v>
      </c>
      <c r="C28" s="189" t="s">
        <v>589</v>
      </c>
      <c r="D28" s="181" t="s">
        <v>590</v>
      </c>
      <c r="E28" s="182">
        <v>1</v>
      </c>
      <c r="F28" s="183"/>
      <c r="G28" s="18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286</v>
      </c>
      <c r="T28" s="158" t="s">
        <v>331</v>
      </c>
      <c r="U28" s="158">
        <v>0</v>
      </c>
      <c r="V28" s="158">
        <f>ROUND(E28*U28,2)</f>
        <v>0</v>
      </c>
      <c r="W28" s="158"/>
      <c r="X28" s="158" t="s">
        <v>147</v>
      </c>
      <c r="Y28" s="158" t="s">
        <v>148</v>
      </c>
      <c r="Z28" s="147"/>
      <c r="AA28" s="147"/>
      <c r="AB28" s="147"/>
      <c r="AC28" s="147"/>
      <c r="AD28" s="147"/>
      <c r="AE28" s="147"/>
      <c r="AF28" s="147"/>
      <c r="AG28" s="147" t="s">
        <v>149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9">
        <v>15</v>
      </c>
      <c r="B29" s="180" t="s">
        <v>591</v>
      </c>
      <c r="C29" s="189" t="s">
        <v>592</v>
      </c>
      <c r="D29" s="181" t="s">
        <v>224</v>
      </c>
      <c r="E29" s="182">
        <v>1</v>
      </c>
      <c r="F29" s="183"/>
      <c r="G29" s="184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286</v>
      </c>
      <c r="T29" s="158" t="s">
        <v>331</v>
      </c>
      <c r="U29" s="158">
        <v>0</v>
      </c>
      <c r="V29" s="158">
        <f>ROUND(E29*U29,2)</f>
        <v>0</v>
      </c>
      <c r="W29" s="158"/>
      <c r="X29" s="158" t="s">
        <v>147</v>
      </c>
      <c r="Y29" s="158" t="s">
        <v>148</v>
      </c>
      <c r="Z29" s="147"/>
      <c r="AA29" s="147"/>
      <c r="AB29" s="147"/>
      <c r="AC29" s="147"/>
      <c r="AD29" s="147"/>
      <c r="AE29" s="147"/>
      <c r="AF29" s="147"/>
      <c r="AG29" s="147" t="s">
        <v>149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6" t="s">
        <v>141</v>
      </c>
      <c r="B30" s="167" t="s">
        <v>105</v>
      </c>
      <c r="C30" s="186" t="s">
        <v>106</v>
      </c>
      <c r="D30" s="168"/>
      <c r="E30" s="169"/>
      <c r="F30" s="170"/>
      <c r="G30" s="171">
        <f>SUMIF(AG31:AG51,"&lt;&gt;NOR",G31:G51)</f>
        <v>0</v>
      </c>
      <c r="H30" s="165"/>
      <c r="I30" s="165">
        <f>SUM(I31:I51)</f>
        <v>0</v>
      </c>
      <c r="J30" s="165"/>
      <c r="K30" s="165">
        <f>SUM(K31:K51)</f>
        <v>0</v>
      </c>
      <c r="L30" s="165"/>
      <c r="M30" s="165">
        <f>SUM(M31:M51)</f>
        <v>0</v>
      </c>
      <c r="N30" s="164"/>
      <c r="O30" s="164">
        <f>SUM(O31:O51)</f>
        <v>0</v>
      </c>
      <c r="P30" s="164"/>
      <c r="Q30" s="164">
        <f>SUM(Q31:Q51)</f>
        <v>0</v>
      </c>
      <c r="R30" s="165"/>
      <c r="S30" s="165"/>
      <c r="T30" s="165"/>
      <c r="U30" s="165"/>
      <c r="V30" s="165">
        <f>SUM(V31:V51)</f>
        <v>0</v>
      </c>
      <c r="W30" s="165"/>
      <c r="X30" s="165"/>
      <c r="Y30" s="165"/>
      <c r="AG30" t="s">
        <v>142</v>
      </c>
    </row>
    <row r="31" spans="1:60" ht="33.75" outlineLevel="1" x14ac:dyDescent="0.2">
      <c r="A31" s="179">
        <v>16</v>
      </c>
      <c r="B31" s="180" t="s">
        <v>593</v>
      </c>
      <c r="C31" s="189" t="s">
        <v>594</v>
      </c>
      <c r="D31" s="181" t="s">
        <v>484</v>
      </c>
      <c r="E31" s="182">
        <v>1</v>
      </c>
      <c r="F31" s="183"/>
      <c r="G31" s="184">
        <f t="shared" ref="G31:G51" si="0">ROUND(E31*F31,2)</f>
        <v>0</v>
      </c>
      <c r="H31" s="159"/>
      <c r="I31" s="158">
        <f t="shared" ref="I31:I51" si="1">ROUND(E31*H31,2)</f>
        <v>0</v>
      </c>
      <c r="J31" s="159"/>
      <c r="K31" s="158">
        <f t="shared" ref="K31:K51" si="2">ROUND(E31*J31,2)</f>
        <v>0</v>
      </c>
      <c r="L31" s="158">
        <v>21</v>
      </c>
      <c r="M31" s="158">
        <f t="shared" ref="M31:M51" si="3">G31*(1+L31/100)</f>
        <v>0</v>
      </c>
      <c r="N31" s="157">
        <v>0</v>
      </c>
      <c r="O31" s="157">
        <f t="shared" ref="O31:O51" si="4">ROUND(E31*N31,2)</f>
        <v>0</v>
      </c>
      <c r="P31" s="157">
        <v>0</v>
      </c>
      <c r="Q31" s="157">
        <f t="shared" ref="Q31:Q51" si="5">ROUND(E31*P31,2)</f>
        <v>0</v>
      </c>
      <c r="R31" s="158"/>
      <c r="S31" s="158" t="s">
        <v>286</v>
      </c>
      <c r="T31" s="158" t="s">
        <v>331</v>
      </c>
      <c r="U31" s="158">
        <v>0</v>
      </c>
      <c r="V31" s="158">
        <f t="shared" ref="V31:V51" si="6">ROUND(E31*U31,2)</f>
        <v>0</v>
      </c>
      <c r="W31" s="158"/>
      <c r="X31" s="158" t="s">
        <v>147</v>
      </c>
      <c r="Y31" s="158" t="s">
        <v>148</v>
      </c>
      <c r="Z31" s="147"/>
      <c r="AA31" s="147"/>
      <c r="AB31" s="147"/>
      <c r="AC31" s="147"/>
      <c r="AD31" s="147"/>
      <c r="AE31" s="147"/>
      <c r="AF31" s="147"/>
      <c r="AG31" s="147" t="s">
        <v>149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5" outlineLevel="1" x14ac:dyDescent="0.2">
      <c r="A32" s="179">
        <v>17</v>
      </c>
      <c r="B32" s="180" t="s">
        <v>595</v>
      </c>
      <c r="C32" s="189" t="s">
        <v>596</v>
      </c>
      <c r="D32" s="181" t="s">
        <v>484</v>
      </c>
      <c r="E32" s="182">
        <v>1</v>
      </c>
      <c r="F32" s="183"/>
      <c r="G32" s="184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286</v>
      </c>
      <c r="T32" s="158" t="s">
        <v>331</v>
      </c>
      <c r="U32" s="158">
        <v>0</v>
      </c>
      <c r="V32" s="158">
        <f t="shared" si="6"/>
        <v>0</v>
      </c>
      <c r="W32" s="158"/>
      <c r="X32" s="158" t="s">
        <v>147</v>
      </c>
      <c r="Y32" s="158" t="s">
        <v>148</v>
      </c>
      <c r="Z32" s="147"/>
      <c r="AA32" s="147"/>
      <c r="AB32" s="147"/>
      <c r="AC32" s="147"/>
      <c r="AD32" s="147"/>
      <c r="AE32" s="147"/>
      <c r="AF32" s="147"/>
      <c r="AG32" s="147" t="s">
        <v>149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45" outlineLevel="1" x14ac:dyDescent="0.2">
      <c r="A33" s="179">
        <v>18</v>
      </c>
      <c r="B33" s="180" t="s">
        <v>597</v>
      </c>
      <c r="C33" s="189" t="s">
        <v>598</v>
      </c>
      <c r="D33" s="181" t="s">
        <v>484</v>
      </c>
      <c r="E33" s="182">
        <v>1</v>
      </c>
      <c r="F33" s="183"/>
      <c r="G33" s="184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286</v>
      </c>
      <c r="T33" s="158" t="s">
        <v>331</v>
      </c>
      <c r="U33" s="158">
        <v>0</v>
      </c>
      <c r="V33" s="158">
        <f t="shared" si="6"/>
        <v>0</v>
      </c>
      <c r="W33" s="158"/>
      <c r="X33" s="158" t="s">
        <v>147</v>
      </c>
      <c r="Y33" s="158" t="s">
        <v>148</v>
      </c>
      <c r="Z33" s="147"/>
      <c r="AA33" s="147"/>
      <c r="AB33" s="147"/>
      <c r="AC33" s="147"/>
      <c r="AD33" s="147"/>
      <c r="AE33" s="147"/>
      <c r="AF33" s="147"/>
      <c r="AG33" s="147" t="s">
        <v>149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19</v>
      </c>
      <c r="B34" s="180" t="s">
        <v>599</v>
      </c>
      <c r="C34" s="189" t="s">
        <v>600</v>
      </c>
      <c r="D34" s="181" t="s">
        <v>330</v>
      </c>
      <c r="E34" s="182">
        <v>12</v>
      </c>
      <c r="F34" s="183"/>
      <c r="G34" s="184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286</v>
      </c>
      <c r="T34" s="158" t="s">
        <v>331</v>
      </c>
      <c r="U34" s="158">
        <v>0</v>
      </c>
      <c r="V34" s="158">
        <f t="shared" si="6"/>
        <v>0</v>
      </c>
      <c r="W34" s="158"/>
      <c r="X34" s="158" t="s">
        <v>147</v>
      </c>
      <c r="Y34" s="158" t="s">
        <v>148</v>
      </c>
      <c r="Z34" s="147"/>
      <c r="AA34" s="147"/>
      <c r="AB34" s="147"/>
      <c r="AC34" s="147"/>
      <c r="AD34" s="147"/>
      <c r="AE34" s="147"/>
      <c r="AF34" s="147"/>
      <c r="AG34" s="147" t="s">
        <v>149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9">
        <v>20</v>
      </c>
      <c r="B35" s="180" t="s">
        <v>601</v>
      </c>
      <c r="C35" s="189" t="s">
        <v>602</v>
      </c>
      <c r="D35" s="181" t="s">
        <v>224</v>
      </c>
      <c r="E35" s="182">
        <v>20</v>
      </c>
      <c r="F35" s="183"/>
      <c r="G35" s="184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286</v>
      </c>
      <c r="T35" s="158" t="s">
        <v>331</v>
      </c>
      <c r="U35" s="158">
        <v>0</v>
      </c>
      <c r="V35" s="158">
        <f t="shared" si="6"/>
        <v>0</v>
      </c>
      <c r="W35" s="158"/>
      <c r="X35" s="158" t="s">
        <v>147</v>
      </c>
      <c r="Y35" s="158" t="s">
        <v>148</v>
      </c>
      <c r="Z35" s="147"/>
      <c r="AA35" s="147"/>
      <c r="AB35" s="147"/>
      <c r="AC35" s="147"/>
      <c r="AD35" s="147"/>
      <c r="AE35" s="147"/>
      <c r="AF35" s="147"/>
      <c r="AG35" s="147" t="s">
        <v>149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9">
        <v>21</v>
      </c>
      <c r="B36" s="180" t="s">
        <v>603</v>
      </c>
      <c r="C36" s="189" t="s">
        <v>604</v>
      </c>
      <c r="D36" s="181" t="s">
        <v>330</v>
      </c>
      <c r="E36" s="182">
        <v>17</v>
      </c>
      <c r="F36" s="183"/>
      <c r="G36" s="184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286</v>
      </c>
      <c r="T36" s="158" t="s">
        <v>331</v>
      </c>
      <c r="U36" s="158">
        <v>0</v>
      </c>
      <c r="V36" s="158">
        <f t="shared" si="6"/>
        <v>0</v>
      </c>
      <c r="W36" s="158"/>
      <c r="X36" s="158" t="s">
        <v>147</v>
      </c>
      <c r="Y36" s="158" t="s">
        <v>148</v>
      </c>
      <c r="Z36" s="147"/>
      <c r="AA36" s="147"/>
      <c r="AB36" s="147"/>
      <c r="AC36" s="147"/>
      <c r="AD36" s="147"/>
      <c r="AE36" s="147"/>
      <c r="AF36" s="147"/>
      <c r="AG36" s="147" t="s">
        <v>149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22</v>
      </c>
      <c r="B37" s="180" t="s">
        <v>605</v>
      </c>
      <c r="C37" s="189" t="s">
        <v>606</v>
      </c>
      <c r="D37" s="181" t="s">
        <v>330</v>
      </c>
      <c r="E37" s="182">
        <v>17</v>
      </c>
      <c r="F37" s="183"/>
      <c r="G37" s="184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286</v>
      </c>
      <c r="T37" s="158" t="s">
        <v>331</v>
      </c>
      <c r="U37" s="158">
        <v>0</v>
      </c>
      <c r="V37" s="158">
        <f t="shared" si="6"/>
        <v>0</v>
      </c>
      <c r="W37" s="158"/>
      <c r="X37" s="158" t="s">
        <v>147</v>
      </c>
      <c r="Y37" s="158" t="s">
        <v>148</v>
      </c>
      <c r="Z37" s="147"/>
      <c r="AA37" s="147"/>
      <c r="AB37" s="147"/>
      <c r="AC37" s="147"/>
      <c r="AD37" s="147"/>
      <c r="AE37" s="147"/>
      <c r="AF37" s="147"/>
      <c r="AG37" s="147" t="s">
        <v>149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23</v>
      </c>
      <c r="B38" s="180" t="s">
        <v>607</v>
      </c>
      <c r="C38" s="189" t="s">
        <v>608</v>
      </c>
      <c r="D38" s="181" t="s">
        <v>224</v>
      </c>
      <c r="E38" s="182">
        <v>2</v>
      </c>
      <c r="F38" s="183"/>
      <c r="G38" s="184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286</v>
      </c>
      <c r="T38" s="158" t="s">
        <v>331</v>
      </c>
      <c r="U38" s="158">
        <v>0</v>
      </c>
      <c r="V38" s="158">
        <f t="shared" si="6"/>
        <v>0</v>
      </c>
      <c r="W38" s="158"/>
      <c r="X38" s="158" t="s">
        <v>147</v>
      </c>
      <c r="Y38" s="158" t="s">
        <v>148</v>
      </c>
      <c r="Z38" s="147"/>
      <c r="AA38" s="147"/>
      <c r="AB38" s="147"/>
      <c r="AC38" s="147"/>
      <c r="AD38" s="147"/>
      <c r="AE38" s="147"/>
      <c r="AF38" s="147"/>
      <c r="AG38" s="147" t="s">
        <v>149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24</v>
      </c>
      <c r="B39" s="180" t="s">
        <v>609</v>
      </c>
      <c r="C39" s="189" t="s">
        <v>610</v>
      </c>
      <c r="D39" s="181" t="s">
        <v>224</v>
      </c>
      <c r="E39" s="182">
        <v>1</v>
      </c>
      <c r="F39" s="183"/>
      <c r="G39" s="184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286</v>
      </c>
      <c r="T39" s="158" t="s">
        <v>331</v>
      </c>
      <c r="U39" s="158">
        <v>0</v>
      </c>
      <c r="V39" s="158">
        <f t="shared" si="6"/>
        <v>0</v>
      </c>
      <c r="W39" s="158"/>
      <c r="X39" s="158" t="s">
        <v>147</v>
      </c>
      <c r="Y39" s="158" t="s">
        <v>148</v>
      </c>
      <c r="Z39" s="147"/>
      <c r="AA39" s="147"/>
      <c r="AB39" s="147"/>
      <c r="AC39" s="147"/>
      <c r="AD39" s="147"/>
      <c r="AE39" s="147"/>
      <c r="AF39" s="147"/>
      <c r="AG39" s="147" t="s">
        <v>149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25</v>
      </c>
      <c r="B40" s="180" t="s">
        <v>611</v>
      </c>
      <c r="C40" s="189" t="s">
        <v>612</v>
      </c>
      <c r="D40" s="181" t="s">
        <v>224</v>
      </c>
      <c r="E40" s="182">
        <v>1</v>
      </c>
      <c r="F40" s="183"/>
      <c r="G40" s="184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286</v>
      </c>
      <c r="T40" s="158" t="s">
        <v>331</v>
      </c>
      <c r="U40" s="158">
        <v>0</v>
      </c>
      <c r="V40" s="158">
        <f t="shared" si="6"/>
        <v>0</v>
      </c>
      <c r="W40" s="158"/>
      <c r="X40" s="158" t="s">
        <v>147</v>
      </c>
      <c r="Y40" s="158" t="s">
        <v>148</v>
      </c>
      <c r="Z40" s="147"/>
      <c r="AA40" s="147"/>
      <c r="AB40" s="147"/>
      <c r="AC40" s="147"/>
      <c r="AD40" s="147"/>
      <c r="AE40" s="147"/>
      <c r="AF40" s="147"/>
      <c r="AG40" s="147" t="s">
        <v>149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26</v>
      </c>
      <c r="B41" s="180" t="s">
        <v>613</v>
      </c>
      <c r="C41" s="189" t="s">
        <v>614</v>
      </c>
      <c r="D41" s="181" t="s">
        <v>224</v>
      </c>
      <c r="E41" s="182">
        <v>1</v>
      </c>
      <c r="F41" s="183"/>
      <c r="G41" s="184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286</v>
      </c>
      <c r="T41" s="158" t="s">
        <v>331</v>
      </c>
      <c r="U41" s="158">
        <v>0</v>
      </c>
      <c r="V41" s="158">
        <f t="shared" si="6"/>
        <v>0</v>
      </c>
      <c r="W41" s="158"/>
      <c r="X41" s="158" t="s">
        <v>147</v>
      </c>
      <c r="Y41" s="158" t="s">
        <v>148</v>
      </c>
      <c r="Z41" s="147"/>
      <c r="AA41" s="147"/>
      <c r="AB41" s="147"/>
      <c r="AC41" s="147"/>
      <c r="AD41" s="147"/>
      <c r="AE41" s="147"/>
      <c r="AF41" s="147"/>
      <c r="AG41" s="147" t="s">
        <v>149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27</v>
      </c>
      <c r="B42" s="180" t="s">
        <v>615</v>
      </c>
      <c r="C42" s="189" t="s">
        <v>616</v>
      </c>
      <c r="D42" s="181" t="s">
        <v>224</v>
      </c>
      <c r="E42" s="182">
        <v>1</v>
      </c>
      <c r="F42" s="183"/>
      <c r="G42" s="184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8"/>
      <c r="S42" s="158" t="s">
        <v>286</v>
      </c>
      <c r="T42" s="158" t="s">
        <v>331</v>
      </c>
      <c r="U42" s="158">
        <v>0</v>
      </c>
      <c r="V42" s="158">
        <f t="shared" si="6"/>
        <v>0</v>
      </c>
      <c r="W42" s="158"/>
      <c r="X42" s="158" t="s">
        <v>147</v>
      </c>
      <c r="Y42" s="158" t="s">
        <v>148</v>
      </c>
      <c r="Z42" s="147"/>
      <c r="AA42" s="147"/>
      <c r="AB42" s="147"/>
      <c r="AC42" s="147"/>
      <c r="AD42" s="147"/>
      <c r="AE42" s="147"/>
      <c r="AF42" s="147"/>
      <c r="AG42" s="147" t="s">
        <v>149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28</v>
      </c>
      <c r="B43" s="180" t="s">
        <v>617</v>
      </c>
      <c r="C43" s="189" t="s">
        <v>618</v>
      </c>
      <c r="D43" s="181" t="s">
        <v>484</v>
      </c>
      <c r="E43" s="182">
        <v>1</v>
      </c>
      <c r="F43" s="183"/>
      <c r="G43" s="184">
        <f t="shared" si="0"/>
        <v>0</v>
      </c>
      <c r="H43" s="159"/>
      <c r="I43" s="158">
        <f t="shared" si="1"/>
        <v>0</v>
      </c>
      <c r="J43" s="159"/>
      <c r="K43" s="158">
        <f t="shared" si="2"/>
        <v>0</v>
      </c>
      <c r="L43" s="158">
        <v>21</v>
      </c>
      <c r="M43" s="158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8"/>
      <c r="S43" s="158" t="s">
        <v>286</v>
      </c>
      <c r="T43" s="158" t="s">
        <v>331</v>
      </c>
      <c r="U43" s="158">
        <v>0</v>
      </c>
      <c r="V43" s="158">
        <f t="shared" si="6"/>
        <v>0</v>
      </c>
      <c r="W43" s="158"/>
      <c r="X43" s="158" t="s">
        <v>147</v>
      </c>
      <c r="Y43" s="158" t="s">
        <v>148</v>
      </c>
      <c r="Z43" s="147"/>
      <c r="AA43" s="147"/>
      <c r="AB43" s="147"/>
      <c r="AC43" s="147"/>
      <c r="AD43" s="147"/>
      <c r="AE43" s="147"/>
      <c r="AF43" s="147"/>
      <c r="AG43" s="147" t="s">
        <v>149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29</v>
      </c>
      <c r="B44" s="180" t="s">
        <v>619</v>
      </c>
      <c r="C44" s="189" t="s">
        <v>620</v>
      </c>
      <c r="D44" s="181" t="s">
        <v>484</v>
      </c>
      <c r="E44" s="182">
        <v>1</v>
      </c>
      <c r="F44" s="183"/>
      <c r="G44" s="184">
        <f t="shared" si="0"/>
        <v>0</v>
      </c>
      <c r="H44" s="159"/>
      <c r="I44" s="158">
        <f t="shared" si="1"/>
        <v>0</v>
      </c>
      <c r="J44" s="159"/>
      <c r="K44" s="158">
        <f t="shared" si="2"/>
        <v>0</v>
      </c>
      <c r="L44" s="158">
        <v>21</v>
      </c>
      <c r="M44" s="158">
        <f t="shared" si="3"/>
        <v>0</v>
      </c>
      <c r="N44" s="157">
        <v>0</v>
      </c>
      <c r="O44" s="157">
        <f t="shared" si="4"/>
        <v>0</v>
      </c>
      <c r="P44" s="157">
        <v>0</v>
      </c>
      <c r="Q44" s="157">
        <f t="shared" si="5"/>
        <v>0</v>
      </c>
      <c r="R44" s="158"/>
      <c r="S44" s="158" t="s">
        <v>286</v>
      </c>
      <c r="T44" s="158" t="s">
        <v>331</v>
      </c>
      <c r="U44" s="158">
        <v>0</v>
      </c>
      <c r="V44" s="158">
        <f t="shared" si="6"/>
        <v>0</v>
      </c>
      <c r="W44" s="158"/>
      <c r="X44" s="158" t="s">
        <v>147</v>
      </c>
      <c r="Y44" s="158" t="s">
        <v>148</v>
      </c>
      <c r="Z44" s="147"/>
      <c r="AA44" s="147"/>
      <c r="AB44" s="147"/>
      <c r="AC44" s="147"/>
      <c r="AD44" s="147"/>
      <c r="AE44" s="147"/>
      <c r="AF44" s="147"/>
      <c r="AG44" s="147" t="s">
        <v>149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30</v>
      </c>
      <c r="B45" s="180" t="s">
        <v>621</v>
      </c>
      <c r="C45" s="189" t="s">
        <v>622</v>
      </c>
      <c r="D45" s="181" t="s">
        <v>224</v>
      </c>
      <c r="E45" s="182">
        <v>1</v>
      </c>
      <c r="F45" s="183"/>
      <c r="G45" s="184">
        <f t="shared" si="0"/>
        <v>0</v>
      </c>
      <c r="H45" s="159"/>
      <c r="I45" s="158">
        <f t="shared" si="1"/>
        <v>0</v>
      </c>
      <c r="J45" s="159"/>
      <c r="K45" s="158">
        <f t="shared" si="2"/>
        <v>0</v>
      </c>
      <c r="L45" s="158">
        <v>21</v>
      </c>
      <c r="M45" s="158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8"/>
      <c r="S45" s="158" t="s">
        <v>286</v>
      </c>
      <c r="T45" s="158" t="s">
        <v>331</v>
      </c>
      <c r="U45" s="158">
        <v>0</v>
      </c>
      <c r="V45" s="158">
        <f t="shared" si="6"/>
        <v>0</v>
      </c>
      <c r="W45" s="158"/>
      <c r="X45" s="158" t="s">
        <v>147</v>
      </c>
      <c r="Y45" s="158" t="s">
        <v>148</v>
      </c>
      <c r="Z45" s="147"/>
      <c r="AA45" s="147"/>
      <c r="AB45" s="147"/>
      <c r="AC45" s="147"/>
      <c r="AD45" s="147"/>
      <c r="AE45" s="147"/>
      <c r="AF45" s="147"/>
      <c r="AG45" s="147" t="s">
        <v>149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9">
        <v>31</v>
      </c>
      <c r="B46" s="180" t="s">
        <v>623</v>
      </c>
      <c r="C46" s="189" t="s">
        <v>624</v>
      </c>
      <c r="D46" s="181" t="s">
        <v>224</v>
      </c>
      <c r="E46" s="182">
        <v>1</v>
      </c>
      <c r="F46" s="183"/>
      <c r="G46" s="184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21</v>
      </c>
      <c r="M46" s="158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8"/>
      <c r="S46" s="158" t="s">
        <v>286</v>
      </c>
      <c r="T46" s="158" t="s">
        <v>331</v>
      </c>
      <c r="U46" s="158">
        <v>0</v>
      </c>
      <c r="V46" s="158">
        <f t="shared" si="6"/>
        <v>0</v>
      </c>
      <c r="W46" s="158"/>
      <c r="X46" s="158" t="s">
        <v>147</v>
      </c>
      <c r="Y46" s="158" t="s">
        <v>148</v>
      </c>
      <c r="Z46" s="147"/>
      <c r="AA46" s="147"/>
      <c r="AB46" s="147"/>
      <c r="AC46" s="147"/>
      <c r="AD46" s="147"/>
      <c r="AE46" s="147"/>
      <c r="AF46" s="147"/>
      <c r="AG46" s="147" t="s">
        <v>149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9">
        <v>32</v>
      </c>
      <c r="B47" s="180" t="s">
        <v>625</v>
      </c>
      <c r="C47" s="189" t="s">
        <v>626</v>
      </c>
      <c r="D47" s="181" t="s">
        <v>484</v>
      </c>
      <c r="E47" s="182">
        <v>1</v>
      </c>
      <c r="F47" s="183"/>
      <c r="G47" s="184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21</v>
      </c>
      <c r="M47" s="158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8"/>
      <c r="S47" s="158" t="s">
        <v>286</v>
      </c>
      <c r="T47" s="158" t="s">
        <v>331</v>
      </c>
      <c r="U47" s="158">
        <v>0</v>
      </c>
      <c r="V47" s="158">
        <f t="shared" si="6"/>
        <v>0</v>
      </c>
      <c r="W47" s="158"/>
      <c r="X47" s="158" t="s">
        <v>147</v>
      </c>
      <c r="Y47" s="158" t="s">
        <v>148</v>
      </c>
      <c r="Z47" s="147"/>
      <c r="AA47" s="147"/>
      <c r="AB47" s="147"/>
      <c r="AC47" s="147"/>
      <c r="AD47" s="147"/>
      <c r="AE47" s="147"/>
      <c r="AF47" s="147"/>
      <c r="AG47" s="147" t="s">
        <v>149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9">
        <v>33</v>
      </c>
      <c r="B48" s="180" t="s">
        <v>627</v>
      </c>
      <c r="C48" s="189" t="s">
        <v>628</v>
      </c>
      <c r="D48" s="181" t="s">
        <v>330</v>
      </c>
      <c r="E48" s="182">
        <v>23</v>
      </c>
      <c r="F48" s="183"/>
      <c r="G48" s="184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21</v>
      </c>
      <c r="M48" s="158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8"/>
      <c r="S48" s="158" t="s">
        <v>286</v>
      </c>
      <c r="T48" s="158" t="s">
        <v>331</v>
      </c>
      <c r="U48" s="158">
        <v>0</v>
      </c>
      <c r="V48" s="158">
        <f t="shared" si="6"/>
        <v>0</v>
      </c>
      <c r="W48" s="158"/>
      <c r="X48" s="158" t="s">
        <v>147</v>
      </c>
      <c r="Y48" s="158" t="s">
        <v>148</v>
      </c>
      <c r="Z48" s="147"/>
      <c r="AA48" s="147"/>
      <c r="AB48" s="147"/>
      <c r="AC48" s="147"/>
      <c r="AD48" s="147"/>
      <c r="AE48" s="147"/>
      <c r="AF48" s="147"/>
      <c r="AG48" s="147" t="s">
        <v>149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9">
        <v>34</v>
      </c>
      <c r="B49" s="180" t="s">
        <v>629</v>
      </c>
      <c r="C49" s="189" t="s">
        <v>630</v>
      </c>
      <c r="D49" s="181" t="s">
        <v>224</v>
      </c>
      <c r="E49" s="182">
        <v>1</v>
      </c>
      <c r="F49" s="183"/>
      <c r="G49" s="184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21</v>
      </c>
      <c r="M49" s="158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8"/>
      <c r="S49" s="158" t="s">
        <v>286</v>
      </c>
      <c r="T49" s="158" t="s">
        <v>331</v>
      </c>
      <c r="U49" s="158">
        <v>0</v>
      </c>
      <c r="V49" s="158">
        <f t="shared" si="6"/>
        <v>0</v>
      </c>
      <c r="W49" s="158"/>
      <c r="X49" s="158" t="s">
        <v>147</v>
      </c>
      <c r="Y49" s="158" t="s">
        <v>148</v>
      </c>
      <c r="Z49" s="147"/>
      <c r="AA49" s="147"/>
      <c r="AB49" s="147"/>
      <c r="AC49" s="147"/>
      <c r="AD49" s="147"/>
      <c r="AE49" s="147"/>
      <c r="AF49" s="147"/>
      <c r="AG49" s="147" t="s">
        <v>149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9">
        <v>35</v>
      </c>
      <c r="B50" s="180" t="s">
        <v>631</v>
      </c>
      <c r="C50" s="189" t="s">
        <v>632</v>
      </c>
      <c r="D50" s="181" t="s">
        <v>484</v>
      </c>
      <c r="E50" s="182">
        <v>1</v>
      </c>
      <c r="F50" s="183"/>
      <c r="G50" s="184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21</v>
      </c>
      <c r="M50" s="158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8"/>
      <c r="S50" s="158" t="s">
        <v>286</v>
      </c>
      <c r="T50" s="158" t="s">
        <v>331</v>
      </c>
      <c r="U50" s="158">
        <v>0</v>
      </c>
      <c r="V50" s="158">
        <f t="shared" si="6"/>
        <v>0</v>
      </c>
      <c r="W50" s="158"/>
      <c r="X50" s="158" t="s">
        <v>147</v>
      </c>
      <c r="Y50" s="158" t="s">
        <v>148</v>
      </c>
      <c r="Z50" s="147"/>
      <c r="AA50" s="147"/>
      <c r="AB50" s="147"/>
      <c r="AC50" s="147"/>
      <c r="AD50" s="147"/>
      <c r="AE50" s="147"/>
      <c r="AF50" s="147"/>
      <c r="AG50" s="147" t="s">
        <v>149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9">
        <v>36</v>
      </c>
      <c r="B51" s="180" t="s">
        <v>633</v>
      </c>
      <c r="C51" s="189" t="s">
        <v>634</v>
      </c>
      <c r="D51" s="181" t="s">
        <v>484</v>
      </c>
      <c r="E51" s="182">
        <v>1</v>
      </c>
      <c r="F51" s="183"/>
      <c r="G51" s="184">
        <f t="shared" si="0"/>
        <v>0</v>
      </c>
      <c r="H51" s="159"/>
      <c r="I51" s="158">
        <f t="shared" si="1"/>
        <v>0</v>
      </c>
      <c r="J51" s="159"/>
      <c r="K51" s="158">
        <f t="shared" si="2"/>
        <v>0</v>
      </c>
      <c r="L51" s="158">
        <v>21</v>
      </c>
      <c r="M51" s="158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8"/>
      <c r="S51" s="158" t="s">
        <v>286</v>
      </c>
      <c r="T51" s="158" t="s">
        <v>331</v>
      </c>
      <c r="U51" s="158">
        <v>0</v>
      </c>
      <c r="V51" s="158">
        <f t="shared" si="6"/>
        <v>0</v>
      </c>
      <c r="W51" s="158"/>
      <c r="X51" s="158" t="s">
        <v>147</v>
      </c>
      <c r="Y51" s="158" t="s">
        <v>148</v>
      </c>
      <c r="Z51" s="147"/>
      <c r="AA51" s="147"/>
      <c r="AB51" s="147"/>
      <c r="AC51" s="147"/>
      <c r="AD51" s="147"/>
      <c r="AE51" s="147"/>
      <c r="AF51" s="147"/>
      <c r="AG51" s="147" t="s">
        <v>149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5.5" x14ac:dyDescent="0.2">
      <c r="A52" s="166" t="s">
        <v>141</v>
      </c>
      <c r="B52" s="167" t="s">
        <v>107</v>
      </c>
      <c r="C52" s="186" t="s">
        <v>108</v>
      </c>
      <c r="D52" s="168"/>
      <c r="E52" s="169"/>
      <c r="F52" s="170"/>
      <c r="G52" s="171">
        <f>SUMIF(AG53:AG54,"&lt;&gt;NOR",G53:G54)</f>
        <v>0</v>
      </c>
      <c r="H52" s="165"/>
      <c r="I52" s="165">
        <f>SUM(I53:I54)</f>
        <v>0</v>
      </c>
      <c r="J52" s="165"/>
      <c r="K52" s="165">
        <f>SUM(K53:K54)</f>
        <v>0</v>
      </c>
      <c r="L52" s="165"/>
      <c r="M52" s="165">
        <f>SUM(M53:M54)</f>
        <v>0</v>
      </c>
      <c r="N52" s="164"/>
      <c r="O52" s="164">
        <f>SUM(O53:O54)</f>
        <v>0</v>
      </c>
      <c r="P52" s="164"/>
      <c r="Q52" s="164">
        <f>SUM(Q53:Q54)</f>
        <v>0</v>
      </c>
      <c r="R52" s="165"/>
      <c r="S52" s="165"/>
      <c r="T52" s="165"/>
      <c r="U52" s="165"/>
      <c r="V52" s="165">
        <f>SUM(V53:V54)</f>
        <v>0</v>
      </c>
      <c r="W52" s="165"/>
      <c r="X52" s="165"/>
      <c r="Y52" s="165"/>
      <c r="AG52" t="s">
        <v>142</v>
      </c>
    </row>
    <row r="53" spans="1:60" outlineLevel="1" x14ac:dyDescent="0.2">
      <c r="A53" s="179">
        <v>37</v>
      </c>
      <c r="B53" s="180" t="s">
        <v>635</v>
      </c>
      <c r="C53" s="189" t="s">
        <v>636</v>
      </c>
      <c r="D53" s="181" t="s">
        <v>224</v>
      </c>
      <c r="E53" s="182">
        <v>1</v>
      </c>
      <c r="F53" s="183"/>
      <c r="G53" s="184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286</v>
      </c>
      <c r="T53" s="158" t="s">
        <v>331</v>
      </c>
      <c r="U53" s="158">
        <v>0</v>
      </c>
      <c r="V53" s="158">
        <f>ROUND(E53*U53,2)</f>
        <v>0</v>
      </c>
      <c r="W53" s="158"/>
      <c r="X53" s="158" t="s">
        <v>147</v>
      </c>
      <c r="Y53" s="158" t="s">
        <v>148</v>
      </c>
      <c r="Z53" s="147"/>
      <c r="AA53" s="147"/>
      <c r="AB53" s="147"/>
      <c r="AC53" s="147"/>
      <c r="AD53" s="147"/>
      <c r="AE53" s="147"/>
      <c r="AF53" s="147"/>
      <c r="AG53" s="147" t="s">
        <v>149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38</v>
      </c>
      <c r="B54" s="180" t="s">
        <v>637</v>
      </c>
      <c r="C54" s="189" t="s">
        <v>638</v>
      </c>
      <c r="D54" s="181" t="s">
        <v>224</v>
      </c>
      <c r="E54" s="182">
        <v>52</v>
      </c>
      <c r="F54" s="183"/>
      <c r="G54" s="18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286</v>
      </c>
      <c r="T54" s="158" t="s">
        <v>331</v>
      </c>
      <c r="U54" s="158">
        <v>0</v>
      </c>
      <c r="V54" s="158">
        <f>ROUND(E54*U54,2)</f>
        <v>0</v>
      </c>
      <c r="W54" s="158"/>
      <c r="X54" s="158" t="s">
        <v>147</v>
      </c>
      <c r="Y54" s="158" t="s">
        <v>148</v>
      </c>
      <c r="Z54" s="147"/>
      <c r="AA54" s="147"/>
      <c r="AB54" s="147"/>
      <c r="AC54" s="147"/>
      <c r="AD54" s="147"/>
      <c r="AE54" s="147"/>
      <c r="AF54" s="147"/>
      <c r="AG54" s="147" t="s">
        <v>149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6" t="s">
        <v>141</v>
      </c>
      <c r="B55" s="167" t="s">
        <v>109</v>
      </c>
      <c r="C55" s="186" t="s">
        <v>110</v>
      </c>
      <c r="D55" s="168"/>
      <c r="E55" s="169"/>
      <c r="F55" s="170"/>
      <c r="G55" s="171">
        <f>SUMIF(AG56:AG56,"&lt;&gt;NOR",G56:G56)</f>
        <v>0</v>
      </c>
      <c r="H55" s="165"/>
      <c r="I55" s="165">
        <f>SUM(I56:I56)</f>
        <v>0</v>
      </c>
      <c r="J55" s="165"/>
      <c r="K55" s="165">
        <f>SUM(K56:K56)</f>
        <v>0</v>
      </c>
      <c r="L55" s="165"/>
      <c r="M55" s="165">
        <f>SUM(M56:M56)</f>
        <v>0</v>
      </c>
      <c r="N55" s="164"/>
      <c r="O55" s="164">
        <f>SUM(O56:O56)</f>
        <v>0</v>
      </c>
      <c r="P55" s="164"/>
      <c r="Q55" s="164">
        <f>SUM(Q56:Q56)</f>
        <v>0</v>
      </c>
      <c r="R55" s="165"/>
      <c r="S55" s="165"/>
      <c r="T55" s="165"/>
      <c r="U55" s="165"/>
      <c r="V55" s="165">
        <f>SUM(V56:V56)</f>
        <v>0</v>
      </c>
      <c r="W55" s="165"/>
      <c r="X55" s="165"/>
      <c r="Y55" s="165"/>
      <c r="AG55" t="s">
        <v>142</v>
      </c>
    </row>
    <row r="56" spans="1:60" ht="45" outlineLevel="1" x14ac:dyDescent="0.2">
      <c r="A56" s="173">
        <v>39</v>
      </c>
      <c r="B56" s="174" t="s">
        <v>639</v>
      </c>
      <c r="C56" s="187" t="s">
        <v>640</v>
      </c>
      <c r="D56" s="175" t="s">
        <v>484</v>
      </c>
      <c r="E56" s="176">
        <v>1</v>
      </c>
      <c r="F56" s="177"/>
      <c r="G56" s="178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286</v>
      </c>
      <c r="T56" s="158" t="s">
        <v>331</v>
      </c>
      <c r="U56" s="158">
        <v>0</v>
      </c>
      <c r="V56" s="158">
        <f>ROUND(E56*U56,2)</f>
        <v>0</v>
      </c>
      <c r="W56" s="158"/>
      <c r="X56" s="158" t="s">
        <v>147</v>
      </c>
      <c r="Y56" s="158" t="s">
        <v>148</v>
      </c>
      <c r="Z56" s="147"/>
      <c r="AA56" s="147"/>
      <c r="AB56" s="147"/>
      <c r="AC56" s="147"/>
      <c r="AD56" s="147"/>
      <c r="AE56" s="147"/>
      <c r="AF56" s="147"/>
      <c r="AG56" s="147" t="s">
        <v>149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3"/>
      <c r="B57" s="4"/>
      <c r="C57" s="192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15</v>
      </c>
      <c r="AF57">
        <v>21</v>
      </c>
      <c r="AG57" t="s">
        <v>127</v>
      </c>
    </row>
    <row r="58" spans="1:60" x14ac:dyDescent="0.2">
      <c r="A58" s="150"/>
      <c r="B58" s="151" t="s">
        <v>31</v>
      </c>
      <c r="C58" s="193"/>
      <c r="D58" s="152"/>
      <c r="E58" s="153"/>
      <c r="F58" s="153"/>
      <c r="G58" s="172">
        <f>G8+G12+G14+G16+G21+G23+G27+G30+G52+G55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558</v>
      </c>
    </row>
    <row r="59" spans="1:60" x14ac:dyDescent="0.2">
      <c r="A59" s="3"/>
      <c r="B59" s="4"/>
      <c r="C59" s="192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3"/>
      <c r="B60" s="4"/>
      <c r="C60" s="192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70" t="s">
        <v>559</v>
      </c>
      <c r="B61" s="270"/>
      <c r="C61" s="271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51"/>
      <c r="B62" s="252"/>
      <c r="C62" s="253"/>
      <c r="D62" s="252"/>
      <c r="E62" s="252"/>
      <c r="F62" s="252"/>
      <c r="G62" s="25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560</v>
      </c>
    </row>
    <row r="63" spans="1:60" x14ac:dyDescent="0.2">
      <c r="A63" s="255"/>
      <c r="B63" s="256"/>
      <c r="C63" s="257"/>
      <c r="D63" s="256"/>
      <c r="E63" s="256"/>
      <c r="F63" s="256"/>
      <c r="G63" s="25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55"/>
      <c r="B64" s="256"/>
      <c r="C64" s="257"/>
      <c r="D64" s="256"/>
      <c r="E64" s="256"/>
      <c r="F64" s="256"/>
      <c r="G64" s="25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55"/>
      <c r="B65" s="256"/>
      <c r="C65" s="257"/>
      <c r="D65" s="256"/>
      <c r="E65" s="256"/>
      <c r="F65" s="256"/>
      <c r="G65" s="25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59"/>
      <c r="B66" s="260"/>
      <c r="C66" s="261"/>
      <c r="D66" s="260"/>
      <c r="E66" s="260"/>
      <c r="F66" s="260"/>
      <c r="G66" s="26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9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C68" s="194"/>
      <c r="D68" s="10"/>
      <c r="AG68" t="s">
        <v>561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D.1 Pol</vt:lpstr>
      <vt:lpstr>SO 01 D.2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 Pol'!Názvy_tisku</vt:lpstr>
      <vt:lpstr>'SO 01 D.2 Pol'!Názvy_tisku</vt:lpstr>
      <vt:lpstr>oadresa</vt:lpstr>
      <vt:lpstr>Stavba!Objednatel</vt:lpstr>
      <vt:lpstr>Stavba!Objekt</vt:lpstr>
      <vt:lpstr>'SO 01 D.1 Pol'!Oblast_tisku</vt:lpstr>
      <vt:lpstr>'SO 01 D.2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User</cp:lastModifiedBy>
  <cp:lastPrinted>2019-03-19T12:27:02Z</cp:lastPrinted>
  <dcterms:created xsi:type="dcterms:W3CDTF">2009-04-08T07:15:50Z</dcterms:created>
  <dcterms:modified xsi:type="dcterms:W3CDTF">2023-02-19T19:05:30Z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2023-02-16T14:05:31Z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0fbd8830-dd56-4229-b394-00009576488a</vt:lpwstr>
  </property>
  <property fmtid="{D5CDD505-2E9C-101B-9397-08002B2CF9AE}" pid="8" name="MSIP_Label_690ebb53-23a2-471a-9c6e-17bd0d11311e_ContentBits">
    <vt:lpwstr>0</vt:lpwstr>
  </property>
</Properties>
</file>