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4"/>
  <workbookPr filterPrivacy="1" defaultThemeVersion="166925"/>
  <xr:revisionPtr revIDLastSave="0" documentId="8_{2C5CA6FE-1DC7-4E3B-9486-21E2077EE747}" xr6:coauthVersionLast="36" xr6:coauthVersionMax="36" xr10:uidLastSave="{00000000-0000-0000-0000-000000000000}"/>
  <bookViews>
    <workbookView xWindow="-120" yWindow="-120" windowWidth="29040" windowHeight="15720" xr2:uid="{92802905-55B0-48B4-8B14-5BB142419554}"/>
  </bookViews>
  <sheets>
    <sheet name="tabulka pro vyplnění uchazečem" sheetId="2" r:id="rId1"/>
    <sheet name="celkové hodnocení" sheetId="3" r:id="rId2"/>
    <sheet name="hodnotící tabulka" sheetId="1" r:id="rId3"/>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8" i="3" l="1"/>
  <c r="L8" i="3"/>
  <c r="K8" i="3"/>
  <c r="J8" i="3"/>
  <c r="I8" i="3"/>
  <c r="H8" i="3"/>
  <c r="G8" i="3"/>
  <c r="F8" i="3"/>
  <c r="E8" i="3"/>
  <c r="D8" i="3"/>
  <c r="M4" i="3"/>
  <c r="L4" i="3"/>
  <c r="K4" i="3"/>
  <c r="J4" i="3"/>
  <c r="I4" i="3"/>
  <c r="H4" i="3"/>
  <c r="B10" i="2"/>
  <c r="B11" i="2"/>
  <c r="B12" i="2"/>
  <c r="B13" i="2"/>
  <c r="B15" i="2"/>
  <c r="B17" i="2"/>
  <c r="B19" i="2"/>
  <c r="B21" i="2"/>
  <c r="B23" i="2"/>
  <c r="B26" i="2"/>
  <c r="B29" i="2"/>
  <c r="B31" i="2"/>
  <c r="B32" i="2"/>
  <c r="B34" i="2"/>
  <c r="B36" i="2"/>
  <c r="B37" i="2"/>
  <c r="B39" i="2"/>
  <c r="B40" i="2"/>
  <c r="B41" i="2"/>
  <c r="B42" i="2"/>
  <c r="W7" i="1"/>
  <c r="Y7" i="1"/>
  <c r="W8" i="1"/>
  <c r="Y8" i="1"/>
  <c r="W9" i="1"/>
  <c r="Y9" i="1"/>
  <c r="W10" i="1"/>
  <c r="Y10" i="1"/>
  <c r="W11" i="1"/>
  <c r="Y11" i="1"/>
  <c r="W12" i="1"/>
  <c r="Y12" i="1"/>
  <c r="W13" i="1"/>
  <c r="Y13" i="1"/>
  <c r="W14" i="1"/>
  <c r="Y14" i="1"/>
  <c r="W15" i="1"/>
  <c r="Y15" i="1"/>
  <c r="W16" i="1"/>
  <c r="Y16" i="1"/>
  <c r="W17" i="1"/>
  <c r="Y17" i="1"/>
  <c r="W18" i="1"/>
  <c r="Y18" i="1"/>
  <c r="W19" i="1"/>
  <c r="Y19" i="1"/>
  <c r="W20" i="1"/>
  <c r="Y20" i="1"/>
  <c r="W21" i="1"/>
  <c r="Y21" i="1"/>
  <c r="W22" i="1"/>
  <c r="Y22" i="1"/>
  <c r="W23" i="1"/>
  <c r="Y23" i="1"/>
  <c r="W24" i="1"/>
  <c r="Y24" i="1"/>
  <c r="W25" i="1"/>
  <c r="Y25" i="1"/>
  <c r="W26" i="1"/>
  <c r="Y26" i="1"/>
  <c r="W27" i="1"/>
  <c r="Y27" i="1"/>
  <c r="W28" i="1"/>
  <c r="Y28" i="1"/>
  <c r="W29" i="1"/>
  <c r="Y29" i="1"/>
  <c r="W30" i="1"/>
  <c r="Y30" i="1"/>
  <c r="W31" i="1"/>
  <c r="Y31" i="1"/>
  <c r="W32" i="1"/>
  <c r="Y32" i="1"/>
  <c r="W33" i="1"/>
  <c r="Y33" i="1"/>
  <c r="W34" i="1"/>
  <c r="Y34" i="1"/>
  <c r="W35" i="1"/>
  <c r="Y35" i="1"/>
  <c r="W36" i="1"/>
  <c r="Y36" i="1"/>
  <c r="W38" i="1"/>
  <c r="Y38" i="1"/>
  <c r="W39" i="1"/>
  <c r="Y39" i="1"/>
  <c r="M5" i="3"/>
  <c r="L5" i="3"/>
  <c r="K5" i="3"/>
  <c r="J5" i="3"/>
  <c r="I5" i="3"/>
  <c r="G5" i="3"/>
  <c r="F5" i="3"/>
  <c r="E5" i="3"/>
  <c r="D5" i="3"/>
  <c r="H5" i="3"/>
  <c r="U7" i="1"/>
  <c r="U8" i="1"/>
  <c r="U9" i="1"/>
  <c r="U10" i="1"/>
  <c r="U11" i="1"/>
  <c r="U12" i="1"/>
  <c r="U13" i="1"/>
  <c r="U14" i="1"/>
  <c r="U15" i="1"/>
  <c r="U16" i="1"/>
  <c r="U17" i="1"/>
  <c r="U18" i="1"/>
  <c r="U19" i="1"/>
  <c r="U20" i="1"/>
  <c r="U21" i="1"/>
  <c r="U22" i="1"/>
  <c r="U23" i="1"/>
  <c r="U24" i="1"/>
  <c r="U25" i="1"/>
  <c r="U26" i="1"/>
  <c r="U27" i="1"/>
  <c r="U28" i="1"/>
  <c r="U29" i="1"/>
  <c r="U30" i="1"/>
  <c r="U31" i="1"/>
  <c r="U32" i="1"/>
  <c r="U33" i="1"/>
  <c r="U34" i="1"/>
  <c r="U35" i="1"/>
  <c r="U36" i="1"/>
  <c r="U38" i="1"/>
  <c r="U39" i="1"/>
  <c r="O7" i="1"/>
  <c r="Q7" i="1"/>
  <c r="S7" i="1"/>
  <c r="O8" i="1"/>
  <c r="Q8" i="1"/>
  <c r="S8" i="1"/>
  <c r="O9" i="1"/>
  <c r="Q9" i="1"/>
  <c r="S9" i="1"/>
  <c r="O10" i="1"/>
  <c r="Q10" i="1"/>
  <c r="S10" i="1"/>
  <c r="O11" i="1"/>
  <c r="Q11" i="1"/>
  <c r="S11" i="1"/>
  <c r="O12" i="1"/>
  <c r="Q12" i="1"/>
  <c r="S12" i="1"/>
  <c r="O13" i="1"/>
  <c r="Q13" i="1"/>
  <c r="S13" i="1"/>
  <c r="O14" i="1"/>
  <c r="Q14" i="1"/>
  <c r="S14" i="1"/>
  <c r="O15" i="1"/>
  <c r="Q15" i="1"/>
  <c r="S15" i="1"/>
  <c r="O16" i="1"/>
  <c r="Q16" i="1"/>
  <c r="S16" i="1"/>
  <c r="O17" i="1"/>
  <c r="Q17" i="1"/>
  <c r="S17" i="1"/>
  <c r="O18" i="1"/>
  <c r="Q18" i="1"/>
  <c r="S18" i="1"/>
  <c r="O19" i="1"/>
  <c r="Q19" i="1"/>
  <c r="S19" i="1"/>
  <c r="O20" i="1"/>
  <c r="Q20" i="1"/>
  <c r="S20" i="1"/>
  <c r="O21" i="1"/>
  <c r="Q21" i="1"/>
  <c r="S21" i="1"/>
  <c r="O22" i="1"/>
  <c r="Q22" i="1"/>
  <c r="S22" i="1"/>
  <c r="O23" i="1"/>
  <c r="S23" i="1"/>
  <c r="O24" i="1"/>
  <c r="Q24" i="1"/>
  <c r="S24" i="1"/>
  <c r="O25" i="1"/>
  <c r="Q25" i="1"/>
  <c r="S25" i="1"/>
  <c r="O26" i="1"/>
  <c r="Q26" i="1"/>
  <c r="S26" i="1"/>
  <c r="O27" i="1"/>
  <c r="Q27" i="1"/>
  <c r="S27" i="1"/>
  <c r="O28" i="1"/>
  <c r="Q28" i="1"/>
  <c r="S28" i="1"/>
  <c r="O29" i="1"/>
  <c r="Q29" i="1"/>
  <c r="S29" i="1"/>
  <c r="O30" i="1"/>
  <c r="Q30" i="1"/>
  <c r="S30" i="1"/>
  <c r="O31" i="1"/>
  <c r="Q31" i="1"/>
  <c r="S31" i="1"/>
  <c r="O32" i="1"/>
  <c r="Q32" i="1"/>
  <c r="S32" i="1"/>
  <c r="O33" i="1"/>
  <c r="Q33" i="1"/>
  <c r="S33" i="1"/>
  <c r="O34" i="1"/>
  <c r="Q34" i="1"/>
  <c r="S34" i="1"/>
  <c r="O35" i="1"/>
  <c r="Q35" i="1"/>
  <c r="S35" i="1"/>
  <c r="O36" i="1"/>
  <c r="Q36" i="1"/>
  <c r="S36" i="1"/>
  <c r="O38" i="1"/>
  <c r="Q38" i="1"/>
  <c r="S38" i="1"/>
  <c r="O39" i="1"/>
  <c r="Q39" i="1"/>
  <c r="S39" i="1"/>
  <c r="D4" i="3"/>
  <c r="E4" i="3"/>
  <c r="F4" i="3"/>
  <c r="G4" i="3"/>
  <c r="B8" i="2"/>
  <c r="C8" i="2"/>
  <c r="D8" i="2"/>
  <c r="C11" i="2"/>
  <c r="D11" i="2"/>
  <c r="C12" i="2"/>
  <c r="D12" i="2"/>
  <c r="C13" i="2"/>
  <c r="D13" i="2"/>
  <c r="C14" i="2"/>
  <c r="D14" i="2"/>
  <c r="C15" i="2"/>
  <c r="D15" i="2"/>
  <c r="C16" i="2"/>
  <c r="D16" i="2"/>
  <c r="C17" i="2"/>
  <c r="D17" i="2"/>
  <c r="C18" i="2"/>
  <c r="D18" i="2"/>
  <c r="C19" i="2"/>
  <c r="D19" i="2"/>
  <c r="C20" i="2"/>
  <c r="D20" i="2"/>
  <c r="C21" i="2"/>
  <c r="D21" i="2"/>
  <c r="C22" i="2"/>
  <c r="D22" i="2"/>
  <c r="C23" i="2"/>
  <c r="D23" i="2"/>
  <c r="C24" i="2"/>
  <c r="D24" i="2"/>
  <c r="C25" i="2"/>
  <c r="D25" i="2"/>
  <c r="C26" i="2"/>
  <c r="D26" i="2"/>
  <c r="C27" i="2"/>
  <c r="D27" i="2"/>
  <c r="C28" i="2"/>
  <c r="D28" i="2"/>
  <c r="C29" i="2"/>
  <c r="D29" i="2"/>
  <c r="C30" i="2"/>
  <c r="D30" i="2"/>
  <c r="C32" i="2"/>
  <c r="D32" i="2"/>
  <c r="C33" i="2"/>
  <c r="D33" i="2"/>
  <c r="C34" i="2"/>
  <c r="D34" i="2"/>
  <c r="C35" i="2"/>
  <c r="D35" i="2"/>
  <c r="C37" i="2"/>
  <c r="D37" i="2"/>
  <c r="C38" i="2"/>
  <c r="D38" i="2"/>
  <c r="C39" i="2"/>
  <c r="D39" i="2"/>
  <c r="C40" i="2"/>
  <c r="D40" i="2"/>
  <c r="C42" i="2"/>
  <c r="D42" i="2"/>
  <c r="C43" i="2"/>
  <c r="D43" i="2"/>
  <c r="M22" i="1"/>
  <c r="M23" i="1"/>
  <c r="M24" i="1"/>
  <c r="M25" i="1"/>
  <c r="K24" i="1"/>
  <c r="K23" i="1"/>
  <c r="M39" i="1"/>
  <c r="M38" i="1"/>
  <c r="M36" i="1"/>
  <c r="M35" i="1"/>
  <c r="M34" i="1"/>
  <c r="M33" i="1"/>
  <c r="M32" i="1"/>
  <c r="M31" i="1"/>
  <c r="M30" i="1"/>
  <c r="M29" i="1"/>
  <c r="M28" i="1"/>
  <c r="M27" i="1"/>
  <c r="M26" i="1"/>
  <c r="M21" i="1"/>
  <c r="M20" i="1"/>
  <c r="M19" i="1"/>
  <c r="M18" i="1"/>
  <c r="M17" i="1"/>
  <c r="M16" i="1"/>
  <c r="M15" i="1"/>
  <c r="M14" i="1"/>
  <c r="M13" i="1"/>
  <c r="M12" i="1"/>
  <c r="M11" i="1"/>
  <c r="M10" i="1"/>
  <c r="M9" i="1"/>
  <c r="M8" i="1"/>
  <c r="M7" i="1"/>
  <c r="K39" i="1"/>
  <c r="K38" i="1"/>
  <c r="K36" i="1"/>
  <c r="K35" i="1"/>
  <c r="K34" i="1"/>
  <c r="K33" i="1"/>
  <c r="K32" i="1"/>
  <c r="K31" i="1"/>
  <c r="K30" i="1"/>
  <c r="K29" i="1"/>
  <c r="K28" i="1"/>
  <c r="K27" i="1"/>
  <c r="K26" i="1"/>
  <c r="K25" i="1"/>
  <c r="K22" i="1"/>
  <c r="K21" i="1"/>
  <c r="K20" i="1"/>
  <c r="K19" i="1"/>
  <c r="K18" i="1"/>
  <c r="K17" i="1"/>
  <c r="K16" i="1"/>
  <c r="K15" i="1"/>
  <c r="K14" i="1"/>
  <c r="K13" i="1"/>
  <c r="K12" i="1"/>
  <c r="K11" i="1"/>
  <c r="K10" i="1"/>
  <c r="K9" i="1"/>
  <c r="K8" i="1"/>
  <c r="K7" i="1"/>
  <c r="G16" i="1"/>
  <c r="G15" i="1"/>
  <c r="I16" i="1"/>
  <c r="I15" i="1"/>
  <c r="G23" i="1"/>
  <c r="I39" i="1"/>
  <c r="I38" i="1"/>
  <c r="I36" i="1"/>
  <c r="I35" i="1"/>
  <c r="I34" i="1"/>
  <c r="I33" i="1"/>
  <c r="I32" i="1"/>
  <c r="I31" i="1"/>
  <c r="I30" i="1"/>
  <c r="I29" i="1"/>
  <c r="I28" i="1"/>
  <c r="I27" i="1"/>
  <c r="I26" i="1"/>
  <c r="I25" i="1"/>
  <c r="I24" i="1"/>
  <c r="I22" i="1"/>
  <c r="I21" i="1"/>
  <c r="I20" i="1"/>
  <c r="I19" i="1"/>
  <c r="I18" i="1"/>
  <c r="I17" i="1"/>
  <c r="I14" i="1"/>
  <c r="I13" i="1"/>
  <c r="I12" i="1"/>
  <c r="I11" i="1"/>
  <c r="I10" i="1"/>
  <c r="I9" i="1"/>
  <c r="I8" i="1"/>
  <c r="I7" i="1"/>
  <c r="G7" i="1"/>
  <c r="G8" i="1"/>
  <c r="G9" i="1"/>
  <c r="G10" i="1"/>
  <c r="G11" i="1"/>
  <c r="G12" i="1"/>
  <c r="G13" i="1"/>
  <c r="G14" i="1"/>
  <c r="G17" i="1"/>
  <c r="G18" i="1"/>
  <c r="G19" i="1"/>
  <c r="G20" i="1"/>
  <c r="G21" i="1"/>
  <c r="G22" i="1"/>
  <c r="G24" i="1"/>
  <c r="G25" i="1"/>
  <c r="G26" i="1"/>
  <c r="G27" i="1"/>
  <c r="G28" i="1"/>
  <c r="G29" i="1"/>
  <c r="G30" i="1"/>
  <c r="G31" i="1"/>
  <c r="G32" i="1"/>
  <c r="G33" i="1"/>
  <c r="G34" i="1"/>
  <c r="G35" i="1"/>
  <c r="G36" i="1"/>
  <c r="G38" i="1"/>
  <c r="G39" i="1"/>
  <c r="D38" i="1"/>
  <c r="D35" i="1"/>
  <c r="D33" i="1"/>
  <c r="D30" i="1"/>
  <c r="D28" i="1"/>
  <c r="D25" i="1"/>
  <c r="D22" i="1"/>
  <c r="D19" i="1"/>
  <c r="D17" i="1"/>
  <c r="D13" i="1"/>
  <c r="D11" i="1"/>
  <c r="D9" i="1"/>
  <c r="D7" i="1"/>
  <c r="M4" i="1" l="1"/>
  <c r="G17" i="3" s="1"/>
  <c r="U4" i="1"/>
  <c r="K17" i="3" s="1"/>
  <c r="K4" i="1"/>
  <c r="F17" i="3" s="1"/>
  <c r="Q4" i="1"/>
  <c r="I17" i="3" s="1"/>
  <c r="Y4" i="1"/>
  <c r="M17" i="3" s="1"/>
  <c r="W4" i="1"/>
  <c r="L17" i="3" s="1"/>
  <c r="S4" i="1"/>
  <c r="J17" i="3" s="1"/>
  <c r="O4" i="1"/>
  <c r="H17" i="3" s="1"/>
  <c r="I4" i="1"/>
  <c r="E17" i="3" s="1"/>
  <c r="G4" i="1"/>
  <c r="D17" i="3" s="1"/>
  <c r="E19" i="3"/>
  <c r="H19" i="3"/>
  <c r="D19" i="3"/>
  <c r="I19" i="3"/>
  <c r="M19" i="3"/>
  <c r="J19" i="3"/>
  <c r="F19" i="3"/>
  <c r="K19" i="3"/>
  <c r="G19" i="3"/>
  <c r="L19" i="3"/>
  <c r="L6" i="3"/>
  <c r="H6" i="3"/>
  <c r="K6" i="3"/>
  <c r="G6" i="3"/>
  <c r="D6" i="3"/>
  <c r="J6" i="3"/>
  <c r="F6" i="3"/>
  <c r="M6" i="3"/>
  <c r="I6" i="3"/>
  <c r="E6" i="3"/>
  <c r="Q3" i="1"/>
  <c r="Y3" i="1"/>
  <c r="M3" i="1"/>
  <c r="O3" i="1"/>
  <c r="U3" i="1"/>
  <c r="W3" i="1"/>
  <c r="G3" i="1"/>
  <c r="I3" i="1"/>
  <c r="K3" i="1"/>
  <c r="S3" i="1"/>
  <c r="D5" i="1"/>
  <c r="D9" i="3" l="1"/>
  <c r="D10" i="3" s="1"/>
  <c r="D12" i="3" s="1"/>
  <c r="I9" i="3"/>
  <c r="I10" i="3" s="1"/>
  <c r="I12" i="3" s="1"/>
  <c r="E9" i="3"/>
  <c r="E10" i="3" s="1"/>
  <c r="E12" i="3" s="1"/>
  <c r="F9" i="3"/>
  <c r="F10" i="3" s="1"/>
  <c r="F12" i="3" s="1"/>
  <c r="G9" i="3"/>
  <c r="G10" i="3" s="1"/>
  <c r="G12" i="3" s="1"/>
  <c r="H9" i="3"/>
  <c r="H10" i="3" s="1"/>
  <c r="H12" i="3" s="1"/>
  <c r="M9" i="3"/>
  <c r="M10" i="3" s="1"/>
  <c r="M12" i="3" s="1"/>
  <c r="K9" i="3"/>
  <c r="K10" i="3" s="1"/>
  <c r="K12" i="3" s="1"/>
  <c r="L9" i="3"/>
  <c r="L10" i="3" s="1"/>
  <c r="L12" i="3" s="1"/>
  <c r="J9" i="3"/>
  <c r="J10" i="3" s="1"/>
  <c r="J12" i="3" s="1"/>
  <c r="K14" i="3" l="1"/>
  <c r="G14" i="3"/>
  <c r="F14" i="3"/>
  <c r="L14" i="3"/>
  <c r="M14" i="3"/>
  <c r="H14" i="3"/>
  <c r="I14" i="3"/>
  <c r="J14" i="3"/>
  <c r="E14" i="3"/>
  <c r="D14" i="3"/>
</calcChain>
</file>

<file path=xl/sharedStrings.xml><?xml version="1.0" encoding="utf-8"?>
<sst xmlns="http://schemas.openxmlformats.org/spreadsheetml/2006/main" count="108" uniqueCount="66">
  <si>
    <t>kriterium</t>
  </si>
  <si>
    <t>hodnota</t>
  </si>
  <si>
    <t>body</t>
  </si>
  <si>
    <t>ne</t>
  </si>
  <si>
    <t>ano</t>
  </si>
  <si>
    <t>Výkon dotykového senzoru</t>
  </si>
  <si>
    <t>současné dotyky</t>
  </si>
  <si>
    <t>Interní úložiště</t>
  </si>
  <si>
    <t>Wifi karta</t>
  </si>
  <si>
    <t>externí</t>
  </si>
  <si>
    <t>LAN</t>
  </si>
  <si>
    <t>1x</t>
  </si>
  <si>
    <t>2x</t>
  </si>
  <si>
    <t>do 30W</t>
  </si>
  <si>
    <t>Záruka</t>
  </si>
  <si>
    <t>nebo obdobná</t>
  </si>
  <si>
    <t>Křídla</t>
  </si>
  <si>
    <t>lakovaná</t>
  </si>
  <si>
    <t>keramická</t>
  </si>
  <si>
    <t>v servisním středisku</t>
  </si>
  <si>
    <t>Hodnocení</t>
  </si>
  <si>
    <t>do 3GB</t>
  </si>
  <si>
    <t>více než 3 GB</t>
  </si>
  <si>
    <t>do 30GB</t>
  </si>
  <si>
    <t>Záruční servis (bezplatně)</t>
  </si>
  <si>
    <t>Certifikace výrobce FSC</t>
  </si>
  <si>
    <t>2 roky</t>
  </si>
  <si>
    <t>3-4 roky</t>
  </si>
  <si>
    <t>5 a více let</t>
  </si>
  <si>
    <t>(označte "x")</t>
  </si>
  <si>
    <t>do 30 dotyků</t>
  </si>
  <si>
    <t>více než 30 dotyků</t>
  </si>
  <si>
    <t>Operační paměť systému Android</t>
  </si>
  <si>
    <t>integrovaná</t>
  </si>
  <si>
    <t>Polička</t>
  </si>
  <si>
    <t>Senzor detekce CO2</t>
  </si>
  <si>
    <t>Integrované reproduktory</t>
  </si>
  <si>
    <t>31-40W</t>
  </si>
  <si>
    <t>více než 30GB</t>
  </si>
  <si>
    <t>více než 40W</t>
  </si>
  <si>
    <t>označte křížkem (x)</t>
  </si>
  <si>
    <t>Nabídková cena bez DPH</t>
  </si>
  <si>
    <t>cena bez DPH</t>
  </si>
  <si>
    <t>Váha kriteria v %</t>
  </si>
  <si>
    <t>Uchazeč</t>
  </si>
  <si>
    <t>body za kriterium cena</t>
  </si>
  <si>
    <t>body za kriterium technické parametry</t>
  </si>
  <si>
    <t>body celkem</t>
  </si>
  <si>
    <t>pořadí uchazeče</t>
  </si>
  <si>
    <t>V pravém sloupci označte příslušnou hodnotu parametru, kterou nabízený produkt splňuje</t>
  </si>
  <si>
    <t>displej</t>
  </si>
  <si>
    <t>křídla</t>
  </si>
  <si>
    <t>služby</t>
  </si>
  <si>
    <t>poměr technické parametry / nejlepší</t>
  </si>
  <si>
    <t xml:space="preserve">poměr nejlepší cena / nab cena </t>
  </si>
  <si>
    <t>body za displej</t>
  </si>
  <si>
    <t>nejnižší nabídková cena</t>
  </si>
  <si>
    <t>pomocná kriteria</t>
  </si>
  <si>
    <t>Rozsah pojezdu</t>
  </si>
  <si>
    <t>více než 40 cm</t>
  </si>
  <si>
    <t>zvedací systém</t>
  </si>
  <si>
    <t>do 40cm</t>
  </si>
  <si>
    <t>do 160 kg</t>
  </si>
  <si>
    <t>nad 160 kg</t>
  </si>
  <si>
    <t>na místě vč kompletního zprovoznění</t>
  </si>
  <si>
    <t>Rozsah zatížení systému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</si>
</sst>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 #,##0.00\ &quot;Kč&quot;_-;\-* #,##0.00\ &quot;Kč&quot;_-;_-* &quot;-&quot;??\ &quot;Kč&quot;_-;_-@_-"/>
  </numFmts>
  <fonts count="4" x14ac:knownFonts="1">
    <font>
      <sz val="11"/>
      <color theme="1"/>
      <name val="Calibri"/>
      <family val="2"/>
      <charset val="238"/>
      <scheme val="minor"/>
    </font>
    <font>
      <sz val="11"/>
      <color theme="1"/>
      <name val="Calibri"/>
      <family val="2"/>
      <charset val="238"/>
      <scheme val="minor"/>
    </font>
    <font>
      <sz val="8"/>
      <name val="Calibri"/>
      <family val="2"/>
      <charset val="238"/>
      <scheme val="minor"/>
    </font>
    <font>
      <sz val="16"/>
      <color theme="1"/>
      <name val="Calibri"/>
      <family val="2"/>
      <charset val="238"/>
      <scheme val="minor"/>
    </font>
  </fonts>
  <fills count="5">
    <fill>
      <patternFill patternType="none"/>
    </fill>
    <fill>
      <patternFill patternType="gray125"/>
    </fill>
    <fill>
      <patternFill patternType="solid">
        <fgColor theme="4" tint="0.79998168889431442"/>
        <bgColor indexed="64"/>
      </patternFill>
    </fill>
    <fill>
      <patternFill patternType="solid">
        <fgColor theme="5" tint="0.79998168889431442"/>
        <bgColor indexed="64"/>
      </patternFill>
    </fill>
    <fill>
      <patternFill patternType="solid">
        <fgColor rgb="FFFFFF00"/>
        <bgColor indexed="64"/>
      </patternFill>
    </fill>
  </fills>
  <borders count="32">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2">
    <xf numFmtId="0" fontId="0" fillId="0" borderId="0"/>
    <xf numFmtId="44" fontId="1" fillId="0" borderId="0" applyFont="0" applyFill="0" applyBorder="0" applyAlignment="0" applyProtection="0"/>
  </cellStyleXfs>
  <cellXfs count="67">
    <xf numFmtId="0" fontId="0" fillId="0" borderId="0" xfId="0"/>
    <xf numFmtId="0" fontId="0" fillId="0" borderId="2" xfId="0" applyBorder="1"/>
    <xf numFmtId="0" fontId="0" fillId="0" borderId="3" xfId="0" applyBorder="1"/>
    <xf numFmtId="0" fontId="0" fillId="0" borderId="4" xfId="0" applyBorder="1"/>
    <xf numFmtId="0" fontId="0" fillId="0" borderId="5" xfId="0" applyBorder="1"/>
    <xf numFmtId="0" fontId="0" fillId="0" borderId="6" xfId="0" applyBorder="1"/>
    <xf numFmtId="0" fontId="0" fillId="0" borderId="7" xfId="0" applyBorder="1"/>
    <xf numFmtId="0" fontId="0" fillId="0" borderId="8" xfId="0" applyBorder="1"/>
    <xf numFmtId="0" fontId="0" fillId="0" borderId="9" xfId="0" applyBorder="1"/>
    <xf numFmtId="0" fontId="0" fillId="0" borderId="0" xfId="0" applyAlignment="1">
      <alignment horizontal="center"/>
    </xf>
    <xf numFmtId="0" fontId="0" fillId="2" borderId="0" xfId="0" applyFill="1" applyAlignment="1">
      <alignment horizontal="center"/>
    </xf>
    <xf numFmtId="0" fontId="0" fillId="3" borderId="0" xfId="0" applyFill="1" applyAlignment="1">
      <alignment horizontal="center"/>
    </xf>
    <xf numFmtId="0" fontId="0" fillId="4" borderId="0" xfId="0" applyFill="1"/>
    <xf numFmtId="0" fontId="0" fillId="0" borderId="10" xfId="0" applyBorder="1"/>
    <xf numFmtId="0" fontId="0" fillId="0" borderId="11" xfId="0" applyBorder="1"/>
    <xf numFmtId="0" fontId="0" fillId="0" borderId="12" xfId="0" applyBorder="1"/>
    <xf numFmtId="0" fontId="0" fillId="0" borderId="13" xfId="0" applyBorder="1"/>
    <xf numFmtId="0" fontId="0" fillId="0" borderId="14" xfId="0" applyBorder="1"/>
    <xf numFmtId="44" fontId="0" fillId="0" borderId="0" xfId="1" applyFont="1" applyBorder="1"/>
    <xf numFmtId="0" fontId="0" fillId="0" borderId="10" xfId="0" applyBorder="1" applyAlignment="1">
      <alignment horizontal="center"/>
    </xf>
    <xf numFmtId="0" fontId="0" fillId="0" borderId="11" xfId="0" applyBorder="1" applyAlignment="1">
      <alignment horizontal="center"/>
    </xf>
    <xf numFmtId="0" fontId="0" fillId="0" borderId="12" xfId="0" applyBorder="1" applyAlignment="1">
      <alignment horizontal="center"/>
    </xf>
    <xf numFmtId="44" fontId="0" fillId="0" borderId="1" xfId="1" applyFont="1" applyBorder="1"/>
    <xf numFmtId="0" fontId="0" fillId="0" borderId="0" xfId="0" applyAlignment="1">
      <alignment vertical="center"/>
    </xf>
    <xf numFmtId="2" fontId="0" fillId="0" borderId="0" xfId="0" applyNumberFormat="1" applyAlignment="1">
      <alignment horizontal="center"/>
    </xf>
    <xf numFmtId="2" fontId="0" fillId="0" borderId="0" xfId="0" applyNumberFormat="1" applyAlignment="1">
      <alignment horizontal="center" vertical="center"/>
    </xf>
    <xf numFmtId="0" fontId="0" fillId="0" borderId="2" xfId="0" applyBorder="1" applyAlignment="1">
      <alignment horizontal="center"/>
    </xf>
    <xf numFmtId="0" fontId="0" fillId="0" borderId="3" xfId="0" applyBorder="1" applyAlignment="1">
      <alignment horizontal="center"/>
    </xf>
    <xf numFmtId="0" fontId="0" fillId="0" borderId="5" xfId="0" applyBorder="1" applyAlignment="1">
      <alignment horizontal="center"/>
    </xf>
    <xf numFmtId="0" fontId="0" fillId="0" borderId="6" xfId="0" applyBorder="1" applyAlignment="1">
      <alignment horizontal="center"/>
    </xf>
    <xf numFmtId="0" fontId="0" fillId="0" borderId="8" xfId="0" applyBorder="1" applyAlignment="1">
      <alignment horizontal="center"/>
    </xf>
    <xf numFmtId="0" fontId="3" fillId="0" borderId="16" xfId="0" applyFont="1" applyBorder="1" applyAlignment="1">
      <alignment vertical="center"/>
    </xf>
    <xf numFmtId="0" fontId="3" fillId="0" borderId="17" xfId="0" applyFont="1" applyBorder="1" applyAlignment="1">
      <alignment horizontal="center" vertical="center"/>
    </xf>
    <xf numFmtId="2" fontId="3" fillId="0" borderId="17" xfId="0" applyNumberFormat="1" applyFont="1" applyBorder="1" applyAlignment="1">
      <alignment horizontal="center" vertical="center"/>
    </xf>
    <xf numFmtId="2" fontId="3" fillId="0" borderId="18" xfId="0" applyNumberFormat="1" applyFont="1" applyBorder="1" applyAlignment="1">
      <alignment horizontal="center" vertical="center"/>
    </xf>
    <xf numFmtId="0" fontId="0" fillId="4" borderId="10" xfId="0" applyFill="1" applyBorder="1"/>
    <xf numFmtId="0" fontId="0" fillId="0" borderId="19" xfId="0" applyBorder="1"/>
    <xf numFmtId="0" fontId="0" fillId="0" borderId="20" xfId="0" applyBorder="1"/>
    <xf numFmtId="0" fontId="0" fillId="0" borderId="21" xfId="0" applyBorder="1"/>
    <xf numFmtId="0" fontId="0" fillId="0" borderId="22" xfId="0" applyBorder="1"/>
    <xf numFmtId="0" fontId="0" fillId="0" borderId="13" xfId="0" applyBorder="1" applyAlignment="1">
      <alignment horizontal="center"/>
    </xf>
    <xf numFmtId="0" fontId="0" fillId="0" borderId="23" xfId="0" applyBorder="1"/>
    <xf numFmtId="0" fontId="0" fillId="0" borderId="13" xfId="0" applyBorder="1" applyAlignment="1">
      <alignment horizontal="right"/>
    </xf>
    <xf numFmtId="0" fontId="0" fillId="0" borderId="15" xfId="0" applyBorder="1" applyAlignment="1">
      <alignment horizontal="center"/>
    </xf>
    <xf numFmtId="2" fontId="0" fillId="2" borderId="15" xfId="0" applyNumberFormat="1" applyFill="1" applyBorder="1" applyAlignment="1">
      <alignment horizontal="center"/>
    </xf>
    <xf numFmtId="0" fontId="0" fillId="0" borderId="24" xfId="0" applyBorder="1"/>
    <xf numFmtId="0" fontId="0" fillId="0" borderId="25" xfId="0" applyBorder="1" applyAlignment="1">
      <alignment horizontal="center"/>
    </xf>
    <xf numFmtId="0" fontId="0" fillId="0" borderId="25" xfId="0" applyBorder="1" applyAlignment="1">
      <alignment horizontal="center" vertical="center"/>
    </xf>
    <xf numFmtId="0" fontId="0" fillId="0" borderId="26" xfId="0" applyBorder="1" applyAlignment="1">
      <alignment horizontal="center"/>
    </xf>
    <xf numFmtId="0" fontId="0" fillId="0" borderId="27" xfId="0" applyBorder="1"/>
    <xf numFmtId="2" fontId="0" fillId="2" borderId="28" xfId="0" applyNumberFormat="1" applyFill="1" applyBorder="1" applyAlignment="1">
      <alignment horizontal="center"/>
    </xf>
    <xf numFmtId="0" fontId="0" fillId="0" borderId="29" xfId="0" applyBorder="1"/>
    <xf numFmtId="0" fontId="0" fillId="0" borderId="30" xfId="0" applyBorder="1" applyAlignment="1">
      <alignment horizontal="center"/>
    </xf>
    <xf numFmtId="2" fontId="0" fillId="0" borderId="30" xfId="0" applyNumberFormat="1" applyBorder="1" applyAlignment="1">
      <alignment horizontal="center"/>
    </xf>
    <xf numFmtId="2" fontId="0" fillId="0" borderId="31" xfId="0" applyNumberFormat="1" applyBorder="1" applyAlignment="1">
      <alignment horizontal="center"/>
    </xf>
    <xf numFmtId="2" fontId="0" fillId="3" borderId="15" xfId="0" applyNumberFormat="1" applyFill="1" applyBorder="1" applyAlignment="1">
      <alignment horizontal="center"/>
    </xf>
    <xf numFmtId="2" fontId="0" fillId="3" borderId="28" xfId="0" applyNumberFormat="1" applyFill="1" applyBorder="1" applyAlignment="1">
      <alignment horizontal="center"/>
    </xf>
    <xf numFmtId="0" fontId="0" fillId="0" borderId="23" xfId="0" applyBorder="1" applyAlignment="1">
      <alignment horizontal="center"/>
    </xf>
    <xf numFmtId="2" fontId="0" fillId="0" borderId="23" xfId="0" applyNumberFormat="1" applyBorder="1" applyAlignment="1">
      <alignment horizontal="center"/>
    </xf>
    <xf numFmtId="2" fontId="0" fillId="0" borderId="14" xfId="0" applyNumberFormat="1" applyBorder="1" applyAlignment="1">
      <alignment horizontal="center"/>
    </xf>
    <xf numFmtId="0" fontId="0" fillId="3" borderId="3" xfId="0" applyFill="1" applyBorder="1" applyAlignment="1">
      <alignment horizontal="center"/>
    </xf>
    <xf numFmtId="0" fontId="0" fillId="3" borderId="6" xfId="0" applyFill="1" applyBorder="1" applyAlignment="1">
      <alignment horizontal="center"/>
    </xf>
    <xf numFmtId="0" fontId="0" fillId="3" borderId="4" xfId="0" applyFill="1" applyBorder="1" applyAlignment="1">
      <alignment horizontal="center"/>
    </xf>
    <xf numFmtId="0" fontId="0" fillId="3" borderId="7" xfId="0" applyFill="1" applyBorder="1" applyAlignment="1">
      <alignment horizontal="center"/>
    </xf>
    <xf numFmtId="0" fontId="0" fillId="3" borderId="9" xfId="0" applyFill="1" applyBorder="1" applyAlignment="1">
      <alignment horizontal="center"/>
    </xf>
    <xf numFmtId="0" fontId="0" fillId="0" borderId="6" xfId="0" applyBorder="1" applyAlignment="1">
      <alignment wrapText="1"/>
    </xf>
    <xf numFmtId="0" fontId="0" fillId="0" borderId="0" xfId="0" applyAlignment="1">
      <alignment horizontal="center"/>
    </xf>
  </cellXfs>
  <cellStyles count="2">
    <cellStyle name="Měna" xfId="1" builtinId="4"/>
    <cellStyle name="Normální" xfId="0" builtinId="0"/>
  </cellStyles>
  <dxfs count="1">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Moti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0CC240-75C6-42CD-853D-D6A932C7F39E}">
  <dimension ref="B2:E43"/>
  <sheetViews>
    <sheetView tabSelected="1" workbookViewId="0">
      <selection activeCell="D33" sqref="D33"/>
    </sheetView>
  </sheetViews>
  <sheetFormatPr defaultRowHeight="15" x14ac:dyDescent="0.25"/>
  <cols>
    <col min="2" max="2" width="34.140625" customWidth="1"/>
    <col min="3" max="3" width="32.5703125" bestFit="1" customWidth="1"/>
    <col min="5" max="5" width="19.140625" customWidth="1"/>
  </cols>
  <sheetData>
    <row r="2" spans="2:5" ht="15.75" thickBot="1" x14ac:dyDescent="0.3"/>
    <row r="3" spans="2:5" ht="15.75" thickBot="1" x14ac:dyDescent="0.3">
      <c r="B3" s="16" t="s">
        <v>41</v>
      </c>
      <c r="C3" s="22"/>
    </row>
    <row r="4" spans="2:5" x14ac:dyDescent="0.25">
      <c r="C4" s="18"/>
    </row>
    <row r="5" spans="2:5" x14ac:dyDescent="0.25">
      <c r="C5" s="18"/>
    </row>
    <row r="6" spans="2:5" x14ac:dyDescent="0.25">
      <c r="B6" t="s">
        <v>49</v>
      </c>
    </row>
    <row r="8" spans="2:5" x14ac:dyDescent="0.25">
      <c r="B8" t="str">
        <f>'hodnotící tabulka'!A5</f>
        <v>kriterium</v>
      </c>
      <c r="C8" t="str">
        <f>'hodnotící tabulka'!B5</f>
        <v>hodnota</v>
      </c>
      <c r="D8" t="str">
        <f>'hodnotící tabulka'!C5</f>
        <v>body</v>
      </c>
      <c r="E8" t="s">
        <v>40</v>
      </c>
    </row>
    <row r="9" spans="2:5" ht="15.75" thickBot="1" x14ac:dyDescent="0.3"/>
    <row r="10" spans="2:5" ht="15.75" thickBot="1" x14ac:dyDescent="0.3">
      <c r="B10" s="35" t="str">
        <f>'hodnotící tabulka'!A6</f>
        <v>displej</v>
      </c>
    </row>
    <row r="11" spans="2:5" x14ac:dyDescent="0.25">
      <c r="B11" s="13" t="str">
        <f>'hodnotící tabulka'!A7</f>
        <v>Výkon dotykového senzoru</v>
      </c>
      <c r="C11" s="2" t="str">
        <f>'hodnotící tabulka'!B7</f>
        <v>do 30 dotyků</v>
      </c>
      <c r="D11" s="19">
        <f>'hodnotící tabulka'!C7</f>
        <v>1</v>
      </c>
      <c r="E11" s="19"/>
    </row>
    <row r="12" spans="2:5" ht="15.75" thickBot="1" x14ac:dyDescent="0.3">
      <c r="B12" s="14" t="str">
        <f>'hodnotící tabulka'!A8</f>
        <v>současné dotyky</v>
      </c>
      <c r="C12" s="5" t="str">
        <f>'hodnotící tabulka'!B8</f>
        <v>více než 30 dotyků</v>
      </c>
      <c r="D12" s="20">
        <f>'hodnotící tabulka'!C8</f>
        <v>3</v>
      </c>
      <c r="E12" s="20"/>
    </row>
    <row r="13" spans="2:5" x14ac:dyDescent="0.25">
      <c r="B13" s="13" t="str">
        <f>'hodnotící tabulka'!A9</f>
        <v>Operační paměť systému Android</v>
      </c>
      <c r="C13" s="2" t="str">
        <f>'hodnotící tabulka'!B9</f>
        <v>do 3GB</v>
      </c>
      <c r="D13" s="19">
        <f>'hodnotící tabulka'!C9</f>
        <v>1</v>
      </c>
      <c r="E13" s="19"/>
    </row>
    <row r="14" spans="2:5" ht="15.75" thickBot="1" x14ac:dyDescent="0.3">
      <c r="B14" s="14"/>
      <c r="C14" s="5" t="str">
        <f>'hodnotící tabulka'!B10</f>
        <v>více než 3 GB</v>
      </c>
      <c r="D14" s="20">
        <f>'hodnotící tabulka'!C10</f>
        <v>0</v>
      </c>
      <c r="E14" s="20"/>
    </row>
    <row r="15" spans="2:5" x14ac:dyDescent="0.25">
      <c r="B15" s="13" t="str">
        <f>'hodnotící tabulka'!A11</f>
        <v>Interní úložiště</v>
      </c>
      <c r="C15" s="2" t="str">
        <f>'hodnotící tabulka'!B11</f>
        <v>do 30GB</v>
      </c>
      <c r="D15" s="19">
        <f>'hodnotící tabulka'!C11</f>
        <v>1</v>
      </c>
      <c r="E15" s="19"/>
    </row>
    <row r="16" spans="2:5" ht="15.75" thickBot="1" x14ac:dyDescent="0.3">
      <c r="B16" s="14"/>
      <c r="C16" s="5" t="str">
        <f>'hodnotící tabulka'!B12</f>
        <v>více než 30GB</v>
      </c>
      <c r="D16" s="20">
        <f>'hodnotící tabulka'!C12</f>
        <v>2</v>
      </c>
      <c r="E16" s="20"/>
    </row>
    <row r="17" spans="2:5" x14ac:dyDescent="0.25">
      <c r="B17" s="13" t="str">
        <f>'hodnotící tabulka'!A13</f>
        <v>Wifi karta</v>
      </c>
      <c r="C17" s="2" t="str">
        <f>'hodnotící tabulka'!B13</f>
        <v>externí</v>
      </c>
      <c r="D17" s="19">
        <f>'hodnotící tabulka'!C13</f>
        <v>1</v>
      </c>
      <c r="E17" s="19"/>
    </row>
    <row r="18" spans="2:5" ht="15.75" thickBot="1" x14ac:dyDescent="0.3">
      <c r="B18" s="14"/>
      <c r="C18" s="5" t="str">
        <f>'hodnotící tabulka'!B14</f>
        <v>integrovaná</v>
      </c>
      <c r="D18" s="20">
        <f>'hodnotící tabulka'!C14</f>
        <v>2</v>
      </c>
      <c r="E18" s="20"/>
    </row>
    <row r="19" spans="2:5" x14ac:dyDescent="0.25">
      <c r="B19" s="13" t="str">
        <f>'hodnotící tabulka'!A15</f>
        <v>Senzor detekce CO2</v>
      </c>
      <c r="C19" t="str">
        <f>'hodnotící tabulka'!B15</f>
        <v>ne</v>
      </c>
      <c r="D19" s="21">
        <f>'hodnotící tabulka'!C15</f>
        <v>0</v>
      </c>
      <c r="E19" s="21"/>
    </row>
    <row r="20" spans="2:5" ht="15.75" thickBot="1" x14ac:dyDescent="0.3">
      <c r="B20" s="14"/>
      <c r="C20" t="str">
        <f>'hodnotící tabulka'!B16</f>
        <v>ano</v>
      </c>
      <c r="D20" s="21">
        <f>'hodnotící tabulka'!C16</f>
        <v>1</v>
      </c>
      <c r="E20" s="21"/>
    </row>
    <row r="21" spans="2:5" x14ac:dyDescent="0.25">
      <c r="B21" s="13" t="str">
        <f>'hodnotící tabulka'!A17</f>
        <v>LAN</v>
      </c>
      <c r="C21" s="2" t="str">
        <f>'hodnotící tabulka'!B17</f>
        <v>1x</v>
      </c>
      <c r="D21" s="19">
        <f>'hodnotící tabulka'!C17</f>
        <v>1</v>
      </c>
      <c r="E21" s="19"/>
    </row>
    <row r="22" spans="2:5" ht="15.75" thickBot="1" x14ac:dyDescent="0.3">
      <c r="B22" s="15"/>
      <c r="C22" s="5" t="str">
        <f>'hodnotící tabulka'!B18</f>
        <v>2x</v>
      </c>
      <c r="D22" s="20">
        <f>'hodnotící tabulka'!C18</f>
        <v>3</v>
      </c>
      <c r="E22" s="20"/>
    </row>
    <row r="23" spans="2:5" x14ac:dyDescent="0.25">
      <c r="B23" s="36" t="str">
        <f>'hodnotící tabulka'!A19</f>
        <v>Integrované reproduktory</v>
      </c>
      <c r="C23" s="2" t="str">
        <f>'hodnotící tabulka'!B19</f>
        <v>do 30W</v>
      </c>
      <c r="D23" s="19">
        <f>'hodnotící tabulka'!C19</f>
        <v>1</v>
      </c>
      <c r="E23" s="19"/>
    </row>
    <row r="24" spans="2:5" x14ac:dyDescent="0.25">
      <c r="B24" s="37"/>
      <c r="C24" t="str">
        <f>'hodnotící tabulka'!B20</f>
        <v>31-40W</v>
      </c>
      <c r="D24" s="21">
        <f>'hodnotící tabulka'!C20</f>
        <v>3</v>
      </c>
      <c r="E24" s="21"/>
    </row>
    <row r="25" spans="2:5" ht="15.75" thickBot="1" x14ac:dyDescent="0.3">
      <c r="B25" s="39"/>
      <c r="C25" s="5" t="str">
        <f>'hodnotící tabulka'!B21</f>
        <v>více než 40W</v>
      </c>
      <c r="D25" s="20">
        <f>'hodnotící tabulka'!C21</f>
        <v>5</v>
      </c>
      <c r="E25" s="20"/>
    </row>
    <row r="26" spans="2:5" x14ac:dyDescent="0.25">
      <c r="B26" s="36" t="str">
        <f>'hodnotící tabulka'!A22</f>
        <v>Záruka</v>
      </c>
      <c r="C26" s="2" t="str">
        <f>'hodnotící tabulka'!B22</f>
        <v>2 roky</v>
      </c>
      <c r="D26" s="19">
        <f>'hodnotící tabulka'!C22</f>
        <v>1</v>
      </c>
      <c r="E26" s="19"/>
    </row>
    <row r="27" spans="2:5" x14ac:dyDescent="0.25">
      <c r="B27" s="37"/>
      <c r="C27" t="str">
        <f>'hodnotící tabulka'!B23</f>
        <v>3-4 roky</v>
      </c>
      <c r="D27" s="21">
        <f>'hodnotící tabulka'!C23</f>
        <v>2</v>
      </c>
      <c r="E27" s="21"/>
    </row>
    <row r="28" spans="2:5" ht="15.75" thickBot="1" x14ac:dyDescent="0.3">
      <c r="B28" s="38"/>
      <c r="C28" s="5" t="str">
        <f>'hodnotící tabulka'!B24</f>
        <v>5 a více let</v>
      </c>
      <c r="D28" s="20">
        <f>'hodnotící tabulka'!C24</f>
        <v>3</v>
      </c>
      <c r="E28" s="20"/>
    </row>
    <row r="29" spans="2:5" x14ac:dyDescent="0.25">
      <c r="B29" s="15" t="str">
        <f>'hodnotící tabulka'!A25</f>
        <v>Polička</v>
      </c>
      <c r="C29" s="2" t="str">
        <f>'hodnotící tabulka'!B25</f>
        <v>ne</v>
      </c>
      <c r="D29" s="19">
        <f>'hodnotící tabulka'!C25</f>
        <v>0</v>
      </c>
      <c r="E29" s="19"/>
    </row>
    <row r="30" spans="2:5" ht="15.75" thickBot="1" x14ac:dyDescent="0.3">
      <c r="B30" s="14"/>
      <c r="C30" s="5" t="str">
        <f>'hodnotící tabulka'!B26</f>
        <v>ano</v>
      </c>
      <c r="D30" s="20">
        <f>'hodnotící tabulka'!C26</f>
        <v>1</v>
      </c>
      <c r="E30" s="20"/>
    </row>
    <row r="31" spans="2:5" ht="15.75" thickBot="1" x14ac:dyDescent="0.3">
      <c r="B31" s="35" t="str">
        <f>'hodnotící tabulka'!A27</f>
        <v>zvedací systém</v>
      </c>
      <c r="D31" s="21"/>
      <c r="E31" s="21"/>
    </row>
    <row r="32" spans="2:5" x14ac:dyDescent="0.25">
      <c r="B32" s="13" t="str">
        <f>'hodnotící tabulka'!A28</f>
        <v>Rozsah pojezdu</v>
      </c>
      <c r="C32" s="2" t="str">
        <f>'hodnotící tabulka'!B28</f>
        <v>do 40cm</v>
      </c>
      <c r="D32" s="19">
        <f>'hodnotící tabulka'!C28</f>
        <v>1</v>
      </c>
      <c r="E32" s="19"/>
    </row>
    <row r="33" spans="2:5" ht="15.75" thickBot="1" x14ac:dyDescent="0.3">
      <c r="B33" s="14"/>
      <c r="C33" s="5" t="str">
        <f>'hodnotící tabulka'!B29</f>
        <v>více než 40 cm</v>
      </c>
      <c r="D33" s="20">
        <f>'hodnotící tabulka'!C29</f>
        <v>2</v>
      </c>
      <c r="E33" s="20"/>
    </row>
    <row r="34" spans="2:5" x14ac:dyDescent="0.25">
      <c r="B34" s="13" t="str">
        <f>'hodnotící tabulka'!A30</f>
        <v>Rozsah zatížení systému</v>
      </c>
      <c r="C34" s="2" t="str">
        <f>'hodnotící tabulka'!B30</f>
        <v>do 160 kg</v>
      </c>
      <c r="D34" s="19">
        <f>'hodnotící tabulka'!C30</f>
        <v>0</v>
      </c>
      <c r="E34" s="19"/>
    </row>
    <row r="35" spans="2:5" ht="15.75" thickBot="1" x14ac:dyDescent="0.3">
      <c r="B35" s="14"/>
      <c r="C35" s="5" t="str">
        <f>'hodnotící tabulka'!B31</f>
        <v>nad 160 kg</v>
      </c>
      <c r="D35" s="20">
        <f>'hodnotící tabulka'!C31</f>
        <v>1</v>
      </c>
      <c r="E35" s="20"/>
    </row>
    <row r="36" spans="2:5" ht="15.75" thickBot="1" x14ac:dyDescent="0.3">
      <c r="B36" s="13" t="str">
        <f>'hodnotící tabulka'!A32</f>
        <v>křídla</v>
      </c>
      <c r="D36" s="21"/>
      <c r="E36" s="21"/>
    </row>
    <row r="37" spans="2:5" x14ac:dyDescent="0.25">
      <c r="B37" s="13" t="str">
        <f>'hodnotící tabulka'!A33</f>
        <v>Křídla</v>
      </c>
      <c r="C37" s="2" t="str">
        <f>'hodnotící tabulka'!B33</f>
        <v>lakovaná</v>
      </c>
      <c r="D37" s="19">
        <f>'hodnotící tabulka'!C33</f>
        <v>1</v>
      </c>
      <c r="E37" s="19"/>
    </row>
    <row r="38" spans="2:5" ht="15.75" thickBot="1" x14ac:dyDescent="0.3">
      <c r="B38" s="14"/>
      <c r="C38" s="5" t="str">
        <f>'hodnotící tabulka'!B34</f>
        <v>keramická</v>
      </c>
      <c r="D38" s="20">
        <f>'hodnotící tabulka'!C34</f>
        <v>3</v>
      </c>
      <c r="E38" s="20"/>
    </row>
    <row r="39" spans="2:5" x14ac:dyDescent="0.25">
      <c r="B39" s="13" t="str">
        <f>'hodnotící tabulka'!A35</f>
        <v>Certifikace výrobce FSC</v>
      </c>
      <c r="C39" s="2" t="str">
        <f>'hodnotící tabulka'!B35</f>
        <v>ne</v>
      </c>
      <c r="D39" s="19">
        <f>'hodnotící tabulka'!C35</f>
        <v>0</v>
      </c>
      <c r="E39" s="19"/>
    </row>
    <row r="40" spans="2:5" ht="15.75" thickBot="1" x14ac:dyDescent="0.3">
      <c r="B40" s="14" t="str">
        <f>'hodnotící tabulka'!A36</f>
        <v>nebo obdobná</v>
      </c>
      <c r="C40" s="5" t="str">
        <f>'hodnotící tabulka'!B36</f>
        <v>ano</v>
      </c>
      <c r="D40" s="20">
        <f>'hodnotící tabulka'!C36</f>
        <v>2</v>
      </c>
      <c r="E40" s="20"/>
    </row>
    <row r="41" spans="2:5" ht="15.75" thickBot="1" x14ac:dyDescent="0.3">
      <c r="B41" s="35" t="str">
        <f>'hodnotící tabulka'!A37</f>
        <v>služby</v>
      </c>
      <c r="D41" s="21"/>
      <c r="E41" s="21"/>
    </row>
    <row r="42" spans="2:5" x14ac:dyDescent="0.25">
      <c r="B42" s="13" t="str">
        <f>'hodnotící tabulka'!A38</f>
        <v>Záruční servis (bezplatně)</v>
      </c>
      <c r="C42" s="2" t="str">
        <f>'hodnotící tabulka'!B38</f>
        <v>v servisním středisku</v>
      </c>
      <c r="D42" s="19">
        <f>'hodnotící tabulka'!C38</f>
        <v>0</v>
      </c>
      <c r="E42" s="19"/>
    </row>
    <row r="43" spans="2:5" ht="15.75" thickBot="1" x14ac:dyDescent="0.3">
      <c r="B43" s="14"/>
      <c r="C43" s="5" t="str">
        <f>'hodnotící tabulka'!B39</f>
        <v>na místě vč kompletního zprovoznění</v>
      </c>
      <c r="D43" s="20">
        <f>'hodnotící tabulka'!C39</f>
        <v>3</v>
      </c>
      <c r="E43" s="20"/>
    </row>
  </sheetData>
  <dataValidations count="5">
    <dataValidation type="custom" allowBlank="1" showInputMessage="1" showErrorMessage="1" errorTitle="Nesprávná hodnota" error="Zvolteprosím pouze jdnu hodnotu" sqref="E11 E13 E15 E17 E19 E21 E29 E32 E34 E37 E39 E42" xr:uid="{190E5B90-48C7-469B-95C3-BC2C42E35C43}">
      <formula1>COUNTIF(E11:E12,"&lt;&gt;")&lt;1.1</formula1>
    </dataValidation>
    <dataValidation type="custom" allowBlank="1" showInputMessage="1" showErrorMessage="1" errorTitle="Nesprávná hodnota" error="Zvolteprosím pouze jdnu hodnotu" sqref="E12 E14 E16 E18 E20 E22 E30 E33 E35 E38 E40 E43" xr:uid="{EA7D380F-FBBF-428C-B278-1D06BAD4DBFF}">
      <formula1>COUNTIF(E11:E12,"&lt;&gt;")&lt;1.1</formula1>
    </dataValidation>
    <dataValidation type="custom" allowBlank="1" showInputMessage="1" showErrorMessage="1" errorTitle="Nesprávná hodnota" error="Zvolteprosím pouze jdnu hodnotu" sqref="E23 E26" xr:uid="{1DAB0367-E4D1-4700-836D-EBAE349FC3EB}">
      <formula1>COUNTIF(E23:E25,"&lt;&gt;")&lt;1.1</formula1>
    </dataValidation>
    <dataValidation type="custom" allowBlank="1" showInputMessage="1" showErrorMessage="1" errorTitle="Nesprávná hodnota" error="Zvolteprosím pouze jdnu hodnotu" sqref="E24 E27" xr:uid="{E4BE0690-30EF-4343-8109-7CA841447B03}">
      <formula1>COUNTIF(E23:E25,"&lt;&gt;")&lt;1.1</formula1>
    </dataValidation>
    <dataValidation type="custom" allowBlank="1" showInputMessage="1" showErrorMessage="1" errorTitle="Nesprávná hodnota" error="Zvolteprosím pouze jdnu hodnotu" sqref="E25 E28" xr:uid="{4B5CD3FB-46F6-44AA-9D98-F662B98DD637}">
      <formula1>COUNTIF(E23:E234,"&lt;&gt;")&lt;1.1</formula1>
    </dataValidation>
  </dataValidation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D9EF00-ADBE-41E1-8E0D-556026DF4860}">
  <dimension ref="B2:AA19"/>
  <sheetViews>
    <sheetView zoomScale="115" zoomScaleNormal="115" workbookViewId="0">
      <selection activeCell="H12" sqref="H12"/>
    </sheetView>
  </sheetViews>
  <sheetFormatPr defaultRowHeight="15" x14ac:dyDescent="0.25"/>
  <cols>
    <col min="2" max="2" width="34.28515625" customWidth="1"/>
    <col min="3" max="3" width="21.28515625" style="9" customWidth="1"/>
    <col min="4" max="4" width="15.85546875" customWidth="1"/>
    <col min="5" max="5" width="15.85546875" style="23" customWidth="1"/>
    <col min="6" max="13" width="15.85546875" customWidth="1"/>
  </cols>
  <sheetData>
    <row r="2" spans="2:27" x14ac:dyDescent="0.25">
      <c r="B2" t="s">
        <v>20</v>
      </c>
    </row>
    <row r="3" spans="2:27" ht="15.75" thickBot="1" x14ac:dyDescent="0.3">
      <c r="C3" s="9" t="s">
        <v>43</v>
      </c>
    </row>
    <row r="4" spans="2:27" x14ac:dyDescent="0.25">
      <c r="B4" s="45"/>
      <c r="C4" s="46"/>
      <c r="D4" s="46">
        <f>'hodnotící tabulka'!$F$1</f>
        <v>0</v>
      </c>
      <c r="E4" s="47">
        <f>'hodnotící tabulka'!$H$1</f>
        <v>0</v>
      </c>
      <c r="F4" s="46">
        <f>'hodnotící tabulka'!$J$1</f>
        <v>0</v>
      </c>
      <c r="G4" s="46">
        <f>'hodnotící tabulka'!$L$1</f>
        <v>0</v>
      </c>
      <c r="H4" s="46">
        <f>'hodnotící tabulka'!$N$1</f>
        <v>0</v>
      </c>
      <c r="I4" s="46">
        <f>'hodnotící tabulka'!$P$1</f>
        <v>0</v>
      </c>
      <c r="J4" s="46">
        <f>'hodnotící tabulka'!$R$1</f>
        <v>0</v>
      </c>
      <c r="K4" s="46">
        <f>'hodnotící tabulka'!$T$1</f>
        <v>0</v>
      </c>
      <c r="L4" s="46">
        <f>'hodnotící tabulka'!$V$1</f>
        <v>0</v>
      </c>
      <c r="M4" s="48">
        <f>'hodnotící tabulka'!$X$1</f>
        <v>0</v>
      </c>
      <c r="N4" s="9"/>
      <c r="O4" s="9"/>
      <c r="P4" s="9"/>
      <c r="Q4" s="9"/>
      <c r="R4" s="9"/>
      <c r="S4" s="9"/>
      <c r="T4" s="9"/>
      <c r="U4" s="9"/>
      <c r="V4" s="9"/>
      <c r="W4" s="9"/>
      <c r="X4" s="9"/>
      <c r="Y4" s="9"/>
      <c r="Z4" s="9"/>
      <c r="AA4" s="9"/>
    </row>
    <row r="5" spans="2:27" x14ac:dyDescent="0.25">
      <c r="B5" s="49" t="s">
        <v>54</v>
      </c>
      <c r="C5" s="43"/>
      <c r="D5" s="44" t="str">
        <f>IF('hodnotící tabulka'!$F$3 = 0,"",MIN('hodnotící tabulka'!$H$3,'hodnotící tabulka'!$F$3,'hodnotící tabulka'!$J$3,'hodnotící tabulka'!$L$3,'hodnotící tabulka'!$N$3,'hodnotící tabulka'!$P$3,'hodnotící tabulka'!$R$3,'hodnotící tabulka'!$T$3)/'hodnotící tabulka'!$F$3)</f>
        <v/>
      </c>
      <c r="E5" s="44" t="str">
        <f>IF('hodnotící tabulka'!$H$3 = 0,"",MIN('hodnotící tabulka'!$H$3,'hodnotící tabulka'!$F$3,'hodnotící tabulka'!$J$3,'hodnotící tabulka'!$L$3,'hodnotící tabulka'!$N$3,'hodnotící tabulka'!$P$3,'hodnotící tabulka'!$R$3,'hodnotící tabulka'!$T$3)/'hodnotící tabulka'!$H$3)</f>
        <v/>
      </c>
      <c r="F5" s="44" t="str">
        <f>IF('hodnotící tabulka'!$J$3 = 0,"",MIN('hodnotící tabulka'!$H$3,'hodnotící tabulka'!$F$3,'hodnotící tabulka'!$J$3,'hodnotící tabulka'!$L$3,'hodnotící tabulka'!$N$3,'hodnotící tabulka'!$P$3,'hodnotící tabulka'!$R$3,'hodnotící tabulka'!$T$3)/'hodnotící tabulka'!$J$3)</f>
        <v/>
      </c>
      <c r="G5" s="44" t="str">
        <f>IF('hodnotící tabulka'!$L$3 = 0,"",MIN('hodnotící tabulka'!$H$3,'hodnotící tabulka'!$F$3,'hodnotící tabulka'!$J$3,'hodnotící tabulka'!$L$3,'hodnotící tabulka'!$N$3,'hodnotící tabulka'!$P$3,'hodnotící tabulka'!$R$3,'hodnotící tabulka'!$T$3)/'hodnotící tabulka'!$L$3)</f>
        <v/>
      </c>
      <c r="H5" s="44" t="str">
        <f>IF('hodnotící tabulka'!$N$3 = 0,"",MIN('hodnotící tabulka'!$H$3,'hodnotící tabulka'!$F$3,'hodnotící tabulka'!$J$3,'hodnotící tabulka'!$L$3,'hodnotící tabulka'!$N$3,'hodnotící tabulka'!$P$3,'hodnotící tabulka'!$R$3,'hodnotící tabulka'!$T$3)/'hodnotící tabulka'!$N$3)</f>
        <v/>
      </c>
      <c r="I5" s="44" t="str">
        <f>IF('hodnotící tabulka'!$P$3 = 0,"",MIN('hodnotící tabulka'!$H$3,'hodnotící tabulka'!$F$3,'hodnotící tabulka'!$J$3,'hodnotící tabulka'!$L$3,'hodnotící tabulka'!$N$3,'hodnotící tabulka'!$P$3,'hodnotící tabulka'!$R$3,'hodnotící tabulka'!$T$3)/'hodnotící tabulka'!$P$3)</f>
        <v/>
      </c>
      <c r="J5" s="44" t="str">
        <f>IF('hodnotící tabulka'!$R$3 = 0,"",MIN('hodnotící tabulka'!$H$3,'hodnotící tabulka'!$F$3,'hodnotící tabulka'!$J$3,'hodnotící tabulka'!$L$3,'hodnotící tabulka'!$N$3,'hodnotící tabulka'!$P$3,'hodnotící tabulka'!$R$3,'hodnotící tabulka'!$T$3)/'hodnotící tabulka'!$R$3)</f>
        <v/>
      </c>
      <c r="K5" s="44" t="str">
        <f>IF('hodnotící tabulka'!$T$3 = 0,"",MIN('hodnotící tabulka'!$H$3,'hodnotící tabulka'!$F$3,'hodnotící tabulka'!$J$3,'hodnotící tabulka'!$L$3,'hodnotící tabulka'!$N$3,'hodnotící tabulka'!$P$3,'hodnotící tabulka'!$R$3,'hodnotící tabulka'!$T$3)/'hodnotící tabulka'!$T$3)</f>
        <v/>
      </c>
      <c r="L5" s="44" t="str">
        <f>IF('hodnotící tabulka'!$V$3 = 0,"",MIN('hodnotící tabulka'!$H$3,'hodnotící tabulka'!$F$3,'hodnotící tabulka'!$J$3,'hodnotící tabulka'!$L$3,'hodnotící tabulka'!$N$3,'hodnotící tabulka'!$P$3,'hodnotící tabulka'!$R$3,'hodnotící tabulka'!$T$3)/'hodnotící tabulka'!$V$3)</f>
        <v/>
      </c>
      <c r="M5" s="50" t="str">
        <f>IF('hodnotící tabulka'!$X$3 = 0,"",MIN('hodnotící tabulka'!$H$3,'hodnotící tabulka'!$F$3,'hodnotící tabulka'!$J$3,'hodnotící tabulka'!$L$3,'hodnotící tabulka'!$N$3,'hodnotící tabulka'!$P$3,'hodnotící tabulka'!$R$3,'hodnotící tabulka'!$T$3)/'hodnotící tabulka'!$X$3)</f>
        <v/>
      </c>
      <c r="N5" s="9"/>
      <c r="O5" s="9"/>
      <c r="P5" s="9"/>
      <c r="Q5" s="9"/>
      <c r="R5" s="9"/>
      <c r="S5" s="9"/>
      <c r="T5" s="9"/>
      <c r="U5" s="9"/>
      <c r="V5" s="9"/>
      <c r="W5" s="9"/>
      <c r="X5" s="9"/>
      <c r="Y5" s="9"/>
      <c r="Z5" s="9"/>
      <c r="AA5" s="9"/>
    </row>
    <row r="6" spans="2:27" ht="15.75" thickBot="1" x14ac:dyDescent="0.3">
      <c r="B6" s="51" t="s">
        <v>45</v>
      </c>
      <c r="C6" s="52">
        <v>50</v>
      </c>
      <c r="D6" s="53">
        <f>IF(ISNUMBER(D5),'celkové hodnocení'!$C$6*D5,0)</f>
        <v>0</v>
      </c>
      <c r="E6" s="53">
        <f>IF(ISNUMBER(E5),'celkové hodnocení'!$C$6*E5,0)</f>
        <v>0</v>
      </c>
      <c r="F6" s="53">
        <f>IF(ISNUMBER(F5),'celkové hodnocení'!$C$6*F5,0)</f>
        <v>0</v>
      </c>
      <c r="G6" s="53">
        <f>IF(ISNUMBER(G5),'celkové hodnocení'!$C$6*G5,0)</f>
        <v>0</v>
      </c>
      <c r="H6" s="53">
        <f>IF(ISNUMBER(H5),'celkové hodnocení'!$C$6*H5,0)</f>
        <v>0</v>
      </c>
      <c r="I6" s="53">
        <f>IF(ISNUMBER(I5),'celkové hodnocení'!$C$6*I5,0)</f>
        <v>0</v>
      </c>
      <c r="J6" s="53">
        <f>IF(ISNUMBER(J5),'celkové hodnocení'!$C$6*J5,0)</f>
        <v>0</v>
      </c>
      <c r="K6" s="53">
        <f>IF(ISNUMBER(K5),'celkové hodnocení'!$C$6*K5,0)</f>
        <v>0</v>
      </c>
      <c r="L6" s="53">
        <f>IF(ISNUMBER(L5),'celkové hodnocení'!$C$6*L5,0)</f>
        <v>0</v>
      </c>
      <c r="M6" s="54">
        <f>IF(ISNUMBER(M5),'celkové hodnocení'!$C$6*M5,0)</f>
        <v>0</v>
      </c>
      <c r="N6" s="9"/>
      <c r="O6" s="9"/>
      <c r="P6" s="9"/>
      <c r="Q6" s="9"/>
      <c r="R6" s="9"/>
      <c r="S6" s="9"/>
      <c r="T6" s="9"/>
      <c r="U6" s="9"/>
      <c r="V6" s="9"/>
      <c r="W6" s="9"/>
      <c r="X6" s="9"/>
      <c r="Y6" s="9"/>
      <c r="Z6" s="9"/>
      <c r="AA6" s="9"/>
    </row>
    <row r="7" spans="2:27" ht="15.75" thickBot="1" x14ac:dyDescent="0.3">
      <c r="D7" s="24"/>
      <c r="E7" s="25"/>
      <c r="F7" s="24"/>
      <c r="G7" s="24"/>
      <c r="H7" s="24"/>
      <c r="I7" s="9"/>
      <c r="J7" s="9"/>
      <c r="K7" s="9"/>
      <c r="L7" s="9"/>
      <c r="M7" s="9"/>
      <c r="N7" s="9"/>
      <c r="O7" s="9"/>
      <c r="P7" s="9"/>
      <c r="Q7" s="9"/>
      <c r="R7" s="9"/>
      <c r="S7" s="9"/>
      <c r="T7" s="9"/>
      <c r="U7" s="9"/>
      <c r="V7" s="9"/>
      <c r="W7" s="9"/>
      <c r="X7" s="9"/>
      <c r="Y7" s="9"/>
      <c r="Z7" s="9"/>
      <c r="AA7" s="9"/>
    </row>
    <row r="8" spans="2:27" x14ac:dyDescent="0.25">
      <c r="B8" s="45"/>
      <c r="C8" s="46"/>
      <c r="D8" s="46">
        <f>'hodnotící tabulka'!$F$1</f>
        <v>0</v>
      </c>
      <c r="E8" s="47">
        <f>'hodnotící tabulka'!$H$1</f>
        <v>0</v>
      </c>
      <c r="F8" s="46">
        <f>'hodnotící tabulka'!$J$1</f>
        <v>0</v>
      </c>
      <c r="G8" s="46">
        <f>'hodnotící tabulka'!$L$1</f>
        <v>0</v>
      </c>
      <c r="H8" s="46">
        <f>'hodnotící tabulka'!$N$1</f>
        <v>0</v>
      </c>
      <c r="I8" s="46">
        <f>'hodnotící tabulka'!$P$1</f>
        <v>0</v>
      </c>
      <c r="J8" s="46">
        <f>'hodnotící tabulka'!$R$1</f>
        <v>0</v>
      </c>
      <c r="K8" s="46">
        <f>'hodnotící tabulka'!$T$1</f>
        <v>0</v>
      </c>
      <c r="L8" s="46">
        <f>'hodnotící tabulka'!$V$1</f>
        <v>0</v>
      </c>
      <c r="M8" s="48">
        <f>'hodnotící tabulka'!$X$1</f>
        <v>0</v>
      </c>
      <c r="N8" s="9"/>
      <c r="O8" s="9"/>
      <c r="P8" s="9"/>
      <c r="Q8" s="9"/>
      <c r="R8" s="9"/>
      <c r="S8" s="9"/>
      <c r="T8" s="9"/>
      <c r="U8" s="9"/>
      <c r="V8" s="9"/>
      <c r="W8" s="9"/>
      <c r="X8" s="9"/>
      <c r="Y8" s="9"/>
      <c r="Z8" s="9"/>
      <c r="AA8" s="9"/>
    </row>
    <row r="9" spans="2:27" x14ac:dyDescent="0.25">
      <c r="B9" s="49" t="s">
        <v>53</v>
      </c>
      <c r="C9" s="43"/>
      <c r="D9" s="55" t="str">
        <f>IF(MAX('hodnotící tabulka'!$G$3,'hodnotící tabulka'!$I$3,'hodnotící tabulka'!$K$3,'hodnotící tabulka'!$M$3,'hodnotící tabulka'!$O$3,'hodnotící tabulka'!$Q$3,'hodnotící tabulka'!$S$3,'hodnotící tabulka'!$U$3,'hodnotící tabulka'!$W$3,'hodnotící tabulka'!$Y$3)=0,"",'hodnotící tabulka'!$G$3/MAX('hodnotící tabulka'!$G$3,'hodnotící tabulka'!$I$3,'hodnotící tabulka'!$K$3,'hodnotící tabulka'!$M$3,'hodnotící tabulka'!$O$3,'hodnotící tabulka'!$Q$3,'hodnotící tabulka'!$S$3,'hodnotící tabulka'!$U$3,'hodnotící tabulka'!$W$3,'hodnotící tabulka'!$Y$3))</f>
        <v/>
      </c>
      <c r="E9" s="55" t="str">
        <f>IF(MAX('hodnotící tabulka'!$G$3,'hodnotící tabulka'!$I$3,'hodnotící tabulka'!$K$3,'hodnotící tabulka'!$M$3,'hodnotící tabulka'!$O$3,'hodnotící tabulka'!$Q$3,'hodnotící tabulka'!$S$3,'hodnotící tabulka'!$U$3,'hodnotící tabulka'!$W$3,'hodnotící tabulka'!$Y$3)=0,"",'hodnotící tabulka'!$I$3/MAX('hodnotící tabulka'!$G$3,'hodnotící tabulka'!$I$3,'hodnotící tabulka'!$K$3,'hodnotící tabulka'!$M$3,'hodnotící tabulka'!$O$3,'hodnotící tabulka'!$Q$3,'hodnotící tabulka'!$S$3,'hodnotící tabulka'!$U$3,'hodnotící tabulka'!$W$3,'hodnotící tabulka'!$Y$3))</f>
        <v/>
      </c>
      <c r="F9" s="55" t="str">
        <f>IF(MAX('hodnotící tabulka'!$G$3,'hodnotící tabulka'!$I$3,'hodnotící tabulka'!$K$3,'hodnotící tabulka'!$M$3,'hodnotící tabulka'!$O$3,'hodnotící tabulka'!$Q$3,'hodnotící tabulka'!$S$3,'hodnotící tabulka'!$U$3,'hodnotící tabulka'!$W$3,'hodnotící tabulka'!$Y$3)=0,"",'hodnotící tabulka'!$K$3/MAX('hodnotící tabulka'!$G$3,'hodnotící tabulka'!$I$3,'hodnotící tabulka'!$K$3,'hodnotící tabulka'!$M$3,'hodnotící tabulka'!$O$3,'hodnotící tabulka'!$Q$3,'hodnotící tabulka'!$S$3,'hodnotící tabulka'!$U$3,'hodnotící tabulka'!$W$3,'hodnotící tabulka'!$Y$3))</f>
        <v/>
      </c>
      <c r="G9" s="55" t="str">
        <f>IF(MAX('hodnotící tabulka'!$G$3,'hodnotící tabulka'!$I$3,'hodnotící tabulka'!$K$3,'hodnotící tabulka'!$M$3,'hodnotící tabulka'!$O$3,'hodnotící tabulka'!$Q$3,'hodnotící tabulka'!$S$3,'hodnotící tabulka'!$U$3,'hodnotící tabulka'!$W$3,'hodnotící tabulka'!$Y$3)=0,"",'hodnotící tabulka'!$M$3/MAX('hodnotící tabulka'!$G$3,'hodnotící tabulka'!$I$3,'hodnotící tabulka'!$K$3,'hodnotící tabulka'!$M$3,'hodnotící tabulka'!$O$3,'hodnotící tabulka'!$Q$3,'hodnotící tabulka'!$S$3,'hodnotící tabulka'!$U$3,'hodnotící tabulka'!$W$3,'hodnotící tabulka'!$Y$3))</f>
        <v/>
      </c>
      <c r="H9" s="55" t="str">
        <f>IF(MAX('hodnotící tabulka'!$G$3,'hodnotící tabulka'!$I$3,'hodnotící tabulka'!$K$3,'hodnotící tabulka'!$M$3,'hodnotící tabulka'!$O$3,'hodnotící tabulka'!$Q$3,'hodnotící tabulka'!$S$3,'hodnotící tabulka'!$U$3,'hodnotící tabulka'!$W$3,'hodnotící tabulka'!$Y$3)=0,"",'hodnotící tabulka'!$O$3/MAX('hodnotící tabulka'!$G$3,'hodnotící tabulka'!$I$3,'hodnotící tabulka'!$K$3,'hodnotící tabulka'!$M$3,'hodnotící tabulka'!$O$3,'hodnotící tabulka'!$Q$3,'hodnotící tabulka'!$S$3,'hodnotící tabulka'!$U$3,'hodnotící tabulka'!$W$3,'hodnotící tabulka'!$Y$3))</f>
        <v/>
      </c>
      <c r="I9" s="55" t="str">
        <f>IF(MAX('hodnotící tabulka'!$G$3,'hodnotící tabulka'!$I$3,'hodnotící tabulka'!$K$3,'hodnotící tabulka'!$M$3,'hodnotící tabulka'!$O$3,'hodnotící tabulka'!$Q$3,'hodnotící tabulka'!$S$3,'hodnotící tabulka'!$U$3,'hodnotící tabulka'!$W$3,'hodnotící tabulka'!$Y$3)=0,"",'hodnotící tabulka'!$Q$3/MAX('hodnotící tabulka'!$G$3,'hodnotící tabulka'!$I$3,'hodnotící tabulka'!$K$3,'hodnotící tabulka'!$M$3,'hodnotící tabulka'!$O$3,'hodnotící tabulka'!$Q$3,'hodnotící tabulka'!$S$3,'hodnotící tabulka'!$U$3,'hodnotící tabulka'!$W$3,'hodnotící tabulka'!$Y$3))</f>
        <v/>
      </c>
      <c r="J9" s="55" t="str">
        <f>IF(MAX('hodnotící tabulka'!$G$3,'hodnotící tabulka'!$I$3,'hodnotící tabulka'!$K$3,'hodnotící tabulka'!$M$3,'hodnotící tabulka'!$O$3,'hodnotící tabulka'!$Q$3,'hodnotící tabulka'!$S$3,'hodnotící tabulka'!$U$3,'hodnotící tabulka'!$W$3,'hodnotící tabulka'!$Y$3)=0,"",'hodnotící tabulka'!$S$3/MAX('hodnotící tabulka'!$G$3,'hodnotící tabulka'!$I$3,'hodnotící tabulka'!$K$3,'hodnotící tabulka'!$M$3,'hodnotící tabulka'!$O$3,'hodnotící tabulka'!$Q$3,'hodnotící tabulka'!$S$3,'hodnotící tabulka'!$U$3,'hodnotící tabulka'!$W$3,'hodnotící tabulka'!$Y$3))</f>
        <v/>
      </c>
      <c r="K9" s="55" t="str">
        <f>IF(MAX('hodnotící tabulka'!$G$3,'hodnotící tabulka'!$I$3,'hodnotící tabulka'!$K$3,'hodnotící tabulka'!$M$3,'hodnotící tabulka'!$O$3,'hodnotící tabulka'!$Q$3,'hodnotící tabulka'!$S$3,'hodnotící tabulka'!$U$3,'hodnotící tabulka'!$W$3,'hodnotící tabulka'!$Y$3)=0,"",'hodnotící tabulka'!$U$3/MAX('hodnotící tabulka'!$G$3,'hodnotící tabulka'!$I$3,'hodnotící tabulka'!$K$3,'hodnotící tabulka'!$M$3,'hodnotící tabulka'!$O$3,'hodnotící tabulka'!$Q$3,'hodnotící tabulka'!$S$3,'hodnotící tabulka'!$U$3,'hodnotící tabulka'!$W$3,'hodnotící tabulka'!$Y$3))</f>
        <v/>
      </c>
      <c r="L9" s="55" t="str">
        <f>IF(MAX('hodnotící tabulka'!$G$3,'hodnotící tabulka'!$I$3,'hodnotící tabulka'!$K$3,'hodnotící tabulka'!$M$3,'hodnotící tabulka'!$O$3,'hodnotící tabulka'!$Q$3,'hodnotící tabulka'!$S$3,'hodnotící tabulka'!$U$3,'hodnotící tabulka'!$W$3,'hodnotící tabulka'!$Y$3)=0,"",'hodnotící tabulka'!$W$3/MAX('hodnotící tabulka'!$G$3,'hodnotící tabulka'!$I$3,'hodnotící tabulka'!$K$3,'hodnotící tabulka'!$M$3,'hodnotící tabulka'!$O$3,'hodnotící tabulka'!$Q$3,'hodnotící tabulka'!$S$3,'hodnotící tabulka'!$U$3,'hodnotící tabulka'!$W$3,'hodnotící tabulka'!$Y$3))</f>
        <v/>
      </c>
      <c r="M9" s="56" t="str">
        <f>IF(MAX('hodnotící tabulka'!$G$3,'hodnotící tabulka'!$I$3,'hodnotící tabulka'!$K$3,'hodnotící tabulka'!$M$3,'hodnotící tabulka'!$O$3,'hodnotící tabulka'!$Q$3,'hodnotící tabulka'!$S$3,'hodnotící tabulka'!$U$3,'hodnotící tabulka'!$W$3,'hodnotící tabulka'!$Y$3)=0,"",'hodnotící tabulka'!$Y$3/MAX('hodnotící tabulka'!$G$3,'hodnotící tabulka'!$I$3,'hodnotící tabulka'!$K$3,'hodnotící tabulka'!$M$3,'hodnotící tabulka'!$O$3,'hodnotící tabulka'!$Q$3,'hodnotící tabulka'!$S$3,'hodnotící tabulka'!$U$3,'hodnotící tabulka'!$W$3,'hodnotící tabulka'!$Y$3))</f>
        <v/>
      </c>
      <c r="N9" s="9"/>
      <c r="O9" s="9"/>
      <c r="P9" s="9"/>
      <c r="Q9" s="9"/>
      <c r="R9" s="9"/>
      <c r="S9" s="9"/>
      <c r="T9" s="9"/>
      <c r="U9" s="9"/>
      <c r="V9" s="9"/>
      <c r="W9" s="9"/>
      <c r="X9" s="9"/>
      <c r="Y9" s="9"/>
      <c r="Z9" s="9"/>
      <c r="AA9" s="9"/>
    </row>
    <row r="10" spans="2:27" ht="15.75" thickBot="1" x14ac:dyDescent="0.3">
      <c r="B10" s="51" t="s">
        <v>46</v>
      </c>
      <c r="C10" s="52">
        <v>50</v>
      </c>
      <c r="D10" s="53">
        <f>IF(ISNUMBER(D9),'celkové hodnocení'!$C$10*D9,0)</f>
        <v>0</v>
      </c>
      <c r="E10" s="53">
        <f>IF(ISNUMBER(E9),'celkové hodnocení'!$C$10*E9,0)</f>
        <v>0</v>
      </c>
      <c r="F10" s="53">
        <f>IF(ISNUMBER(F9),'celkové hodnocení'!$C$10*F9,0)</f>
        <v>0</v>
      </c>
      <c r="G10" s="53">
        <f>IF(ISNUMBER(G9),'celkové hodnocení'!$C$10*G9,0)</f>
        <v>0</v>
      </c>
      <c r="H10" s="53">
        <f>IF(ISNUMBER(H9),'celkové hodnocení'!$C$10*H9,0)</f>
        <v>0</v>
      </c>
      <c r="I10" s="53">
        <f>IF(ISNUMBER(I9),'celkové hodnocení'!$C$10*I9,0)</f>
        <v>0</v>
      </c>
      <c r="J10" s="53">
        <f>IF(ISNUMBER(J9),'celkové hodnocení'!$C$10*J9,0)</f>
        <v>0</v>
      </c>
      <c r="K10" s="53">
        <f>IF(ISNUMBER(K9),'celkové hodnocení'!$C$10*K9,0)</f>
        <v>0</v>
      </c>
      <c r="L10" s="53">
        <f>IF(ISNUMBER(L9),'celkové hodnocení'!$C$10*L9,0)</f>
        <v>0</v>
      </c>
      <c r="M10" s="54">
        <f>IF(ISNUMBER(M9),'celkové hodnocení'!$C$10*M9,0)</f>
        <v>0</v>
      </c>
      <c r="N10" s="9"/>
      <c r="O10" s="9"/>
      <c r="P10" s="9"/>
      <c r="Q10" s="9"/>
      <c r="R10" s="9"/>
      <c r="S10" s="9"/>
      <c r="T10" s="9"/>
      <c r="U10" s="9"/>
      <c r="V10" s="9"/>
      <c r="W10" s="9"/>
      <c r="X10" s="9"/>
      <c r="Y10" s="9"/>
      <c r="Z10" s="9"/>
      <c r="AA10" s="9"/>
    </row>
    <row r="11" spans="2:27" ht="15.75" thickBot="1" x14ac:dyDescent="0.3">
      <c r="D11" s="24"/>
      <c r="E11" s="25"/>
      <c r="F11" s="24"/>
      <c r="G11" s="24"/>
      <c r="H11" s="9"/>
      <c r="I11" s="9"/>
      <c r="J11" s="9"/>
      <c r="K11" s="9"/>
      <c r="L11" s="9"/>
      <c r="M11" s="9"/>
      <c r="N11" s="9"/>
      <c r="O11" s="9"/>
      <c r="P11" s="9"/>
      <c r="Q11" s="9"/>
      <c r="R11" s="9"/>
      <c r="S11" s="9"/>
      <c r="T11" s="9"/>
      <c r="U11" s="9"/>
      <c r="V11" s="9"/>
      <c r="W11" s="9"/>
      <c r="X11" s="9"/>
      <c r="Y11" s="9"/>
      <c r="Z11" s="9"/>
      <c r="AA11" s="9"/>
    </row>
    <row r="12" spans="2:27" ht="15.75" thickBot="1" x14ac:dyDescent="0.3">
      <c r="B12" s="16" t="s">
        <v>47</v>
      </c>
      <c r="C12" s="57"/>
      <c r="D12" s="58">
        <f>D10+D6</f>
        <v>0</v>
      </c>
      <c r="E12" s="58">
        <f t="shared" ref="E12:M12" si="0">E10+E6</f>
        <v>0</v>
      </c>
      <c r="F12" s="58">
        <f t="shared" si="0"/>
        <v>0</v>
      </c>
      <c r="G12" s="58">
        <f t="shared" si="0"/>
        <v>0</v>
      </c>
      <c r="H12" s="58">
        <f t="shared" si="0"/>
        <v>0</v>
      </c>
      <c r="I12" s="58">
        <f t="shared" si="0"/>
        <v>0</v>
      </c>
      <c r="J12" s="58">
        <f t="shared" si="0"/>
        <v>0</v>
      </c>
      <c r="K12" s="58">
        <f t="shared" si="0"/>
        <v>0</v>
      </c>
      <c r="L12" s="58">
        <f t="shared" si="0"/>
        <v>0</v>
      </c>
      <c r="M12" s="59">
        <f t="shared" si="0"/>
        <v>0</v>
      </c>
      <c r="N12" s="9"/>
      <c r="O12" s="9"/>
      <c r="P12" s="9"/>
      <c r="Q12" s="9"/>
      <c r="R12" s="9"/>
      <c r="S12" s="9"/>
      <c r="T12" s="9"/>
      <c r="U12" s="9"/>
      <c r="V12" s="9"/>
      <c r="W12" s="9"/>
      <c r="X12" s="9"/>
      <c r="Y12" s="9"/>
      <c r="Z12" s="9"/>
      <c r="AA12" s="9"/>
    </row>
    <row r="13" spans="2:27" ht="15.75" thickBot="1" x14ac:dyDescent="0.3"/>
    <row r="14" spans="2:27" ht="30" customHeight="1" thickBot="1" x14ac:dyDescent="0.3">
      <c r="B14" s="31" t="s">
        <v>48</v>
      </c>
      <c r="C14" s="32"/>
      <c r="D14" s="33">
        <f t="shared" ref="D14:M14" si="1">IF(ISBLANK(D12),"",RANK(D12,$D$12:$M$12,0))</f>
        <v>1</v>
      </c>
      <c r="E14" s="33">
        <f t="shared" si="1"/>
        <v>1</v>
      </c>
      <c r="F14" s="33">
        <f t="shared" si="1"/>
        <v>1</v>
      </c>
      <c r="G14" s="33">
        <f t="shared" si="1"/>
        <v>1</v>
      </c>
      <c r="H14" s="33">
        <f t="shared" si="1"/>
        <v>1</v>
      </c>
      <c r="I14" s="33">
        <f t="shared" si="1"/>
        <v>1</v>
      </c>
      <c r="J14" s="33">
        <f t="shared" si="1"/>
        <v>1</v>
      </c>
      <c r="K14" s="33">
        <f t="shared" si="1"/>
        <v>1</v>
      </c>
      <c r="L14" s="33">
        <f t="shared" si="1"/>
        <v>1</v>
      </c>
      <c r="M14" s="34">
        <f t="shared" si="1"/>
        <v>1</v>
      </c>
    </row>
    <row r="16" spans="2:27" ht="15.75" thickBot="1" x14ac:dyDescent="0.3">
      <c r="B16" t="s">
        <v>57</v>
      </c>
    </row>
    <row r="17" spans="3:13" ht="15.75" thickBot="1" x14ac:dyDescent="0.3">
      <c r="C17" s="40" t="s">
        <v>55</v>
      </c>
      <c r="D17" s="41">
        <f>'hodnotící tabulka'!G4</f>
        <v>0</v>
      </c>
      <c r="E17" s="41">
        <f>'hodnotící tabulka'!I4</f>
        <v>0</v>
      </c>
      <c r="F17" s="41">
        <f>'hodnotící tabulka'!K4</f>
        <v>0</v>
      </c>
      <c r="G17" s="41">
        <f>'hodnotící tabulka'!M4</f>
        <v>0</v>
      </c>
      <c r="H17" s="41">
        <f>'hodnotící tabulka'!O4</f>
        <v>0</v>
      </c>
      <c r="I17" s="41">
        <f>'hodnotící tabulka'!Q4</f>
        <v>0</v>
      </c>
      <c r="J17" s="41">
        <f>'hodnotící tabulka'!S4</f>
        <v>0</v>
      </c>
      <c r="K17" s="41">
        <f>'hodnotící tabulka'!U4</f>
        <v>0</v>
      </c>
      <c r="L17" s="41">
        <f>'hodnotící tabulka'!W4</f>
        <v>0</v>
      </c>
      <c r="M17" s="17">
        <f>'hodnotící tabulka'!Y4</f>
        <v>0</v>
      </c>
    </row>
    <row r="18" spans="3:13" ht="15.75" thickBot="1" x14ac:dyDescent="0.3"/>
    <row r="19" spans="3:13" ht="15.75" thickBot="1" x14ac:dyDescent="0.3">
      <c r="C19" s="42" t="s">
        <v>56</v>
      </c>
      <c r="D19" s="41" t="str">
        <f>IF(D5=MAX($D$5:$M$5),"ano","")</f>
        <v/>
      </c>
      <c r="E19" s="41" t="str">
        <f t="shared" ref="E19:M19" si="2">IF(E5=MAX($D$5:$M$5),"ano","")</f>
        <v/>
      </c>
      <c r="F19" s="41" t="str">
        <f t="shared" si="2"/>
        <v/>
      </c>
      <c r="G19" s="41" t="str">
        <f t="shared" si="2"/>
        <v/>
      </c>
      <c r="H19" s="41" t="str">
        <f t="shared" si="2"/>
        <v/>
      </c>
      <c r="I19" s="41" t="str">
        <f t="shared" si="2"/>
        <v/>
      </c>
      <c r="J19" s="41" t="str">
        <f t="shared" si="2"/>
        <v/>
      </c>
      <c r="K19" s="41" t="str">
        <f t="shared" si="2"/>
        <v/>
      </c>
      <c r="L19" s="41" t="str">
        <f t="shared" si="2"/>
        <v/>
      </c>
      <c r="M19" s="17" t="str">
        <f t="shared" si="2"/>
        <v/>
      </c>
    </row>
  </sheetData>
  <conditionalFormatting sqref="D14:M14">
    <cfRule type="cellIs" dxfId="0" priority="1" operator="equal">
      <formula>MIN($D$14:$M$14)</formula>
    </cfRule>
  </conditionalFormatting>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4B8B1F-3B45-46B2-B803-637E16945B8A}">
  <dimension ref="A1:Y54"/>
  <sheetViews>
    <sheetView zoomScale="85" zoomScaleNormal="85" workbookViewId="0">
      <selection activeCell="A31" sqref="A31"/>
    </sheetView>
  </sheetViews>
  <sheetFormatPr defaultRowHeight="15" x14ac:dyDescent="0.25"/>
  <cols>
    <col min="1" max="1" width="31.140625" bestFit="1" customWidth="1"/>
    <col min="2" max="2" width="26.140625" customWidth="1"/>
    <col min="6" max="6" width="14.42578125" style="9" customWidth="1"/>
    <col min="7" max="7" width="7.42578125" style="9" customWidth="1"/>
    <col min="8" max="8" width="14.42578125" style="9" customWidth="1"/>
    <col min="9" max="9" width="9.140625" style="9"/>
    <col min="10" max="10" width="13.42578125" customWidth="1"/>
    <col min="12" max="12" width="13.7109375" customWidth="1"/>
    <col min="14" max="14" width="13.42578125" customWidth="1"/>
    <col min="16" max="16" width="13.42578125" customWidth="1"/>
    <col min="18" max="18" width="13.42578125" customWidth="1"/>
    <col min="19" max="19" width="10.42578125" customWidth="1"/>
    <col min="20" max="20" width="13.42578125" customWidth="1"/>
    <col min="21" max="21" width="8.5703125" customWidth="1"/>
    <col min="22" max="22" width="13.42578125" customWidth="1"/>
    <col min="23" max="23" width="8.5703125" customWidth="1"/>
    <col min="24" max="24" width="13.42578125" customWidth="1"/>
    <col min="25" max="25" width="8.5703125" customWidth="1"/>
  </cols>
  <sheetData>
    <row r="1" spans="1:25" x14ac:dyDescent="0.25">
      <c r="E1" t="s">
        <v>44</v>
      </c>
      <c r="F1" s="66"/>
      <c r="G1" s="66"/>
      <c r="H1" s="66"/>
      <c r="I1" s="66"/>
      <c r="J1" s="66"/>
      <c r="K1" s="66"/>
      <c r="L1" s="66"/>
      <c r="M1" s="66"/>
      <c r="N1" s="66"/>
      <c r="O1" s="66"/>
      <c r="P1" s="66"/>
      <c r="Q1" s="66"/>
      <c r="R1" s="66"/>
      <c r="S1" s="66"/>
      <c r="T1" s="66"/>
      <c r="U1" s="66"/>
      <c r="V1" s="66"/>
      <c r="W1" s="66"/>
      <c r="X1" s="66"/>
      <c r="Y1" s="66"/>
    </row>
    <row r="2" spans="1:25" x14ac:dyDescent="0.25">
      <c r="F2" s="9" t="s">
        <v>42</v>
      </c>
      <c r="G2" s="9" t="s">
        <v>2</v>
      </c>
      <c r="H2" s="9" t="s">
        <v>42</v>
      </c>
      <c r="I2" s="9" t="s">
        <v>2</v>
      </c>
      <c r="J2" s="9" t="s">
        <v>42</v>
      </c>
      <c r="K2" s="9" t="s">
        <v>2</v>
      </c>
      <c r="L2" s="9" t="s">
        <v>42</v>
      </c>
      <c r="M2" s="9" t="s">
        <v>2</v>
      </c>
      <c r="N2" s="9" t="s">
        <v>42</v>
      </c>
      <c r="O2" s="9" t="s">
        <v>2</v>
      </c>
      <c r="P2" s="9" t="s">
        <v>42</v>
      </c>
      <c r="Q2" s="9" t="s">
        <v>2</v>
      </c>
      <c r="R2" s="9" t="s">
        <v>42</v>
      </c>
      <c r="S2" s="9" t="s">
        <v>2</v>
      </c>
      <c r="T2" s="9" t="s">
        <v>42</v>
      </c>
      <c r="U2" s="9" t="s">
        <v>2</v>
      </c>
      <c r="V2" s="9" t="s">
        <v>42</v>
      </c>
      <c r="W2" s="9" t="s">
        <v>2</v>
      </c>
      <c r="X2" s="9" t="s">
        <v>42</v>
      </c>
      <c r="Y2" s="9" t="s">
        <v>2</v>
      </c>
    </row>
    <row r="3" spans="1:25" x14ac:dyDescent="0.25">
      <c r="F3" s="10"/>
      <c r="G3" s="11">
        <f>SUM(G7:G39)</f>
        <v>0</v>
      </c>
      <c r="H3" s="10"/>
      <c r="I3" s="11">
        <f>SUM(I7:I39)</f>
        <v>0</v>
      </c>
      <c r="J3" s="10"/>
      <c r="K3" s="11">
        <f>SUM(K7:K39)</f>
        <v>0</v>
      </c>
      <c r="L3" s="10"/>
      <c r="M3" s="11">
        <f>SUM(M7:M39)</f>
        <v>0</v>
      </c>
      <c r="N3" s="10"/>
      <c r="O3" s="11">
        <f>SUM(O7:O39)</f>
        <v>0</v>
      </c>
      <c r="P3" s="10"/>
      <c r="Q3" s="11">
        <f>SUM(Q7:Q39)</f>
        <v>0</v>
      </c>
      <c r="R3" s="10"/>
      <c r="S3" s="11">
        <f>SUM(S7:S39)</f>
        <v>0</v>
      </c>
      <c r="T3" s="10"/>
      <c r="U3" s="11">
        <f>SUM(U7:U39)</f>
        <v>0</v>
      </c>
      <c r="V3" s="10"/>
      <c r="W3" s="11">
        <f t="shared" ref="W3" si="0">SUM(W7:W39)</f>
        <v>0</v>
      </c>
      <c r="X3" s="10"/>
      <c r="Y3" s="11">
        <f t="shared" ref="Y3" si="1">SUM(Y7:Y39)</f>
        <v>0</v>
      </c>
    </row>
    <row r="4" spans="1:25" x14ac:dyDescent="0.25">
      <c r="F4" s="9" t="s">
        <v>55</v>
      </c>
      <c r="G4" s="9">
        <f>SUM(G7:G26)</f>
        <v>0</v>
      </c>
      <c r="H4" s="9" t="s">
        <v>55</v>
      </c>
      <c r="I4" s="9">
        <f t="shared" ref="I4" si="2">SUM(I7:I26)</f>
        <v>0</v>
      </c>
      <c r="J4" s="9" t="s">
        <v>55</v>
      </c>
      <c r="K4" s="9">
        <f t="shared" ref="K4" si="3">SUM(K7:K26)</f>
        <v>0</v>
      </c>
      <c r="L4" s="9" t="s">
        <v>55</v>
      </c>
      <c r="M4" s="9">
        <f t="shared" ref="M4" si="4">SUM(M7:M26)</f>
        <v>0</v>
      </c>
      <c r="N4" s="9" t="s">
        <v>55</v>
      </c>
      <c r="O4" s="9">
        <f t="shared" ref="O4" si="5">SUM(O7:O26)</f>
        <v>0</v>
      </c>
      <c r="P4" s="9" t="s">
        <v>55</v>
      </c>
      <c r="Q4" s="9">
        <f t="shared" ref="Q4" si="6">SUM(Q7:Q26)</f>
        <v>0</v>
      </c>
      <c r="R4" s="9" t="s">
        <v>55</v>
      </c>
      <c r="S4" s="9">
        <f t="shared" ref="S4" si="7">SUM(S7:S26)</f>
        <v>0</v>
      </c>
      <c r="T4" s="9" t="s">
        <v>55</v>
      </c>
      <c r="U4" s="9">
        <f t="shared" ref="U4" si="8">SUM(U7:U26)</f>
        <v>0</v>
      </c>
      <c r="V4" s="9" t="s">
        <v>55</v>
      </c>
      <c r="W4" s="9">
        <f t="shared" ref="W4" si="9">SUM(W7:W26)</f>
        <v>0</v>
      </c>
      <c r="X4" s="9" t="s">
        <v>55</v>
      </c>
      <c r="Y4" s="9">
        <f t="shared" ref="Y4" si="10">SUM(Y7:Y26)</f>
        <v>0</v>
      </c>
    </row>
    <row r="5" spans="1:25" x14ac:dyDescent="0.25">
      <c r="A5" t="s">
        <v>0</v>
      </c>
      <c r="B5" t="s">
        <v>1</v>
      </c>
      <c r="C5" t="s">
        <v>2</v>
      </c>
      <c r="D5">
        <f>SUM(D7:D39)</f>
        <v>31</v>
      </c>
      <c r="J5" s="9"/>
      <c r="K5" s="9"/>
      <c r="L5" s="9"/>
      <c r="M5" s="9"/>
      <c r="N5" s="9"/>
      <c r="O5" s="9"/>
      <c r="P5" s="9"/>
      <c r="Q5" s="9"/>
      <c r="R5" s="9"/>
      <c r="S5" s="9"/>
      <c r="T5" s="9"/>
      <c r="U5" s="9"/>
      <c r="V5" s="9"/>
      <c r="W5" s="9"/>
      <c r="X5" s="9"/>
      <c r="Y5" s="9"/>
    </row>
    <row r="6" spans="1:25" ht="15.75" thickBot="1" x14ac:dyDescent="0.3">
      <c r="A6" s="12" t="s">
        <v>50</v>
      </c>
      <c r="F6" s="9" t="s">
        <v>29</v>
      </c>
      <c r="H6" s="9" t="s">
        <v>29</v>
      </c>
      <c r="J6" s="9" t="s">
        <v>29</v>
      </c>
      <c r="K6" s="9"/>
      <c r="L6" s="9" t="s">
        <v>29</v>
      </c>
      <c r="M6" s="9"/>
      <c r="N6" s="9" t="s">
        <v>29</v>
      </c>
      <c r="O6" s="9"/>
      <c r="P6" s="9" t="s">
        <v>29</v>
      </c>
      <c r="Q6" s="9"/>
      <c r="R6" s="9" t="s">
        <v>29</v>
      </c>
      <c r="S6" s="9"/>
      <c r="T6" s="9" t="s">
        <v>29</v>
      </c>
      <c r="U6" s="9"/>
      <c r="V6" s="9" t="s">
        <v>29</v>
      </c>
      <c r="W6" s="9"/>
      <c r="X6" s="9" t="s">
        <v>29</v>
      </c>
      <c r="Y6" s="9"/>
    </row>
    <row r="7" spans="1:25" x14ac:dyDescent="0.25">
      <c r="A7" s="1" t="s">
        <v>5</v>
      </c>
      <c r="B7" s="2" t="s">
        <v>30</v>
      </c>
      <c r="C7" s="2">
        <v>1</v>
      </c>
      <c r="D7" s="3">
        <f>MAX(C7:C8)</f>
        <v>3</v>
      </c>
      <c r="F7" s="26"/>
      <c r="G7" s="62" t="str">
        <f t="shared" ref="G7:I39" si="11">IF(F7="x",$C7,"")</f>
        <v/>
      </c>
      <c r="H7" s="27"/>
      <c r="I7" s="60" t="str">
        <f t="shared" si="11"/>
        <v/>
      </c>
      <c r="J7" s="26"/>
      <c r="K7" s="62" t="str">
        <f t="shared" ref="K7:M7" si="12">IF(J7="x",$C7,"")</f>
        <v/>
      </c>
      <c r="L7" s="27"/>
      <c r="M7" s="60" t="str">
        <f t="shared" si="12"/>
        <v/>
      </c>
      <c r="N7" s="26"/>
      <c r="O7" s="62" t="str">
        <f t="shared" ref="O7" si="13">IF(N7="x",$C7,"")</f>
        <v/>
      </c>
      <c r="P7" s="27"/>
      <c r="Q7" s="60" t="str">
        <f t="shared" ref="Q7" si="14">IF(P7="x",$C7,"")</f>
        <v/>
      </c>
      <c r="R7" s="26"/>
      <c r="S7" s="62" t="str">
        <f t="shared" ref="S7" si="15">IF(R7="x",$C7,"")</f>
        <v/>
      </c>
      <c r="T7" s="27"/>
      <c r="U7" s="60" t="str">
        <f t="shared" ref="U7" si="16">IF(T7="x",$C7,"")</f>
        <v/>
      </c>
      <c r="V7" s="26"/>
      <c r="W7" s="62" t="str">
        <f t="shared" ref="W7" si="17">IF(V7="x",$C7,"")</f>
        <v/>
      </c>
      <c r="X7" s="26"/>
      <c r="Y7" s="62" t="str">
        <f t="shared" ref="Y7" si="18">IF(X7="x",$C7,"")</f>
        <v/>
      </c>
    </row>
    <row r="8" spans="1:25" ht="15.75" thickBot="1" x14ac:dyDescent="0.3">
      <c r="A8" s="4" t="s">
        <v>6</v>
      </c>
      <c r="B8" s="5" t="s">
        <v>31</v>
      </c>
      <c r="C8" s="5">
        <v>3</v>
      </c>
      <c r="D8" s="6"/>
      <c r="F8" s="28"/>
      <c r="G8" s="63" t="str">
        <f t="shared" si="11"/>
        <v/>
      </c>
      <c r="H8" s="29"/>
      <c r="I8" s="61" t="str">
        <f t="shared" si="11"/>
        <v/>
      </c>
      <c r="J8" s="28"/>
      <c r="K8" s="63" t="str">
        <f t="shared" ref="K8:M8" si="19">IF(J8="x",$C8,"")</f>
        <v/>
      </c>
      <c r="L8" s="29"/>
      <c r="M8" s="61" t="str">
        <f t="shared" si="19"/>
        <v/>
      </c>
      <c r="N8" s="28"/>
      <c r="O8" s="63" t="str">
        <f t="shared" ref="O8" si="20">IF(N8="x",$C8,"")</f>
        <v/>
      </c>
      <c r="P8" s="29"/>
      <c r="Q8" s="61" t="str">
        <f t="shared" ref="Q8" si="21">IF(P8="x",$C8,"")</f>
        <v/>
      </c>
      <c r="R8" s="28"/>
      <c r="S8" s="63" t="str">
        <f t="shared" ref="S8" si="22">IF(R8="x",$C8,"")</f>
        <v/>
      </c>
      <c r="T8" s="29"/>
      <c r="U8" s="61" t="str">
        <f t="shared" ref="U8" si="23">IF(T8="x",$C8,"")</f>
        <v/>
      </c>
      <c r="V8" s="28"/>
      <c r="W8" s="63" t="str">
        <f t="shared" ref="W8" si="24">IF(V8="x",$C8,"")</f>
        <v/>
      </c>
      <c r="X8" s="28"/>
      <c r="Y8" s="63" t="str">
        <f t="shared" ref="Y8" si="25">IF(X8="x",$C8,"")</f>
        <v/>
      </c>
    </row>
    <row r="9" spans="1:25" x14ac:dyDescent="0.25">
      <c r="A9" s="1" t="s">
        <v>32</v>
      </c>
      <c r="B9" s="2" t="s">
        <v>21</v>
      </c>
      <c r="C9" s="2">
        <v>1</v>
      </c>
      <c r="D9" s="3">
        <f>MAX(C9:C10)</f>
        <v>1</v>
      </c>
      <c r="F9" s="26"/>
      <c r="G9" s="62" t="str">
        <f t="shared" si="11"/>
        <v/>
      </c>
      <c r="H9" s="27"/>
      <c r="I9" s="60" t="str">
        <f t="shared" si="11"/>
        <v/>
      </c>
      <c r="J9" s="26"/>
      <c r="K9" s="62" t="str">
        <f t="shared" ref="K9:M9" si="26">IF(J9="x",$C9,"")</f>
        <v/>
      </c>
      <c r="L9" s="27"/>
      <c r="M9" s="60" t="str">
        <f t="shared" si="26"/>
        <v/>
      </c>
      <c r="N9" s="26"/>
      <c r="O9" s="62" t="str">
        <f t="shared" ref="O9" si="27">IF(N9="x",$C9,"")</f>
        <v/>
      </c>
      <c r="P9" s="27"/>
      <c r="Q9" s="60" t="str">
        <f t="shared" ref="Q9" si="28">IF(P9="x",$C9,"")</f>
        <v/>
      </c>
      <c r="R9" s="26"/>
      <c r="S9" s="62" t="str">
        <f t="shared" ref="S9" si="29">IF(R9="x",$C9,"")</f>
        <v/>
      </c>
      <c r="T9" s="27"/>
      <c r="U9" s="60" t="str">
        <f t="shared" ref="U9" si="30">IF(T9="x",$C9,"")</f>
        <v/>
      </c>
      <c r="V9" s="26"/>
      <c r="W9" s="62" t="str">
        <f t="shared" ref="W9" si="31">IF(V9="x",$C9,"")</f>
        <v/>
      </c>
      <c r="X9" s="26"/>
      <c r="Y9" s="62" t="str">
        <f t="shared" ref="Y9" si="32">IF(X9="x",$C9,"")</f>
        <v/>
      </c>
    </row>
    <row r="10" spans="1:25" ht="15.75" thickBot="1" x14ac:dyDescent="0.3">
      <c r="A10" s="4"/>
      <c r="B10" s="5" t="s">
        <v>22</v>
      </c>
      <c r="C10" s="5"/>
      <c r="D10" s="6"/>
      <c r="F10" s="28"/>
      <c r="G10" s="63" t="str">
        <f t="shared" si="11"/>
        <v/>
      </c>
      <c r="H10" s="29"/>
      <c r="I10" s="61" t="str">
        <f t="shared" si="11"/>
        <v/>
      </c>
      <c r="J10" s="28"/>
      <c r="K10" s="63" t="str">
        <f t="shared" ref="K10:M10" si="33">IF(J10="x",$C10,"")</f>
        <v/>
      </c>
      <c r="L10" s="29"/>
      <c r="M10" s="61" t="str">
        <f t="shared" si="33"/>
        <v/>
      </c>
      <c r="N10" s="28"/>
      <c r="O10" s="63" t="str">
        <f t="shared" ref="O10" si="34">IF(N10="x",$C10,"")</f>
        <v/>
      </c>
      <c r="P10" s="29"/>
      <c r="Q10" s="61" t="str">
        <f t="shared" ref="Q10" si="35">IF(P10="x",$C10,"")</f>
        <v/>
      </c>
      <c r="R10" s="28"/>
      <c r="S10" s="63" t="str">
        <f t="shared" ref="S10" si="36">IF(R10="x",$C10,"")</f>
        <v/>
      </c>
      <c r="T10" s="29"/>
      <c r="U10" s="61" t="str">
        <f t="shared" ref="U10" si="37">IF(T10="x",$C10,"")</f>
        <v/>
      </c>
      <c r="V10" s="28"/>
      <c r="W10" s="63" t="str">
        <f t="shared" ref="W10" si="38">IF(V10="x",$C10,"")</f>
        <v/>
      </c>
      <c r="X10" s="28"/>
      <c r="Y10" s="63" t="str">
        <f t="shared" ref="Y10" si="39">IF(X10="x",$C10,"")</f>
        <v/>
      </c>
    </row>
    <row r="11" spans="1:25" x14ac:dyDescent="0.25">
      <c r="A11" s="1" t="s">
        <v>7</v>
      </c>
      <c r="B11" s="2" t="s">
        <v>23</v>
      </c>
      <c r="C11" s="2">
        <v>1</v>
      </c>
      <c r="D11" s="3">
        <f>MAX(C11:C12)</f>
        <v>2</v>
      </c>
      <c r="F11" s="26"/>
      <c r="G11" s="62" t="str">
        <f t="shared" si="11"/>
        <v/>
      </c>
      <c r="H11" s="27"/>
      <c r="I11" s="60" t="str">
        <f t="shared" si="11"/>
        <v/>
      </c>
      <c r="J11" s="26"/>
      <c r="K11" s="62" t="str">
        <f t="shared" ref="K11:M11" si="40">IF(J11="x",$C11,"")</f>
        <v/>
      </c>
      <c r="L11" s="27"/>
      <c r="M11" s="60" t="str">
        <f t="shared" si="40"/>
        <v/>
      </c>
      <c r="N11" s="26"/>
      <c r="O11" s="62" t="str">
        <f t="shared" ref="O11" si="41">IF(N11="x",$C11,"")</f>
        <v/>
      </c>
      <c r="P11" s="27"/>
      <c r="Q11" s="60" t="str">
        <f t="shared" ref="Q11" si="42">IF(P11="x",$C11,"")</f>
        <v/>
      </c>
      <c r="R11" s="26"/>
      <c r="S11" s="62" t="str">
        <f t="shared" ref="S11" si="43">IF(R11="x",$C11,"")</f>
        <v/>
      </c>
      <c r="T11" s="27"/>
      <c r="U11" s="60" t="str">
        <f t="shared" ref="U11" si="44">IF(T11="x",$C11,"")</f>
        <v/>
      </c>
      <c r="V11" s="26"/>
      <c r="W11" s="62" t="str">
        <f t="shared" ref="W11" si="45">IF(V11="x",$C11,"")</f>
        <v/>
      </c>
      <c r="X11" s="26"/>
      <c r="Y11" s="62" t="str">
        <f t="shared" ref="Y11" si="46">IF(X11="x",$C11,"")</f>
        <v/>
      </c>
    </row>
    <row r="12" spans="1:25" ht="15.75" thickBot="1" x14ac:dyDescent="0.3">
      <c r="A12" s="4"/>
      <c r="B12" s="5" t="s">
        <v>38</v>
      </c>
      <c r="C12" s="5">
        <v>2</v>
      </c>
      <c r="D12" s="6"/>
      <c r="F12" s="28"/>
      <c r="G12" s="63" t="str">
        <f t="shared" si="11"/>
        <v/>
      </c>
      <c r="H12" s="29"/>
      <c r="I12" s="61" t="str">
        <f t="shared" si="11"/>
        <v/>
      </c>
      <c r="J12" s="28"/>
      <c r="K12" s="63" t="str">
        <f t="shared" ref="K12:M12" si="47">IF(J12="x",$C12,"")</f>
        <v/>
      </c>
      <c r="L12" s="29"/>
      <c r="M12" s="61" t="str">
        <f t="shared" si="47"/>
        <v/>
      </c>
      <c r="N12" s="28"/>
      <c r="O12" s="63" t="str">
        <f t="shared" ref="O12" si="48">IF(N12="x",$C12,"")</f>
        <v/>
      </c>
      <c r="P12" s="29"/>
      <c r="Q12" s="61" t="str">
        <f t="shared" ref="Q12" si="49">IF(P12="x",$C12,"")</f>
        <v/>
      </c>
      <c r="R12" s="28"/>
      <c r="S12" s="63" t="str">
        <f t="shared" ref="S12" si="50">IF(R12="x",$C12,"")</f>
        <v/>
      </c>
      <c r="T12" s="29"/>
      <c r="U12" s="61" t="str">
        <f t="shared" ref="U12" si="51">IF(T12="x",$C12,"")</f>
        <v/>
      </c>
      <c r="V12" s="28"/>
      <c r="W12" s="63" t="str">
        <f t="shared" ref="W12" si="52">IF(V12="x",$C12,"")</f>
        <v/>
      </c>
      <c r="X12" s="28"/>
      <c r="Y12" s="63" t="str">
        <f t="shared" ref="Y12" si="53">IF(X12="x",$C12,"")</f>
        <v/>
      </c>
    </row>
    <row r="13" spans="1:25" x14ac:dyDescent="0.25">
      <c r="A13" s="1" t="s">
        <v>8</v>
      </c>
      <c r="B13" s="2" t="s">
        <v>9</v>
      </c>
      <c r="C13" s="2">
        <v>1</v>
      </c>
      <c r="D13" s="3">
        <f>MAX(C13:C14)</f>
        <v>2</v>
      </c>
      <c r="F13" s="26"/>
      <c r="G13" s="62" t="str">
        <f t="shared" si="11"/>
        <v/>
      </c>
      <c r="H13" s="27"/>
      <c r="I13" s="60" t="str">
        <f t="shared" si="11"/>
        <v/>
      </c>
      <c r="J13" s="26"/>
      <c r="K13" s="62" t="str">
        <f t="shared" ref="K13:M13" si="54">IF(J13="x",$C13,"")</f>
        <v/>
      </c>
      <c r="L13" s="27"/>
      <c r="M13" s="60" t="str">
        <f t="shared" si="54"/>
        <v/>
      </c>
      <c r="N13" s="26"/>
      <c r="O13" s="62" t="str">
        <f t="shared" ref="O13" si="55">IF(N13="x",$C13,"")</f>
        <v/>
      </c>
      <c r="P13" s="27"/>
      <c r="Q13" s="60" t="str">
        <f t="shared" ref="Q13" si="56">IF(P13="x",$C13,"")</f>
        <v/>
      </c>
      <c r="R13" s="26"/>
      <c r="S13" s="62" t="str">
        <f t="shared" ref="S13" si="57">IF(R13="x",$C13,"")</f>
        <v/>
      </c>
      <c r="T13" s="27"/>
      <c r="U13" s="60" t="str">
        <f t="shared" ref="U13" si="58">IF(T13="x",$C13,"")</f>
        <v/>
      </c>
      <c r="V13" s="26"/>
      <c r="W13" s="62" t="str">
        <f t="shared" ref="W13" si="59">IF(V13="x",$C13,"")</f>
        <v/>
      </c>
      <c r="X13" s="26"/>
      <c r="Y13" s="62" t="str">
        <f t="shared" ref="Y13" si="60">IF(X13="x",$C13,"")</f>
        <v/>
      </c>
    </row>
    <row r="14" spans="1:25" ht="15.75" thickBot="1" x14ac:dyDescent="0.3">
      <c r="A14" s="4"/>
      <c r="B14" s="5" t="s">
        <v>33</v>
      </c>
      <c r="C14" s="5">
        <v>2</v>
      </c>
      <c r="D14" s="6"/>
      <c r="F14" s="28"/>
      <c r="G14" s="63" t="str">
        <f t="shared" si="11"/>
        <v/>
      </c>
      <c r="H14" s="29"/>
      <c r="I14" s="61" t="str">
        <f t="shared" si="11"/>
        <v/>
      </c>
      <c r="J14" s="28"/>
      <c r="K14" s="63" t="str">
        <f t="shared" ref="K14:M14" si="61">IF(J14="x",$C14,"")</f>
        <v/>
      </c>
      <c r="L14" s="29"/>
      <c r="M14" s="61" t="str">
        <f t="shared" si="61"/>
        <v/>
      </c>
      <c r="N14" s="28"/>
      <c r="O14" s="63" t="str">
        <f t="shared" ref="O14" si="62">IF(N14="x",$C14,"")</f>
        <v/>
      </c>
      <c r="P14" s="29"/>
      <c r="Q14" s="61" t="str">
        <f t="shared" ref="Q14" si="63">IF(P14="x",$C14,"")</f>
        <v/>
      </c>
      <c r="R14" s="28"/>
      <c r="S14" s="63" t="str">
        <f t="shared" ref="S14" si="64">IF(R14="x",$C14,"")</f>
        <v/>
      </c>
      <c r="T14" s="29"/>
      <c r="U14" s="61" t="str">
        <f t="shared" ref="U14" si="65">IF(T14="x",$C14,"")</f>
        <v/>
      </c>
      <c r="V14" s="28"/>
      <c r="W14" s="63" t="str">
        <f t="shared" ref="W14" si="66">IF(V14="x",$C14,"")</f>
        <v/>
      </c>
      <c r="X14" s="28"/>
      <c r="Y14" s="63" t="str">
        <f t="shared" ref="Y14" si="67">IF(X14="x",$C14,"")</f>
        <v/>
      </c>
    </row>
    <row r="15" spans="1:25" x14ac:dyDescent="0.25">
      <c r="A15" s="7" t="s">
        <v>35</v>
      </c>
      <c r="B15" t="s">
        <v>3</v>
      </c>
      <c r="C15">
        <v>0</v>
      </c>
      <c r="D15" s="8"/>
      <c r="F15" s="26"/>
      <c r="G15" s="62" t="str">
        <f t="shared" si="11"/>
        <v/>
      </c>
      <c r="H15" s="27"/>
      <c r="I15" s="60" t="str">
        <f t="shared" si="11"/>
        <v/>
      </c>
      <c r="J15" s="26"/>
      <c r="K15" s="62" t="str">
        <f t="shared" ref="K15:M15" si="68">IF(J15="x",$C15,"")</f>
        <v/>
      </c>
      <c r="L15" s="27"/>
      <c r="M15" s="60" t="str">
        <f t="shared" si="68"/>
        <v/>
      </c>
      <c r="N15" s="26"/>
      <c r="O15" s="62" t="str">
        <f t="shared" ref="O15" si="69">IF(N15="x",$C15,"")</f>
        <v/>
      </c>
      <c r="P15" s="27"/>
      <c r="Q15" s="60" t="str">
        <f t="shared" ref="Q15" si="70">IF(P15="x",$C15,"")</f>
        <v/>
      </c>
      <c r="R15" s="26"/>
      <c r="S15" s="62" t="str">
        <f t="shared" ref="S15" si="71">IF(R15="x",$C15,"")</f>
        <v/>
      </c>
      <c r="T15" s="27"/>
      <c r="U15" s="60" t="str">
        <f t="shared" ref="U15" si="72">IF(T15="x",$C15,"")</f>
        <v/>
      </c>
      <c r="V15" s="26"/>
      <c r="W15" s="62" t="str">
        <f t="shared" ref="W15" si="73">IF(V15="x",$C15,"")</f>
        <v/>
      </c>
      <c r="X15" s="26"/>
      <c r="Y15" s="62" t="str">
        <f t="shared" ref="Y15" si="74">IF(X15="x",$C15,"")</f>
        <v/>
      </c>
    </row>
    <row r="16" spans="1:25" ht="15.75" thickBot="1" x14ac:dyDescent="0.3">
      <c r="A16" s="7"/>
      <c r="B16" t="s">
        <v>4</v>
      </c>
      <c r="C16">
        <v>1</v>
      </c>
      <c r="D16" s="8"/>
      <c r="F16" s="28"/>
      <c r="G16" s="63" t="str">
        <f t="shared" si="11"/>
        <v/>
      </c>
      <c r="H16" s="29"/>
      <c r="I16" s="61" t="str">
        <f t="shared" si="11"/>
        <v/>
      </c>
      <c r="J16" s="28"/>
      <c r="K16" s="63" t="str">
        <f t="shared" ref="K16:M16" si="75">IF(J16="x",$C16,"")</f>
        <v/>
      </c>
      <c r="L16" s="29"/>
      <c r="M16" s="61" t="str">
        <f t="shared" si="75"/>
        <v/>
      </c>
      <c r="N16" s="28"/>
      <c r="O16" s="63" t="str">
        <f t="shared" ref="O16" si="76">IF(N16="x",$C16,"")</f>
        <v/>
      </c>
      <c r="P16" s="29"/>
      <c r="Q16" s="61" t="str">
        <f t="shared" ref="Q16" si="77">IF(P16="x",$C16,"")</f>
        <v/>
      </c>
      <c r="R16" s="28"/>
      <c r="S16" s="63" t="str">
        <f t="shared" ref="S16" si="78">IF(R16="x",$C16,"")</f>
        <v/>
      </c>
      <c r="T16" s="29"/>
      <c r="U16" s="61" t="str">
        <f t="shared" ref="U16" si="79">IF(T16="x",$C16,"")</f>
        <v/>
      </c>
      <c r="V16" s="28"/>
      <c r="W16" s="63" t="str">
        <f t="shared" ref="W16" si="80">IF(V16="x",$C16,"")</f>
        <v/>
      </c>
      <c r="X16" s="28"/>
      <c r="Y16" s="63" t="str">
        <f t="shared" ref="Y16" si="81">IF(X16="x",$C16,"")</f>
        <v/>
      </c>
    </row>
    <row r="17" spans="1:25" x14ac:dyDescent="0.25">
      <c r="A17" s="1" t="s">
        <v>10</v>
      </c>
      <c r="B17" s="2" t="s">
        <v>11</v>
      </c>
      <c r="C17" s="2">
        <v>1</v>
      </c>
      <c r="D17" s="3">
        <f>MAX(C17:C18)</f>
        <v>3</v>
      </c>
      <c r="F17" s="26"/>
      <c r="G17" s="62" t="str">
        <f t="shared" si="11"/>
        <v/>
      </c>
      <c r="H17" s="27"/>
      <c r="I17" s="60" t="str">
        <f t="shared" si="11"/>
        <v/>
      </c>
      <c r="J17" s="26"/>
      <c r="K17" s="62" t="str">
        <f t="shared" ref="K17:M17" si="82">IF(J17="x",$C17,"")</f>
        <v/>
      </c>
      <c r="L17" s="27"/>
      <c r="M17" s="60" t="str">
        <f t="shared" si="82"/>
        <v/>
      </c>
      <c r="N17" s="26"/>
      <c r="O17" s="62" t="str">
        <f t="shared" ref="O17" si="83">IF(N17="x",$C17,"")</f>
        <v/>
      </c>
      <c r="P17" s="27"/>
      <c r="Q17" s="60" t="str">
        <f t="shared" ref="Q17" si="84">IF(P17="x",$C17,"")</f>
        <v/>
      </c>
      <c r="R17" s="26"/>
      <c r="S17" s="62" t="str">
        <f t="shared" ref="S17" si="85">IF(R17="x",$C17,"")</f>
        <v/>
      </c>
      <c r="T17" s="27"/>
      <c r="U17" s="60" t="str">
        <f t="shared" ref="U17" si="86">IF(T17="x",$C17,"")</f>
        <v/>
      </c>
      <c r="V17" s="26"/>
      <c r="W17" s="62" t="str">
        <f t="shared" ref="W17" si="87">IF(V17="x",$C17,"")</f>
        <v/>
      </c>
      <c r="X17" s="26"/>
      <c r="Y17" s="62" t="str">
        <f t="shared" ref="Y17" si="88">IF(X17="x",$C17,"")</f>
        <v/>
      </c>
    </row>
    <row r="18" spans="1:25" ht="15.75" thickBot="1" x14ac:dyDescent="0.3">
      <c r="A18" s="4"/>
      <c r="B18" s="5" t="s">
        <v>12</v>
      </c>
      <c r="C18" s="5">
        <v>3</v>
      </c>
      <c r="D18" s="6"/>
      <c r="F18" s="28"/>
      <c r="G18" s="63" t="str">
        <f t="shared" si="11"/>
        <v/>
      </c>
      <c r="H18" s="29"/>
      <c r="I18" s="61" t="str">
        <f t="shared" si="11"/>
        <v/>
      </c>
      <c r="J18" s="28"/>
      <c r="K18" s="63" t="str">
        <f t="shared" ref="K18:M18" si="89">IF(J18="x",$C18,"")</f>
        <v/>
      </c>
      <c r="L18" s="29"/>
      <c r="M18" s="61" t="str">
        <f t="shared" si="89"/>
        <v/>
      </c>
      <c r="N18" s="28"/>
      <c r="O18" s="63" t="str">
        <f t="shared" ref="O18" si="90">IF(N18="x",$C18,"")</f>
        <v/>
      </c>
      <c r="P18" s="29"/>
      <c r="Q18" s="61" t="str">
        <f t="shared" ref="Q18" si="91">IF(P18="x",$C18,"")</f>
        <v/>
      </c>
      <c r="R18" s="28"/>
      <c r="S18" s="63" t="str">
        <f t="shared" ref="S18" si="92">IF(R18="x",$C18,"")</f>
        <v/>
      </c>
      <c r="T18" s="29"/>
      <c r="U18" s="61" t="str">
        <f t="shared" ref="U18" si="93">IF(T18="x",$C18,"")</f>
        <v/>
      </c>
      <c r="V18" s="28"/>
      <c r="W18" s="63" t="str">
        <f t="shared" ref="W18" si="94">IF(V18="x",$C18,"")</f>
        <v/>
      </c>
      <c r="X18" s="28"/>
      <c r="Y18" s="63" t="str">
        <f t="shared" ref="Y18" si="95">IF(X18="x",$C18,"")</f>
        <v/>
      </c>
    </row>
    <row r="19" spans="1:25" x14ac:dyDescent="0.25">
      <c r="A19" s="1" t="s">
        <v>36</v>
      </c>
      <c r="B19" s="2" t="s">
        <v>13</v>
      </c>
      <c r="C19" s="2">
        <v>1</v>
      </c>
      <c r="D19" s="3">
        <f>MAX(C19:C21)</f>
        <v>5</v>
      </c>
      <c r="F19" s="26"/>
      <c r="G19" s="62" t="str">
        <f t="shared" si="11"/>
        <v/>
      </c>
      <c r="H19" s="27"/>
      <c r="I19" s="60" t="str">
        <f t="shared" si="11"/>
        <v/>
      </c>
      <c r="J19" s="26"/>
      <c r="K19" s="62" t="str">
        <f t="shared" ref="K19:M19" si="96">IF(J19="x",$C19,"")</f>
        <v/>
      </c>
      <c r="L19" s="27"/>
      <c r="M19" s="60" t="str">
        <f t="shared" si="96"/>
        <v/>
      </c>
      <c r="N19" s="26"/>
      <c r="O19" s="62" t="str">
        <f t="shared" ref="O19" si="97">IF(N19="x",$C19,"")</f>
        <v/>
      </c>
      <c r="P19" s="27"/>
      <c r="Q19" s="60" t="str">
        <f t="shared" ref="Q19" si="98">IF(P19="x",$C19,"")</f>
        <v/>
      </c>
      <c r="R19" s="26"/>
      <c r="S19" s="62" t="str">
        <f t="shared" ref="S19" si="99">IF(R19="x",$C19,"")</f>
        <v/>
      </c>
      <c r="T19" s="27"/>
      <c r="U19" s="60" t="str">
        <f t="shared" ref="U19" si="100">IF(T19="x",$C19,"")</f>
        <v/>
      </c>
      <c r="V19" s="26"/>
      <c r="W19" s="62" t="str">
        <f t="shared" ref="W19" si="101">IF(V19="x",$C19,"")</f>
        <v/>
      </c>
      <c r="X19" s="26"/>
      <c r="Y19" s="62" t="str">
        <f t="shared" ref="Y19" si="102">IF(X19="x",$C19,"")</f>
        <v/>
      </c>
    </row>
    <row r="20" spans="1:25" x14ac:dyDescent="0.25">
      <c r="A20" s="7"/>
      <c r="B20" t="s">
        <v>37</v>
      </c>
      <c r="C20">
        <v>3</v>
      </c>
      <c r="D20" s="8"/>
      <c r="F20" s="30"/>
      <c r="G20" s="64" t="str">
        <f t="shared" si="11"/>
        <v/>
      </c>
      <c r="I20" s="11" t="str">
        <f t="shared" si="11"/>
        <v/>
      </c>
      <c r="J20" s="30"/>
      <c r="K20" s="64" t="str">
        <f t="shared" ref="K20:M20" si="103">IF(J20="x",$C20,"")</f>
        <v/>
      </c>
      <c r="L20" s="9"/>
      <c r="M20" s="11" t="str">
        <f t="shared" si="103"/>
        <v/>
      </c>
      <c r="N20" s="30"/>
      <c r="O20" s="64" t="str">
        <f t="shared" ref="O20" si="104">IF(N20="x",$C20,"")</f>
        <v/>
      </c>
      <c r="P20" s="9"/>
      <c r="Q20" s="11" t="str">
        <f t="shared" ref="Q20" si="105">IF(P20="x",$C20,"")</f>
        <v/>
      </c>
      <c r="R20" s="30"/>
      <c r="S20" s="64" t="str">
        <f t="shared" ref="S20" si="106">IF(R20="x",$C20,"")</f>
        <v/>
      </c>
      <c r="T20" s="9"/>
      <c r="U20" s="11" t="str">
        <f t="shared" ref="U20" si="107">IF(T20="x",$C20,"")</f>
        <v/>
      </c>
      <c r="V20" s="30"/>
      <c r="W20" s="64" t="str">
        <f t="shared" ref="W20" si="108">IF(V20="x",$C20,"")</f>
        <v/>
      </c>
      <c r="X20" s="30"/>
      <c r="Y20" s="64" t="str">
        <f t="shared" ref="Y20" si="109">IF(X20="x",$C20,"")</f>
        <v/>
      </c>
    </row>
    <row r="21" spans="1:25" ht="15.75" thickBot="1" x14ac:dyDescent="0.3">
      <c r="A21" s="4"/>
      <c r="B21" s="5" t="s">
        <v>39</v>
      </c>
      <c r="C21" s="5">
        <v>5</v>
      </c>
      <c r="D21" s="6"/>
      <c r="F21" s="28"/>
      <c r="G21" s="63" t="str">
        <f t="shared" si="11"/>
        <v/>
      </c>
      <c r="H21" s="29"/>
      <c r="I21" s="61" t="str">
        <f t="shared" si="11"/>
        <v/>
      </c>
      <c r="J21" s="28"/>
      <c r="K21" s="63" t="str">
        <f t="shared" ref="K21:M21" si="110">IF(J21="x",$C21,"")</f>
        <v/>
      </c>
      <c r="L21" s="29"/>
      <c r="M21" s="61" t="str">
        <f t="shared" si="110"/>
        <v/>
      </c>
      <c r="N21" s="28"/>
      <c r="O21" s="63" t="str">
        <f t="shared" ref="O21" si="111">IF(N21="x",$C21,"")</f>
        <v/>
      </c>
      <c r="P21" s="29"/>
      <c r="Q21" s="61" t="str">
        <f t="shared" ref="Q21" si="112">IF(P21="x",$C21,"")</f>
        <v/>
      </c>
      <c r="R21" s="28"/>
      <c r="S21" s="63" t="str">
        <f t="shared" ref="S21" si="113">IF(R21="x",$C21,"")</f>
        <v/>
      </c>
      <c r="T21" s="29"/>
      <c r="U21" s="61" t="str">
        <f t="shared" ref="U21" si="114">IF(T21="x",$C21,"")</f>
        <v/>
      </c>
      <c r="V21" s="28"/>
      <c r="W21" s="63" t="str">
        <f t="shared" ref="W21" si="115">IF(V21="x",$C21,"")</f>
        <v/>
      </c>
      <c r="X21" s="28"/>
      <c r="Y21" s="63" t="str">
        <f t="shared" ref="Y21" si="116">IF(X21="x",$C21,"")</f>
        <v/>
      </c>
    </row>
    <row r="22" spans="1:25" x14ac:dyDescent="0.25">
      <c r="A22" s="1" t="s">
        <v>14</v>
      </c>
      <c r="B22" s="2" t="s">
        <v>26</v>
      </c>
      <c r="C22" s="2">
        <v>1</v>
      </c>
      <c r="D22" s="3">
        <f>MAX(C22:C24)</f>
        <v>3</v>
      </c>
      <c r="F22" s="26"/>
      <c r="G22" s="62" t="str">
        <f t="shared" si="11"/>
        <v/>
      </c>
      <c r="H22" s="27"/>
      <c r="I22" s="60" t="str">
        <f t="shared" si="11"/>
        <v/>
      </c>
      <c r="J22" s="26"/>
      <c r="K22" s="62" t="str">
        <f t="shared" ref="K22:K24" si="117">IF(J22="x",$C22,"")</f>
        <v/>
      </c>
      <c r="L22" s="27"/>
      <c r="M22" s="60" t="str">
        <f t="shared" ref="M22" si="118">IF(L22="x",$C22,"")</f>
        <v/>
      </c>
      <c r="N22" s="26"/>
      <c r="O22" s="62" t="str">
        <f t="shared" ref="O22" si="119">IF(N22="x",$C22,"")</f>
        <v/>
      </c>
      <c r="P22" s="27"/>
      <c r="Q22" s="60" t="str">
        <f t="shared" ref="Q22" si="120">IF(P22="x",$C22,"")</f>
        <v/>
      </c>
      <c r="R22" s="26"/>
      <c r="S22" s="62" t="str">
        <f t="shared" ref="S22" si="121">IF(R22="x",$C22,"")</f>
        <v/>
      </c>
      <c r="T22" s="27"/>
      <c r="U22" s="60" t="str">
        <f t="shared" ref="U22" si="122">IF(T22="x",$C22,"")</f>
        <v/>
      </c>
      <c r="V22" s="26"/>
      <c r="W22" s="62" t="str">
        <f t="shared" ref="W22" si="123">IF(V22="x",$C22,"")</f>
        <v/>
      </c>
      <c r="X22" s="26"/>
      <c r="Y22" s="62" t="str">
        <f t="shared" ref="Y22" si="124">IF(X22="x",$C22,"")</f>
        <v/>
      </c>
    </row>
    <row r="23" spans="1:25" x14ac:dyDescent="0.25">
      <c r="A23" s="7"/>
      <c r="B23" t="s">
        <v>27</v>
      </c>
      <c r="C23">
        <v>2</v>
      </c>
      <c r="D23" s="8"/>
      <c r="F23" s="30"/>
      <c r="G23" s="64" t="str">
        <f t="shared" si="11"/>
        <v/>
      </c>
      <c r="I23" s="11"/>
      <c r="J23" s="30"/>
      <c r="K23" s="64" t="str">
        <f t="shared" si="117"/>
        <v/>
      </c>
      <c r="L23" s="9"/>
      <c r="M23" s="11" t="str">
        <f t="shared" ref="M23" si="125">IF(L23="x",$C23,"")</f>
        <v/>
      </c>
      <c r="N23" s="30"/>
      <c r="O23" s="64" t="str">
        <f t="shared" ref="O23" si="126">IF(N23="x",$C23,"")</f>
        <v/>
      </c>
      <c r="P23" s="9"/>
      <c r="Q23" s="11"/>
      <c r="R23" s="30"/>
      <c r="S23" s="64" t="str">
        <f t="shared" ref="S23" si="127">IF(R23="x",$C23,"")</f>
        <v/>
      </c>
      <c r="T23" s="9"/>
      <c r="U23" s="11" t="str">
        <f t="shared" ref="U23" si="128">IF(T23="x",$C23,"")</f>
        <v/>
      </c>
      <c r="V23" s="30"/>
      <c r="W23" s="64" t="str">
        <f t="shared" ref="W23" si="129">IF(V23="x",$C23,"")</f>
        <v/>
      </c>
      <c r="X23" s="30"/>
      <c r="Y23" s="64" t="str">
        <f t="shared" ref="Y23" si="130">IF(X23="x",$C23,"")</f>
        <v/>
      </c>
    </row>
    <row r="24" spans="1:25" ht="15.75" thickBot="1" x14ac:dyDescent="0.3">
      <c r="A24" s="4"/>
      <c r="B24" s="5" t="s">
        <v>28</v>
      </c>
      <c r="C24" s="5">
        <v>3</v>
      </c>
      <c r="D24" s="6"/>
      <c r="F24" s="28"/>
      <c r="G24" s="63" t="str">
        <f t="shared" si="11"/>
        <v/>
      </c>
      <c r="H24" s="29"/>
      <c r="I24" s="61" t="str">
        <f t="shared" si="11"/>
        <v/>
      </c>
      <c r="J24" s="28"/>
      <c r="K24" s="63" t="str">
        <f t="shared" si="117"/>
        <v/>
      </c>
      <c r="L24" s="29"/>
      <c r="M24" s="61" t="str">
        <f t="shared" ref="M24" si="131">IF(L24="x",$C24,"")</f>
        <v/>
      </c>
      <c r="N24" s="28"/>
      <c r="O24" s="63" t="str">
        <f t="shared" ref="O24" si="132">IF(N24="x",$C24,"")</f>
        <v/>
      </c>
      <c r="P24" s="29"/>
      <c r="Q24" s="61" t="str">
        <f t="shared" ref="Q24" si="133">IF(P24="x",$C24,"")</f>
        <v/>
      </c>
      <c r="R24" s="28"/>
      <c r="S24" s="63" t="str">
        <f t="shared" ref="S24" si="134">IF(R24="x",$C24,"")</f>
        <v/>
      </c>
      <c r="T24" s="29"/>
      <c r="U24" s="61" t="str">
        <f t="shared" ref="U24" si="135">IF(T24="x",$C24,"")</f>
        <v/>
      </c>
      <c r="V24" s="28"/>
      <c r="W24" s="63" t="str">
        <f t="shared" ref="W24" si="136">IF(V24="x",$C24,"")</f>
        <v/>
      </c>
      <c r="X24" s="28"/>
      <c r="Y24" s="63" t="str">
        <f t="shared" ref="Y24" si="137">IF(X24="x",$C24,"")</f>
        <v/>
      </c>
    </row>
    <row r="25" spans="1:25" x14ac:dyDescent="0.25">
      <c r="A25" s="1" t="s">
        <v>34</v>
      </c>
      <c r="B25" s="2" t="s">
        <v>3</v>
      </c>
      <c r="C25" s="2">
        <v>0</v>
      </c>
      <c r="D25" s="3">
        <f>MAX(C25:C26)</f>
        <v>1</v>
      </c>
      <c r="F25" s="26"/>
      <c r="G25" s="62" t="str">
        <f t="shared" si="11"/>
        <v/>
      </c>
      <c r="H25" s="27"/>
      <c r="I25" s="60" t="str">
        <f t="shared" si="11"/>
        <v/>
      </c>
      <c r="J25" s="26"/>
      <c r="K25" s="62" t="str">
        <f t="shared" ref="K25" si="138">IF(J25="x",$C25,"")</f>
        <v/>
      </c>
      <c r="L25" s="27"/>
      <c r="M25" s="60" t="str">
        <f t="shared" ref="M25" si="139">IF(L25="x",$C25,"")</f>
        <v/>
      </c>
      <c r="N25" s="26"/>
      <c r="O25" s="62" t="str">
        <f t="shared" ref="O25" si="140">IF(N25="x",$C25,"")</f>
        <v/>
      </c>
      <c r="P25" s="27"/>
      <c r="Q25" s="60" t="str">
        <f t="shared" ref="Q25" si="141">IF(P25="x",$C25,"")</f>
        <v/>
      </c>
      <c r="R25" s="26"/>
      <c r="S25" s="62" t="str">
        <f t="shared" ref="S25" si="142">IF(R25="x",$C25,"")</f>
        <v/>
      </c>
      <c r="T25" s="27"/>
      <c r="U25" s="60" t="str">
        <f t="shared" ref="U25" si="143">IF(T25="x",$C25,"")</f>
        <v/>
      </c>
      <c r="V25" s="26"/>
      <c r="W25" s="62" t="str">
        <f t="shared" ref="W25" si="144">IF(V25="x",$C25,"")</f>
        <v/>
      </c>
      <c r="X25" s="26"/>
      <c r="Y25" s="62" t="str">
        <f t="shared" ref="Y25" si="145">IF(X25="x",$C25,"")</f>
        <v/>
      </c>
    </row>
    <row r="26" spans="1:25" ht="15.75" thickBot="1" x14ac:dyDescent="0.3">
      <c r="A26" s="4"/>
      <c r="B26" s="5" t="s">
        <v>4</v>
      </c>
      <c r="C26" s="5">
        <v>1</v>
      </c>
      <c r="D26" s="6"/>
      <c r="F26" s="28"/>
      <c r="G26" s="63" t="str">
        <f t="shared" si="11"/>
        <v/>
      </c>
      <c r="H26" s="29"/>
      <c r="I26" s="61" t="str">
        <f t="shared" si="11"/>
        <v/>
      </c>
      <c r="J26" s="28"/>
      <c r="K26" s="63" t="str">
        <f t="shared" ref="K26:M26" si="146">IF(J26="x",$C26,"")</f>
        <v/>
      </c>
      <c r="L26" s="29"/>
      <c r="M26" s="61" t="str">
        <f t="shared" si="146"/>
        <v/>
      </c>
      <c r="N26" s="28"/>
      <c r="O26" s="63" t="str">
        <f t="shared" ref="O26" si="147">IF(N26="x",$C26,"")</f>
        <v/>
      </c>
      <c r="P26" s="29"/>
      <c r="Q26" s="61" t="str">
        <f t="shared" ref="Q26" si="148">IF(P26="x",$C26,"")</f>
        <v/>
      </c>
      <c r="R26" s="28"/>
      <c r="S26" s="63" t="str">
        <f t="shared" ref="S26" si="149">IF(R26="x",$C26,"")</f>
        <v/>
      </c>
      <c r="T26" s="29"/>
      <c r="U26" s="61" t="str">
        <f t="shared" ref="U26" si="150">IF(T26="x",$C26,"")</f>
        <v/>
      </c>
      <c r="V26" s="28"/>
      <c r="W26" s="63" t="str">
        <f t="shared" ref="W26" si="151">IF(V26="x",$C26,"")</f>
        <v/>
      </c>
      <c r="X26" s="28"/>
      <c r="Y26" s="63" t="str">
        <f t="shared" ref="Y26" si="152">IF(X26="x",$C26,"")</f>
        <v/>
      </c>
    </row>
    <row r="27" spans="1:25" ht="15.75" thickBot="1" x14ac:dyDescent="0.3">
      <c r="A27" s="12" t="s">
        <v>60</v>
      </c>
      <c r="G27" s="9" t="str">
        <f t="shared" si="11"/>
        <v/>
      </c>
      <c r="I27" s="9" t="str">
        <f t="shared" si="11"/>
        <v/>
      </c>
      <c r="J27" s="9"/>
      <c r="K27" s="9" t="str">
        <f t="shared" ref="K27:M27" si="153">IF(J27="x",$C27,"")</f>
        <v/>
      </c>
      <c r="L27" s="9"/>
      <c r="M27" s="9" t="str">
        <f t="shared" si="153"/>
        <v/>
      </c>
      <c r="N27" s="9"/>
      <c r="O27" s="9" t="str">
        <f t="shared" ref="O27" si="154">IF(N27="x",$C27,"")</f>
        <v/>
      </c>
      <c r="P27" s="9"/>
      <c r="Q27" s="9" t="str">
        <f t="shared" ref="Q27" si="155">IF(P27="x",$C27,"")</f>
        <v/>
      </c>
      <c r="R27" s="9"/>
      <c r="S27" s="9" t="str">
        <f t="shared" ref="S27" si="156">IF(R27="x",$C27,"")</f>
        <v/>
      </c>
      <c r="T27" s="9"/>
      <c r="U27" s="9" t="str">
        <f t="shared" ref="U27" si="157">IF(T27="x",$C27,"")</f>
        <v/>
      </c>
      <c r="V27" s="9"/>
      <c r="W27" s="9" t="str">
        <f t="shared" ref="W27" si="158">IF(V27="x",$C27,"")</f>
        <v/>
      </c>
      <c r="X27" s="9"/>
      <c r="Y27" s="9" t="str">
        <f t="shared" ref="Y27" si="159">IF(X27="x",$C27,"")</f>
        <v/>
      </c>
    </row>
    <row r="28" spans="1:25" x14ac:dyDescent="0.25">
      <c r="A28" s="1" t="s">
        <v>58</v>
      </c>
      <c r="B28" s="2" t="s">
        <v>61</v>
      </c>
      <c r="C28" s="2">
        <v>1</v>
      </c>
      <c r="D28" s="3">
        <f>MAX(C28:C29)</f>
        <v>2</v>
      </c>
      <c r="F28" s="26"/>
      <c r="G28" s="62" t="str">
        <f t="shared" si="11"/>
        <v/>
      </c>
      <c r="H28" s="27"/>
      <c r="I28" s="60" t="str">
        <f t="shared" si="11"/>
        <v/>
      </c>
      <c r="J28" s="26"/>
      <c r="K28" s="62" t="str">
        <f t="shared" ref="K28:M28" si="160">IF(J28="x",$C28,"")</f>
        <v/>
      </c>
      <c r="L28" s="27"/>
      <c r="M28" s="60" t="str">
        <f t="shared" si="160"/>
        <v/>
      </c>
      <c r="N28" s="26"/>
      <c r="O28" s="62" t="str">
        <f t="shared" ref="O28" si="161">IF(N28="x",$C28,"")</f>
        <v/>
      </c>
      <c r="P28" s="27"/>
      <c r="Q28" s="60" t="str">
        <f t="shared" ref="Q28" si="162">IF(P28="x",$C28,"")</f>
        <v/>
      </c>
      <c r="R28" s="26"/>
      <c r="S28" s="62" t="str">
        <f t="shared" ref="S28" si="163">IF(R28="x",$C28,"")</f>
        <v/>
      </c>
      <c r="T28" s="27"/>
      <c r="U28" s="60" t="str">
        <f t="shared" ref="U28" si="164">IF(T28="x",$C28,"")</f>
        <v/>
      </c>
      <c r="V28" s="26"/>
      <c r="W28" s="62" t="str">
        <f t="shared" ref="W28" si="165">IF(V28="x",$C28,"")</f>
        <v/>
      </c>
      <c r="X28" s="26"/>
      <c r="Y28" s="62" t="str">
        <f t="shared" ref="Y28" si="166">IF(X28="x",$C28,"")</f>
        <v/>
      </c>
    </row>
    <row r="29" spans="1:25" ht="15.75" thickBot="1" x14ac:dyDescent="0.3">
      <c r="A29" s="4"/>
      <c r="B29" s="5" t="s">
        <v>59</v>
      </c>
      <c r="C29" s="5">
        <v>2</v>
      </c>
      <c r="D29" s="6"/>
      <c r="F29" s="28"/>
      <c r="G29" s="63" t="str">
        <f t="shared" si="11"/>
        <v/>
      </c>
      <c r="H29" s="29"/>
      <c r="I29" s="61" t="str">
        <f t="shared" si="11"/>
        <v/>
      </c>
      <c r="J29" s="28"/>
      <c r="K29" s="63" t="str">
        <f t="shared" ref="K29:M29" si="167">IF(J29="x",$C29,"")</f>
        <v/>
      </c>
      <c r="L29" s="29"/>
      <c r="M29" s="61" t="str">
        <f t="shared" si="167"/>
        <v/>
      </c>
      <c r="N29" s="28"/>
      <c r="O29" s="63" t="str">
        <f t="shared" ref="O29" si="168">IF(N29="x",$C29,"")</f>
        <v/>
      </c>
      <c r="P29" s="29"/>
      <c r="Q29" s="61" t="str">
        <f t="shared" ref="Q29" si="169">IF(P29="x",$C29,"")</f>
        <v/>
      </c>
      <c r="R29" s="28"/>
      <c r="S29" s="63" t="str">
        <f t="shared" ref="S29" si="170">IF(R29="x",$C29,"")</f>
        <v/>
      </c>
      <c r="T29" s="29"/>
      <c r="U29" s="61" t="str">
        <f t="shared" ref="U29" si="171">IF(T29="x",$C29,"")</f>
        <v/>
      </c>
      <c r="V29" s="28"/>
      <c r="W29" s="63" t="str">
        <f t="shared" ref="W29" si="172">IF(V29="x",$C29,"")</f>
        <v/>
      </c>
      <c r="X29" s="28"/>
      <c r="Y29" s="63" t="str">
        <f t="shared" ref="Y29" si="173">IF(X29="x",$C29,"")</f>
        <v/>
      </c>
    </row>
    <row r="30" spans="1:25" x14ac:dyDescent="0.25">
      <c r="A30" s="1" t="s">
        <v>65</v>
      </c>
      <c r="B30" s="2" t="s">
        <v>62</v>
      </c>
      <c r="C30" s="2">
        <v>0</v>
      </c>
      <c r="D30" s="3">
        <f>MAX(C30:C31)</f>
        <v>1</v>
      </c>
      <c r="F30" s="26"/>
      <c r="G30" s="62" t="str">
        <f t="shared" si="11"/>
        <v/>
      </c>
      <c r="H30" s="27"/>
      <c r="I30" s="60" t="str">
        <f t="shared" si="11"/>
        <v/>
      </c>
      <c r="J30" s="26"/>
      <c r="K30" s="62" t="str">
        <f t="shared" ref="K30:M30" si="174">IF(J30="x",$C30,"")</f>
        <v/>
      </c>
      <c r="L30" s="27"/>
      <c r="M30" s="60" t="str">
        <f t="shared" si="174"/>
        <v/>
      </c>
      <c r="N30" s="26"/>
      <c r="O30" s="62" t="str">
        <f t="shared" ref="O30" si="175">IF(N30="x",$C30,"")</f>
        <v/>
      </c>
      <c r="P30" s="27"/>
      <c r="Q30" s="60" t="str">
        <f t="shared" ref="Q30" si="176">IF(P30="x",$C30,"")</f>
        <v/>
      </c>
      <c r="R30" s="26"/>
      <c r="S30" s="62" t="str">
        <f t="shared" ref="S30" si="177">IF(R30="x",$C30,"")</f>
        <v/>
      </c>
      <c r="T30" s="27"/>
      <c r="U30" s="60" t="str">
        <f t="shared" ref="U30" si="178">IF(T30="x",$C30,"")</f>
        <v/>
      </c>
      <c r="V30" s="26"/>
      <c r="W30" s="62" t="str">
        <f t="shared" ref="W30" si="179">IF(V30="x",$C30,"")</f>
        <v/>
      </c>
      <c r="X30" s="26"/>
      <c r="Y30" s="62" t="str">
        <f t="shared" ref="Y30" si="180">IF(X30="x",$C30,"")</f>
        <v/>
      </c>
    </row>
    <row r="31" spans="1:25" ht="15.75" thickBot="1" x14ac:dyDescent="0.3">
      <c r="A31" s="4"/>
      <c r="B31" s="5" t="s">
        <v>63</v>
      </c>
      <c r="C31" s="5">
        <v>1</v>
      </c>
      <c r="D31" s="6"/>
      <c r="F31" s="28"/>
      <c r="G31" s="63" t="str">
        <f t="shared" si="11"/>
        <v/>
      </c>
      <c r="H31" s="29"/>
      <c r="I31" s="61" t="str">
        <f t="shared" si="11"/>
        <v/>
      </c>
      <c r="J31" s="28"/>
      <c r="K31" s="63" t="str">
        <f t="shared" ref="K31:M31" si="181">IF(J31="x",$C31,"")</f>
        <v/>
      </c>
      <c r="L31" s="29"/>
      <c r="M31" s="61" t="str">
        <f t="shared" si="181"/>
        <v/>
      </c>
      <c r="N31" s="28"/>
      <c r="O31" s="63" t="str">
        <f t="shared" ref="O31" si="182">IF(N31="x",$C31,"")</f>
        <v/>
      </c>
      <c r="P31" s="29"/>
      <c r="Q31" s="61" t="str">
        <f t="shared" ref="Q31" si="183">IF(P31="x",$C31,"")</f>
        <v/>
      </c>
      <c r="R31" s="28"/>
      <c r="S31" s="63" t="str">
        <f t="shared" ref="S31" si="184">IF(R31="x",$C31,"")</f>
        <v/>
      </c>
      <c r="T31" s="29"/>
      <c r="U31" s="61" t="str">
        <f t="shared" ref="U31" si="185">IF(T31="x",$C31,"")</f>
        <v/>
      </c>
      <c r="V31" s="28"/>
      <c r="W31" s="63" t="str">
        <f t="shared" ref="W31" si="186">IF(V31="x",$C31,"")</f>
        <v/>
      </c>
      <c r="X31" s="28"/>
      <c r="Y31" s="63" t="str">
        <f t="shared" ref="Y31" si="187">IF(X31="x",$C31,"")</f>
        <v/>
      </c>
    </row>
    <row r="32" spans="1:25" ht="15.75" thickBot="1" x14ac:dyDescent="0.3">
      <c r="A32" s="12" t="s">
        <v>51</v>
      </c>
      <c r="G32" s="9" t="str">
        <f t="shared" si="11"/>
        <v/>
      </c>
      <c r="I32" s="9" t="str">
        <f t="shared" si="11"/>
        <v/>
      </c>
      <c r="J32" s="9"/>
      <c r="K32" s="9" t="str">
        <f t="shared" ref="K32:M32" si="188">IF(J32="x",$C32,"")</f>
        <v/>
      </c>
      <c r="L32" s="9"/>
      <c r="M32" s="9" t="str">
        <f t="shared" si="188"/>
        <v/>
      </c>
      <c r="N32" s="9"/>
      <c r="O32" s="9" t="str">
        <f t="shared" ref="O32" si="189">IF(N32="x",$C32,"")</f>
        <v/>
      </c>
      <c r="P32" s="9"/>
      <c r="Q32" s="9" t="str">
        <f t="shared" ref="Q32" si="190">IF(P32="x",$C32,"")</f>
        <v/>
      </c>
      <c r="R32" s="9"/>
      <c r="S32" s="9" t="str">
        <f t="shared" ref="S32" si="191">IF(R32="x",$C32,"")</f>
        <v/>
      </c>
      <c r="T32" s="9"/>
      <c r="U32" s="9" t="str">
        <f t="shared" ref="U32" si="192">IF(T32="x",$C32,"")</f>
        <v/>
      </c>
      <c r="V32" s="9"/>
      <c r="W32" s="9" t="str">
        <f t="shared" ref="W32" si="193">IF(V32="x",$C32,"")</f>
        <v/>
      </c>
      <c r="X32" s="9"/>
      <c r="Y32" s="9" t="str">
        <f t="shared" ref="Y32" si="194">IF(X32="x",$C32,"")</f>
        <v/>
      </c>
    </row>
    <row r="33" spans="1:25" x14ac:dyDescent="0.25">
      <c r="A33" s="1" t="s">
        <v>16</v>
      </c>
      <c r="B33" s="2" t="s">
        <v>17</v>
      </c>
      <c r="C33" s="2">
        <v>1</v>
      </c>
      <c r="D33" s="3">
        <f>MAX(C33:C34)</f>
        <v>3</v>
      </c>
      <c r="F33" s="26"/>
      <c r="G33" s="62" t="str">
        <f t="shared" si="11"/>
        <v/>
      </c>
      <c r="H33" s="27"/>
      <c r="I33" s="60" t="str">
        <f t="shared" si="11"/>
        <v/>
      </c>
      <c r="J33" s="26"/>
      <c r="K33" s="62" t="str">
        <f t="shared" ref="K33:M33" si="195">IF(J33="x",$C33,"")</f>
        <v/>
      </c>
      <c r="L33" s="27"/>
      <c r="M33" s="60" t="str">
        <f t="shared" si="195"/>
        <v/>
      </c>
      <c r="N33" s="26"/>
      <c r="O33" s="62" t="str">
        <f t="shared" ref="O33" si="196">IF(N33="x",$C33,"")</f>
        <v/>
      </c>
      <c r="P33" s="27"/>
      <c r="Q33" s="60" t="str">
        <f t="shared" ref="Q33" si="197">IF(P33="x",$C33,"")</f>
        <v/>
      </c>
      <c r="R33" s="26"/>
      <c r="S33" s="62" t="str">
        <f t="shared" ref="S33" si="198">IF(R33="x",$C33,"")</f>
        <v/>
      </c>
      <c r="T33" s="27"/>
      <c r="U33" s="60" t="str">
        <f t="shared" ref="U33" si="199">IF(T33="x",$C33,"")</f>
        <v/>
      </c>
      <c r="V33" s="26"/>
      <c r="W33" s="62" t="str">
        <f t="shared" ref="W33" si="200">IF(V33="x",$C33,"")</f>
        <v/>
      </c>
      <c r="X33" s="26"/>
      <c r="Y33" s="62" t="str">
        <f t="shared" ref="Y33" si="201">IF(X33="x",$C33,"")</f>
        <v/>
      </c>
    </row>
    <row r="34" spans="1:25" ht="15.75" thickBot="1" x14ac:dyDescent="0.3">
      <c r="A34" s="4"/>
      <c r="B34" s="5" t="s">
        <v>18</v>
      </c>
      <c r="C34" s="5">
        <v>3</v>
      </c>
      <c r="D34" s="6"/>
      <c r="F34" s="28"/>
      <c r="G34" s="63" t="str">
        <f t="shared" si="11"/>
        <v/>
      </c>
      <c r="H34" s="29"/>
      <c r="I34" s="61" t="str">
        <f t="shared" si="11"/>
        <v/>
      </c>
      <c r="J34" s="28"/>
      <c r="K34" s="63" t="str">
        <f t="shared" ref="K34:M34" si="202">IF(J34="x",$C34,"")</f>
        <v/>
      </c>
      <c r="L34" s="29"/>
      <c r="M34" s="61" t="str">
        <f t="shared" si="202"/>
        <v/>
      </c>
      <c r="N34" s="28"/>
      <c r="O34" s="63" t="str">
        <f t="shared" ref="O34" si="203">IF(N34="x",$C34,"")</f>
        <v/>
      </c>
      <c r="P34" s="29"/>
      <c r="Q34" s="61" t="str">
        <f t="shared" ref="Q34" si="204">IF(P34="x",$C34,"")</f>
        <v/>
      </c>
      <c r="R34" s="28"/>
      <c r="S34" s="63" t="str">
        <f t="shared" ref="S34" si="205">IF(R34="x",$C34,"")</f>
        <v/>
      </c>
      <c r="T34" s="29"/>
      <c r="U34" s="61" t="str">
        <f t="shared" ref="U34" si="206">IF(T34="x",$C34,"")</f>
        <v/>
      </c>
      <c r="V34" s="28"/>
      <c r="W34" s="63" t="str">
        <f t="shared" ref="W34" si="207">IF(V34="x",$C34,"")</f>
        <v/>
      </c>
      <c r="X34" s="28"/>
      <c r="Y34" s="63" t="str">
        <f t="shared" ref="Y34" si="208">IF(X34="x",$C34,"")</f>
        <v/>
      </c>
    </row>
    <row r="35" spans="1:25" x14ac:dyDescent="0.25">
      <c r="A35" s="1" t="s">
        <v>25</v>
      </c>
      <c r="B35" s="2" t="s">
        <v>3</v>
      </c>
      <c r="C35" s="2">
        <v>0</v>
      </c>
      <c r="D35" s="3">
        <f>MAX(C35:C36)</f>
        <v>2</v>
      </c>
      <c r="F35" s="26"/>
      <c r="G35" s="62" t="str">
        <f t="shared" si="11"/>
        <v/>
      </c>
      <c r="H35" s="27"/>
      <c r="I35" s="60" t="str">
        <f t="shared" si="11"/>
        <v/>
      </c>
      <c r="J35" s="26"/>
      <c r="K35" s="62" t="str">
        <f t="shared" ref="K35:M35" si="209">IF(J35="x",$C35,"")</f>
        <v/>
      </c>
      <c r="L35" s="26"/>
      <c r="M35" s="62" t="str">
        <f t="shared" si="209"/>
        <v/>
      </c>
      <c r="N35" s="26"/>
      <c r="O35" s="62" t="str">
        <f t="shared" ref="O35" si="210">IF(N35="x",$C35,"")</f>
        <v/>
      </c>
      <c r="P35" s="26"/>
      <c r="Q35" s="62" t="str">
        <f t="shared" ref="Q35" si="211">IF(P35="x",$C35,"")</f>
        <v/>
      </c>
      <c r="R35" s="26"/>
      <c r="S35" s="62" t="str">
        <f t="shared" ref="S35" si="212">IF(R35="x",$C35,"")</f>
        <v/>
      </c>
      <c r="T35" s="26"/>
      <c r="U35" s="62" t="str">
        <f t="shared" ref="U35" si="213">IF(T35="x",$C35,"")</f>
        <v/>
      </c>
      <c r="V35" s="26"/>
      <c r="W35" s="62" t="str">
        <f t="shared" ref="W35" si="214">IF(V35="x",$C35,"")</f>
        <v/>
      </c>
      <c r="X35" s="26"/>
      <c r="Y35" s="62" t="str">
        <f t="shared" ref="Y35" si="215">IF(X35="x",$C35,"")</f>
        <v/>
      </c>
    </row>
    <row r="36" spans="1:25" ht="15.75" thickBot="1" x14ac:dyDescent="0.3">
      <c r="A36" s="4" t="s">
        <v>15</v>
      </c>
      <c r="B36" s="5" t="s">
        <v>4</v>
      </c>
      <c r="C36" s="5">
        <v>2</v>
      </c>
      <c r="D36" s="6"/>
      <c r="F36" s="28"/>
      <c r="G36" s="63" t="str">
        <f t="shared" si="11"/>
        <v/>
      </c>
      <c r="H36" s="29"/>
      <c r="I36" s="61" t="str">
        <f t="shared" si="11"/>
        <v/>
      </c>
      <c r="J36" s="28"/>
      <c r="K36" s="63" t="str">
        <f t="shared" ref="K36:M36" si="216">IF(J36="x",$C36,"")</f>
        <v/>
      </c>
      <c r="L36" s="28"/>
      <c r="M36" s="63" t="str">
        <f t="shared" si="216"/>
        <v/>
      </c>
      <c r="N36" s="28"/>
      <c r="O36" s="63" t="str">
        <f t="shared" ref="O36" si="217">IF(N36="x",$C36,"")</f>
        <v/>
      </c>
      <c r="P36" s="28"/>
      <c r="Q36" s="63" t="str">
        <f t="shared" ref="Q36" si="218">IF(P36="x",$C36,"")</f>
        <v/>
      </c>
      <c r="R36" s="28"/>
      <c r="S36" s="63" t="str">
        <f t="shared" ref="S36" si="219">IF(R36="x",$C36,"")</f>
        <v/>
      </c>
      <c r="T36" s="28"/>
      <c r="U36" s="63" t="str">
        <f t="shared" ref="U36" si="220">IF(T36="x",$C36,"")</f>
        <v/>
      </c>
      <c r="V36" s="28"/>
      <c r="W36" s="63" t="str">
        <f t="shared" ref="W36" si="221">IF(V36="x",$C36,"")</f>
        <v/>
      </c>
      <c r="X36" s="28"/>
      <c r="Y36" s="63" t="str">
        <f t="shared" ref="Y36" si="222">IF(X36="x",$C36,"")</f>
        <v/>
      </c>
    </row>
    <row r="37" spans="1:25" ht="15.75" thickBot="1" x14ac:dyDescent="0.3">
      <c r="A37" s="12" t="s">
        <v>52</v>
      </c>
      <c r="J37" s="9"/>
      <c r="K37" s="9"/>
      <c r="L37" s="9"/>
      <c r="M37" s="9"/>
      <c r="N37" s="9"/>
      <c r="O37" s="9"/>
      <c r="P37" s="9"/>
      <c r="Q37" s="9"/>
      <c r="R37" s="9"/>
      <c r="S37" s="9"/>
      <c r="T37" s="9"/>
      <c r="U37" s="9"/>
      <c r="V37" s="9"/>
      <c r="W37" s="9"/>
      <c r="X37" s="9"/>
      <c r="Y37" s="9"/>
    </row>
    <row r="38" spans="1:25" x14ac:dyDescent="0.25">
      <c r="A38" s="1" t="s">
        <v>24</v>
      </c>
      <c r="B38" s="2" t="s">
        <v>19</v>
      </c>
      <c r="C38" s="2">
        <v>0</v>
      </c>
      <c r="D38" s="3">
        <f>MAX(C38:C39)</f>
        <v>3</v>
      </c>
      <c r="F38" s="26"/>
      <c r="G38" s="62" t="str">
        <f t="shared" si="11"/>
        <v/>
      </c>
      <c r="H38" s="27"/>
      <c r="I38" s="60" t="str">
        <f t="shared" si="11"/>
        <v/>
      </c>
      <c r="J38" s="26"/>
      <c r="K38" s="62" t="str">
        <f t="shared" ref="K38:M38" si="223">IF(J38="x",$C38,"")</f>
        <v/>
      </c>
      <c r="L38" s="27"/>
      <c r="M38" s="60" t="str">
        <f t="shared" si="223"/>
        <v/>
      </c>
      <c r="N38" s="26"/>
      <c r="O38" s="62" t="str">
        <f t="shared" ref="O38" si="224">IF(N38="x",$C38,"")</f>
        <v/>
      </c>
      <c r="P38" s="27"/>
      <c r="Q38" s="60" t="str">
        <f t="shared" ref="Q38" si="225">IF(P38="x",$C38,"")</f>
        <v/>
      </c>
      <c r="R38" s="26"/>
      <c r="S38" s="62" t="str">
        <f t="shared" ref="S38" si="226">IF(R38="x",$C38,"")</f>
        <v/>
      </c>
      <c r="T38" s="27"/>
      <c r="U38" s="60" t="str">
        <f t="shared" ref="U38" si="227">IF(T38="x",$C38,"")</f>
        <v/>
      </c>
      <c r="V38" s="26"/>
      <c r="W38" s="62" t="str">
        <f t="shared" ref="W38" si="228">IF(V38="x",$C38,"")</f>
        <v/>
      </c>
      <c r="X38" s="26"/>
      <c r="Y38" s="62" t="str">
        <f t="shared" ref="Y38" si="229">IF(X38="x",$C38,"")</f>
        <v/>
      </c>
    </row>
    <row r="39" spans="1:25" ht="30.75" thickBot="1" x14ac:dyDescent="0.3">
      <c r="A39" s="4"/>
      <c r="B39" s="65" t="s">
        <v>64</v>
      </c>
      <c r="C39" s="5">
        <v>3</v>
      </c>
      <c r="D39" s="6"/>
      <c r="F39" s="28"/>
      <c r="G39" s="63" t="str">
        <f t="shared" si="11"/>
        <v/>
      </c>
      <c r="H39" s="29"/>
      <c r="I39" s="61" t="str">
        <f t="shared" si="11"/>
        <v/>
      </c>
      <c r="J39" s="28"/>
      <c r="K39" s="63" t="str">
        <f t="shared" ref="K39:M39" si="230">IF(J39="x",$C39,"")</f>
        <v/>
      </c>
      <c r="L39" s="29"/>
      <c r="M39" s="61" t="str">
        <f t="shared" si="230"/>
        <v/>
      </c>
      <c r="N39" s="28"/>
      <c r="O39" s="63" t="str">
        <f t="shared" ref="O39" si="231">IF(N39="x",$C39,"")</f>
        <v/>
      </c>
      <c r="P39" s="29"/>
      <c r="Q39" s="61" t="str">
        <f t="shared" ref="Q39" si="232">IF(P39="x",$C39,"")</f>
        <v/>
      </c>
      <c r="R39" s="28"/>
      <c r="S39" s="63" t="str">
        <f t="shared" ref="S39" si="233">IF(R39="x",$C39,"")</f>
        <v/>
      </c>
      <c r="T39" s="29"/>
      <c r="U39" s="61" t="str">
        <f t="shared" ref="U39" si="234">IF(T39="x",$C39,"")</f>
        <v/>
      </c>
      <c r="V39" s="28"/>
      <c r="W39" s="63" t="str">
        <f t="shared" ref="W39" si="235">IF(V39="x",$C39,"")</f>
        <v/>
      </c>
      <c r="X39" s="28"/>
      <c r="Y39" s="63" t="str">
        <f t="shared" ref="Y39" si="236">IF(X39="x",$C39,"")</f>
        <v/>
      </c>
    </row>
    <row r="40" spans="1:25" x14ac:dyDescent="0.25">
      <c r="J40" s="9"/>
      <c r="K40" s="9"/>
      <c r="L40" s="9"/>
      <c r="M40" s="9"/>
    </row>
    <row r="41" spans="1:25" x14ac:dyDescent="0.25">
      <c r="J41" s="9"/>
      <c r="K41" s="9"/>
    </row>
    <row r="42" spans="1:25" x14ac:dyDescent="0.25">
      <c r="J42" s="9"/>
      <c r="K42" s="9"/>
    </row>
    <row r="43" spans="1:25" x14ac:dyDescent="0.25">
      <c r="J43" s="9"/>
      <c r="K43" s="9"/>
    </row>
    <row r="44" spans="1:25" x14ac:dyDescent="0.25">
      <c r="J44" s="9"/>
      <c r="K44" s="9"/>
    </row>
    <row r="45" spans="1:25" x14ac:dyDescent="0.25">
      <c r="J45" s="9"/>
      <c r="K45" s="9"/>
    </row>
    <row r="46" spans="1:25" x14ac:dyDescent="0.25">
      <c r="J46" s="9"/>
      <c r="K46" s="9"/>
    </row>
    <row r="47" spans="1:25" x14ac:dyDescent="0.25">
      <c r="J47" s="9"/>
      <c r="K47" s="9"/>
    </row>
    <row r="48" spans="1:25" x14ac:dyDescent="0.25">
      <c r="J48" s="9"/>
      <c r="K48" s="9"/>
    </row>
    <row r="49" spans="10:11" x14ac:dyDescent="0.25">
      <c r="J49" s="9"/>
      <c r="K49" s="9"/>
    </row>
    <row r="50" spans="10:11" x14ac:dyDescent="0.25">
      <c r="J50" s="9"/>
      <c r="K50" s="9"/>
    </row>
    <row r="51" spans="10:11" x14ac:dyDescent="0.25">
      <c r="J51" s="9"/>
      <c r="K51" s="9"/>
    </row>
    <row r="52" spans="10:11" x14ac:dyDescent="0.25">
      <c r="J52" s="9"/>
      <c r="K52" s="9"/>
    </row>
    <row r="53" spans="10:11" x14ac:dyDescent="0.25">
      <c r="J53" s="9"/>
      <c r="K53" s="9"/>
    </row>
    <row r="54" spans="10:11" x14ac:dyDescent="0.25">
      <c r="J54" s="9"/>
      <c r="K54" s="9"/>
    </row>
  </sheetData>
  <protectedRanges>
    <protectedRange sqref="F1:Y1" name="Oblast15"/>
    <protectedRange sqref="V7:V39" name="Oblast13"/>
    <protectedRange sqref="T7:T39" name="Oblast12"/>
    <protectedRange sqref="R7:R39" name="Oblast11"/>
    <protectedRange sqref="P7:P39" name="Oblast10"/>
    <protectedRange sqref="N7:N39" name="Oblast9"/>
    <protectedRange sqref="L7:L39" name="Oblast8"/>
    <protectedRange sqref="H7:H39" name="Oblast6"/>
    <protectedRange sqref="A38:D39" name="Oblast4"/>
    <protectedRange sqref="A28:D31" name="Oblast2"/>
    <protectedRange sqref="A7:D26" name="Oblast1"/>
    <protectedRange sqref="A33:D36" name="Oblast3"/>
    <protectedRange sqref="F7:F39" name="Oblast5"/>
    <protectedRange sqref="J7:J39" name="Oblast7"/>
    <protectedRange sqref="F3 H3 J3 L3 N3 P3 R3 T3 V3" name="Oblast14"/>
  </protectedRanges>
  <mergeCells count="10">
    <mergeCell ref="R1:S1"/>
    <mergeCell ref="T1:U1"/>
    <mergeCell ref="V1:W1"/>
    <mergeCell ref="X1:Y1"/>
    <mergeCell ref="F1:G1"/>
    <mergeCell ref="H1:I1"/>
    <mergeCell ref="J1:K1"/>
    <mergeCell ref="L1:M1"/>
    <mergeCell ref="N1:O1"/>
    <mergeCell ref="P1:Q1"/>
  </mergeCells>
  <phoneticPr fontId="2" type="noConversion"/>
  <dataValidations count="5">
    <dataValidation type="custom" allowBlank="1" showInputMessage="1" showErrorMessage="1" errorTitle="Nesprávná hodnota" error="Zvolteprosím pouze jdnu hodnotu" sqref="F21 F24 H21 H24 J21 J24 L21 L24 N21 N24 P21 P24 R21 R24 T21 T24 V21 X21 V24 X24" xr:uid="{00E41E1D-2F20-41D1-BAB6-4C094724D9E0}">
      <formula1>COUNTIF(F19:F232,"&lt;&gt;")&lt;1.1</formula1>
    </dataValidation>
    <dataValidation type="custom" allowBlank="1" showInputMessage="1" showErrorMessage="1" errorTitle="Nesprávná hodnota" error="Zvolteprosím pouze jdnu hodnotu" sqref="F20 F23 H20 H23 J20 J23 L20 L23 N20 N23 P20 P23 R20 R23 T20 T23 V20 X20 V23 X23" xr:uid="{A38C6424-ABF0-4AC9-B32C-B26484FC587D}">
      <formula1>COUNTIF(F19:F21,"&lt;&gt;")&lt;1.1</formula1>
    </dataValidation>
    <dataValidation type="custom" allowBlank="1" showInputMessage="1" showErrorMessage="1" errorTitle="Nesprávná hodnota" error="Zvolteprosím pouze jdnu hodnotu" sqref="F19 F22 H19 H22 J19 J22 L19 L22 N19 N22 P19 P22 R19 R22 T19 T22 V19 X19 V22 X22" xr:uid="{4C7A6B84-4225-4FFA-B2D6-6766E44BBCB8}">
      <formula1>COUNTIF(F19:F21,"&lt;&gt;")&lt;1.1</formula1>
    </dataValidation>
    <dataValidation type="custom" allowBlank="1" showInputMessage="1" showErrorMessage="1" errorTitle="Nesprávná hodnota" error="Zvolteprosím pouze jdnu hodnotu" sqref="F18 F26 F29 F31 F34 F36 F39 H18 H26 H29 H31 H34 H36 H39 J18 J26 J29 J31 J34 J36 J39 L18 L26 L29 L31 L34 L36 L39 L16 L14 J16 J14 H16 H14 F16 F14 F8 F10 F12 H8 H10 H12 J8 J10 J12 L8 L10 L12 N18 N26 N29 N31 N34 N36 N39 P18 P26 P29 P31 P34 P36 P39 R18 R26 R29 R31 R34 R36 R39 N8 N10 N12 P8 P10 P12 R8 R10 R12 R16 R14 P16 P14 N16 N14 T18 T26 T29 T31 T34 T36 T39 T8 T10 T12 T16 T14 V18 X18 V26 X26 V29 X29 V31 X31 V34 X34 V36 X36 V39 X39 V8 X8 V10 X10 V12 X12 V16 X16 V14 X14" xr:uid="{22CF3F97-C319-4B10-B427-DE794EBEA18A}">
      <formula1>COUNTIF(F7:F8,"&lt;&gt;")&lt;1.1</formula1>
    </dataValidation>
    <dataValidation type="custom" allowBlank="1" showInputMessage="1" showErrorMessage="1" errorTitle="Nesprávná hodnota" error="Zvolteprosím pouze jdnu hodnotu" sqref="F17 F25 F28 F30 F33 F35 F38 H17 H25 H28 H30 H33 H35 H38 J17 J25 J28 J30 J33 J35 J38 L17 L25 L28 L30 L33 L35 L38 L15 L13 J15 J13 H15 H13 F15 F13 F7 F9 F11 H7 H9 H11 J7 J9 J11 L7 L9 L11 N17 N25 N28 N30 N33 N35 N38 P17 P25 P28 P30 P33 P35 P38 R17 R25 R28 R30 R33 R35 R38 N7 N9 N11 P7 P9 P11 R7 R9 R11 R15 R13 P15 P13 N15 N13 T17 T25 T28 T30 T33 T35 T38 T7 T9 T11 T15 T13 V17 X17 V25 X25 V28 X28 V30 X30 V33 X33 V35 X35 V38 X38 V7 X7 V9 X9 V11 X11 V15 X15 V13 X13" xr:uid="{C130185B-0689-417A-9192-6074D71D0071}">
      <formula1>COUNTIF(F7:F8,"&lt;&gt;")&lt;1.1</formula1>
    </dataValidation>
  </dataValidation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3</vt:i4>
      </vt:variant>
    </vt:vector>
  </HeadingPairs>
  <TitlesOfParts>
    <vt:vector size="3" baseType="lpstr">
      <vt:lpstr>tabulka pro vyplnění uchazečem</vt:lpstr>
      <vt:lpstr>celkové hodnocení</vt:lpstr>
      <vt:lpstr>hodnotící tabulka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2022-06-16T08:48:12Z</dcterms:created>
  <dcterms:modified xsi:type="dcterms:W3CDTF">2023-06-29T10:51:25Z</dcterms:modified>
</cp:coreProperties>
</file>