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<sst xmlns="http://schemas.openxmlformats.org/spreadsheetml/2006/main" count="569" uniqueCount="191">
  <si>
    <t>ASPE10</t>
  </si>
  <si>
    <t>S</t>
  </si>
  <si>
    <t>Soupis prací objektu</t>
  </si>
  <si>
    <t xml:space="preserve">Stavba: </t>
  </si>
  <si>
    <t>230077</t>
  </si>
  <si>
    <t>III/4317 Kojátky od přeložky po zač. obce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</si>
  <si>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</si>
  <si>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</si>
  <si>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</si>
  <si>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</si>
  <si>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</si>
  <si>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</si>
  <si>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</si>
  <si>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</si>
  <si>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</si>
  <si>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2</t>
  </si>
  <si>
    <t>3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</si>
  <si>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</si>
  <si>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</si>
  <si>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</si>
  <si>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</si>
  <si>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</si>
  <si>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</si>
  <si>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</si>
  <si>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</si>
  <si>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</si>
  <si>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</si>
  <si>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</si>
  <si>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</si>
  <si>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</si>
  <si>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</si>
  <si>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</si>
  <si>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</si>
  <si>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</si>
  <si>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</si>
  <si>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</si>
  <si>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</si>
  <si>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</si>
  <si>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</si>
  <si>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</si>
  <si>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</si>
  <si>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</si>
  <si>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</si>
  <si>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</si>
  <si>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</si>
  <si>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</si>
  <si>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</si>
  <si>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</si>
  <si>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</si>
  <si>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</si>
  <si>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</si>
  <si>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</si>
  <si>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</si>
  <si>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</si>
  <si>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</si>
  <si>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</si>
  <si>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</si>
  <si>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</si>
  <si>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</si>
  <si>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</si>
  <si>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</si>
  <si>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</si>
  <si>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</si>
  <si>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</si>
  <si>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</si>
  <si>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</si>
  <si>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7</t>
  </si>
  <si>
    <t>00011</t>
  </si>
  <si>
    <t>Ohlašování pohybu třetích osob na staveništi - popsáno v obchodních podmínkách</t>
  </si>
  <si>
    <t>8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</si>
  <si>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</si>
  <si>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</si>
  <si>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</si>
  <si>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</si>
  <si>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</si>
  <si>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</si>
  <si>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11</t>
  </si>
  <si>
    <t>02710</t>
  </si>
  <si>
    <t>POMOC PRÁCE - ZAJIŠTĚNÍ,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</si>
  <si>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 
Vše v režii zhotovitele.</t>
  </si>
  <si>
    <t>1=1,00 [A]</t>
  </si>
  <si>
    <t>zahrnuje veškeré náklady spojené s objednatelem požadovanými zařízeními</t>
  </si>
  <si>
    <t>SO 101</t>
  </si>
  <si>
    <t>III/4317 Kojátky od přeložky po začátek obce</t>
  </si>
  <si>
    <t>014102</t>
  </si>
  <si>
    <t>POPLATKY ZA SKLÁDKU</t>
  </si>
  <si>
    <t>T</t>
  </si>
  <si>
    <t>Poplatek za skládku čištění nezp. krajnice, příkopy a propustků</t>
  </si>
  <si>
    <t>780*0.05*2,0=78,00 [A] 
796*0.25*2,0=398,00 [B] 
10*0.2*2,0=4,00 [C] 
Celkem: A+B+C=480,00 [D]</t>
  </si>
  <si>
    <t>zahrnuje veškeré poplatky provozovateli skládky související s uložením odpadu na skládce.</t>
  </si>
  <si>
    <t>014132</t>
  </si>
  <si>
    <t>POPLATKY ZA SKLÁDKU TYP S-NO (NEBEZPEČNÝ ODPAD)</t>
  </si>
  <si>
    <t>Uložení frézovaného materiálu s obsahem dehtu na skládce.  
Afaltové směsi obsahující dehet, nerecyklovatelné.  
Dle protokou o zkoušce zpracovanou firmou Consultest s.r.o bya  stanovena problémová směs - Kategorie nebezpečného odpadu.  
Veškerý frézovaný materiál je na základě provedeného průzkumu považován za nebezpečný.</t>
  </si>
  <si>
    <t>Vysprávky okrajů vozovky 
(798*0,75*1)*2*0,05*2,4=143,64 [A] 
obnova obrusné vrstvy  
Napojení na ZÚ 
6*5*0,05*2,4=3,60 [B] 
Obnova krytu podél obrub 
((23*1)+(20*1))*0,05*2,4=5,16 [C] 
Napojení na KÚ 
5*5*0,05*2,4=3,00 [D] 
Celkem: A+B+C+D=155,40 [E]</t>
  </si>
  <si>
    <t>Zemní práce</t>
  </si>
  <si>
    <t>11120</t>
  </si>
  <si>
    <t>ODSTRANĚNÍ KŘOVIN</t>
  </si>
  <si>
    <t>M2</t>
  </si>
  <si>
    <t>mýcení náletových křovin u příkop, u propustků - včetně odvozu a likvidace v režii zhotovitele</t>
  </si>
  <si>
    <t>50=50,00 [A]</t>
  </si>
  <si>
    <t>odstranění křovin a stromů do průměru 100 mm 
doprava dřevin bez ohledu na vzdálenost 
spálení na hromadách nebo štěpkování</t>
  </si>
  <si>
    <t>113728</t>
  </si>
  <si>
    <t>FRÉZOVÁNÍ ZPEVNĚNÝCH PLOCH ASFALTOVÝCH, ODVOZ DO 20KM</t>
  </si>
  <si>
    <t>M3</t>
  </si>
  <si>
    <t>Zazubení pro napojení, srovnání nerovností 
Veškerý frézovaný materiál je na základě provedeného průzkumu považován za nebezpečný.</t>
  </si>
  <si>
    <t>Odměřeno programem ACAD 
Vysprávky okrajů vozovky 
(798*0,75*1)*2*0,05=59,85 [A] 
obnova obrusné vrstvy  
Napojení na ZÚ 
6*5*0,05=1,50 [B] 
Obnova krytu podél obrub 
((23*1)+(20*1))*0,05=2,15 [C] 
Napojení na KÚ 
5*5*0,05=1,25 [D] 
Celkem: A+B+C+D=64,75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</si>
  <si>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</si>
  <si>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11372B</t>
  </si>
  <si>
    <t>FRÉZOVÁNÍ ZPEVNĚNÝCH PLOCH ASFALTOVÝCH - DOPRAVA</t>
  </si>
  <si>
    <t>tkm</t>
  </si>
  <si>
    <t>64,75*2,4*17=2 641,80 [A]</t>
  </si>
  <si>
    <t>Položka zahrnuje samostatnou dopravu suti a vybouraných hmot. Množství se určí jako součin hmotnosti [t] a požadované vzdálenosti [km].</t>
  </si>
  <si>
    <t>113762</t>
  </si>
  <si>
    <t>FRÉZOVÁNÍ DRÁŽKY PRŮŘEZU DO 200MM2 V ASFALTOVÉ VOZOVCE</t>
  </si>
  <si>
    <t>M</t>
  </si>
  <si>
    <t>Příčné prořezání a zalití krytu vozovky na začátku a konci úpravy 
Podélné a příčné prořezání vozovky vč. úprav a napojení na silnici 
Odvoz a likvidace v režii zhotovitele.</t>
  </si>
  <si>
    <t>6+5=11,00 [A] 
798+3*5,5=814,50 [B] 
23+20=43,00 [C] 
Celkem: A+B+C=868,50 [D]</t>
  </si>
  <si>
    <t>Položka zahrnuje veškerou manipulaci s vybouranou sutí a s vybouranými hmotami vč. uložení na skládku.</t>
  </si>
  <si>
    <t>12922</t>
  </si>
  <si>
    <t>ČIŠTĚNÍ KRAJNIC OD NÁNOSU TL. DO 100MM</t>
  </si>
  <si>
    <t>Předpokládaná tl. čištění krajnic 50mm</t>
  </si>
  <si>
    <t>Odměřeno programem ACAD 
780=780,00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</si>
  <si>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</si>
  <si>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</si>
  <si>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</si>
  <si>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Pročištění příkopů - uvažováno 0,25m3/bm</t>
  </si>
  <si>
    <t>796=796,00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</si>
  <si>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</si>
  <si>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129958</t>
  </si>
  <si>
    <t>ČIŠTĚNÍ POTRUBÍ DN DO 600MM</t>
  </si>
  <si>
    <t>Pročištění propustku</t>
  </si>
  <si>
    <t>10=10,00 [A]</t>
  </si>
  <si>
    <t>Komunikace</t>
  </si>
  <si>
    <t>56962</t>
  </si>
  <si>
    <t>ZPEVNĚNÍ KRAJNIC Z RECYKLOVANÉHO MATERIÁLU TL DO 100MM</t>
  </si>
  <si>
    <t>Asfaltový recyklát  fr. 0-32  
krajnice je přípustné zpevnit i jiným materiálem v kvalitě dle požadavku investora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</si>
  <si>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</si>
  <si>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572213</t>
  </si>
  <si>
    <t>SPOJOVACÍ POSTŘIK Z EMULZE DO 0,5KG/M2</t>
  </si>
  <si>
    <t>SPOJOVACÍ POSTŘIK PS C, 0,40kg/m2</t>
  </si>
  <si>
    <t>Odměřeno programem ACAD 
1 vrstva vysprávky 798*1*2*0,75=1 197,00 [A] 
2 vrstvy - vyrovnávací + obrusná vrstva 3866*2=7 732,00 [B] 
1 vrstva obnova obrusné vrstvy 6*5+23*1+20*1+5*5=98,00 [C] 
Celkem: A+B+C=9 027,00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</si>
  <si>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</si>
  <si>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12</t>
  </si>
  <si>
    <t>574A44</t>
  </si>
  <si>
    <t>ASFALTOVÝ BETON PRO OBRUSNÉ VRSTVY ACO 11+, 11S TL. 50MM</t>
  </si>
  <si>
    <t>ACO 11+ 50mm</t>
  </si>
  <si>
    <t>Navýšení vozovky 3866=3 866,00 [A] 
obnova obrusné vrstvy 6*5+23*1+20*1+5*5=98,00 [B] 
Celkem: A+B=3 964,00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</si>
  <si>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</si>
  <si>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13</t>
  </si>
  <si>
    <t>574C06</t>
  </si>
  <si>
    <t>ASFALTOVÝ BETON PRO LOŽNÍ VRSTVY ACL 16+, 16S</t>
  </si>
  <si>
    <t>Vyrovnávací vrstva ACL 16+  PRŮM 30mm</t>
  </si>
  <si>
    <t>Odměřeno programem ACAD 
3866*0,03=115,98 [A]</t>
  </si>
  <si>
    <t>14</t>
  </si>
  <si>
    <t>574E46</t>
  </si>
  <si>
    <t>ASFALTOVÝ BETON PRO PODKLADNÍ VRSTVY ACP 16+, 16S TL. 50MM</t>
  </si>
  <si>
    <t>ACP 16+, podkladní vrstva, uvažována tl. vrstvy 50mm na 75% délky úseku, šířky 1m po obou krajích</t>
  </si>
  <si>
    <t>Odměřeno programem ACAD 
(798*0.75*1)*2=1 197,00 [A]</t>
  </si>
  <si>
    <t>15</t>
  </si>
  <si>
    <t>58920</t>
  </si>
  <si>
    <t>VÝPLŇ SPAR MODIFIKOVANÝM ASFALTEM</t>
  </si>
  <si>
    <t>Příčné prořezání a zalití krytu vozovky na začátku a konci úpravy  
Podélné a příčné prořezání vozovky vč. úprav a napojení na silnici</t>
  </si>
  <si>
    <t>položka zahrnuje:  
- dodávku předepsaného materiálu  
- vyčištění a výplň spar tímto materiálem</t>
  </si>
  <si>
    <t>Ostatní konstrukce a práce</t>
  </si>
  <si>
    <t>16</t>
  </si>
  <si>
    <t>91228</t>
  </si>
  <si>
    <t>SMĚROVÉ SLOUPKY Z PLAST HMOT VČETNĚ ODRAZNÉHO PÁSKU</t>
  </si>
  <si>
    <t>KUS</t>
  </si>
  <si>
    <t>Bílé sloupky s ocelovým kotvícím trnem</t>
  </si>
  <si>
    <t>800/50*2=32,00 [A]</t>
  </si>
  <si>
    <t>položka zahrnuje:  
- dodání a osazení sloupku včetně nutných zemních prací  
- vnitrostaveništní a mimostaveništní doprava  
- odrazky plastové nebo z retroreflexní fólie</t>
  </si>
  <si>
    <t>17</t>
  </si>
  <si>
    <t>915111</t>
  </si>
  <si>
    <t>VODOROVNÉ DOPRAVNÍ ZNAČENÍ BARVOU HLADKÉ - DODÁVKA A POKLÁDKA</t>
  </si>
  <si>
    <t>Odměřeno programem ACAD 
1597*0,125=199,63 [A]</t>
  </si>
  <si>
    <t>položka zahrnuje:  
- dodání a pokládku nátěrového materiálu (měří se pouze natíraná plocha)  
- předznačení a reflexní úpravu</t>
  </si>
  <si>
    <t>18</t>
  </si>
  <si>
    <t>915221</t>
  </si>
  <si>
    <t>VODOR DOPRAV ZNAČ PLASTEM STRUKTURÁLNÍ NEHLUČNÉ - DOD A POKLÁDKA</t>
  </si>
  <si>
    <t>strukturální studený plast bez zvučícího efektu</t>
  </si>
  <si>
    <t>19</t>
  </si>
  <si>
    <t>93812</t>
  </si>
  <si>
    <t>OČIŠTĚNÍ ASFALTOVÝCH VOZOVEK OD VEGETACE</t>
  </si>
  <si>
    <t>na š. 0.5m u nezpevněné krajnice -  očištění od vegetace</t>
  </si>
  <si>
    <t>Odměřeno programem ACAD 
2*780*0.5=780,00 [A]</t>
  </si>
  <si>
    <t>položka zahrnuje očištění předepsaným způsobem včetně odklizení vzniklého odpadu</t>
  </si>
  <si>
    <t>20</t>
  </si>
  <si>
    <t>93818</t>
  </si>
  <si>
    <t>OČIŠTĚNÍ ASFALT VOZOVEK ZAMETENÍM</t>
  </si>
  <si>
    <t>Očištění vozovky před provedením spojovajícho postřiku  
před pokládkou sanace okrajů, vyrovnávací vrstvy a před pokládkou obrusné vrstvy</t>
  </si>
  <si>
    <t>1 vrstva vysprávky 798*1*2*0,75=1 197,00 [A] 
2 vrstvy - vyrovnávací + obrusná vrstva 3866*2=7 732,00 [B] 
1 vrstva obnova obrusné vrstvy 6*5+23*1+20*1+5*5=98,00 [C] 
Celkem: A+B+C=9 027,00 [D]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</si>
</sst>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44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47</v>
      </c>
    </row>
    <row r="14" spans="1:16" ht="12.75">
      <c r="A14" s="18" t="s">
        <v>38</v>
      </c>
      <c s="23" t="s">
        <v>15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50</v>
      </c>
    </row>
    <row r="16" spans="1:5" ht="12.75">
      <c r="A16" s="29" t="s">
        <v>45</v>
      </c>
      <c r="E16" s="30" t="s">
        <v>40</v>
      </c>
    </row>
    <row r="17" spans="1:5" ht="63.75">
      <c r="A17" t="s">
        <v>46</v>
      </c>
      <c r="E17" s="28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40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40</v>
      </c>
    </row>
    <row r="14" spans="1:16" ht="12.75">
      <c r="A14" s="18" t="s">
        <v>38</v>
      </c>
      <c s="23" t="s">
        <v>15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40</v>
      </c>
    </row>
    <row r="16" spans="1:5" ht="12.75">
      <c r="A16" s="29" t="s">
        <v>45</v>
      </c>
      <c r="E16" s="30" t="s">
        <v>40</v>
      </c>
    </row>
    <row r="17" spans="1:5" ht="12.75">
      <c r="A17" t="s">
        <v>46</v>
      </c>
      <c r="E17" s="28" t="s">
        <v>40</v>
      </c>
    </row>
    <row r="18" spans="1:16" ht="12.75">
      <c r="A18" s="18" t="s">
        <v>38</v>
      </c>
      <c s="23" t="s">
        <v>16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40</v>
      </c>
    </row>
    <row r="20" spans="1:5" ht="12.75">
      <c r="A20" s="29" t="s">
        <v>45</v>
      </c>
      <c r="E20" s="30" t="s">
        <v>40</v>
      </c>
    </row>
    <row r="21" spans="1:5" ht="12.75">
      <c r="A21" t="s">
        <v>46</v>
      </c>
      <c r="E21" s="28" t="s">
        <v>40</v>
      </c>
    </row>
    <row r="22" spans="1:16" ht="25.5">
      <c r="A22" s="18" t="s">
        <v>38</v>
      </c>
      <c s="23" t="s">
        <v>26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40</v>
      </c>
    </row>
    <row r="24" spans="1:5" ht="12.75">
      <c r="A24" s="29" t="s">
        <v>45</v>
      </c>
      <c r="E24" s="30" t="s">
        <v>40</v>
      </c>
    </row>
    <row r="25" spans="1:5" ht="12.75">
      <c r="A25" t="s">
        <v>46</v>
      </c>
      <c r="E25" s="28" t="s">
        <v>40</v>
      </c>
    </row>
    <row r="26" spans="1:16" ht="25.5">
      <c r="A26" s="18" t="s">
        <v>38</v>
      </c>
      <c s="23" t="s">
        <v>28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40</v>
      </c>
    </row>
    <row r="28" spans="1:5" ht="12.75">
      <c r="A28" s="29" t="s">
        <v>45</v>
      </c>
      <c r="E28" s="30" t="s">
        <v>40</v>
      </c>
    </row>
    <row r="29" spans="1:5" ht="12.75">
      <c r="A29" t="s">
        <v>46</v>
      </c>
      <c r="E29" s="28" t="s">
        <v>40</v>
      </c>
    </row>
    <row r="30" spans="1:16" ht="25.5">
      <c r="A30" s="18" t="s">
        <v>38</v>
      </c>
      <c s="23" t="s">
        <v>30</v>
      </c>
      <c s="23" t="s">
        <v>64</v>
      </c>
      <c s="18" t="s">
        <v>54</v>
      </c>
      <c s="24" t="s">
        <v>65</v>
      </c>
      <c s="25" t="s">
        <v>42</v>
      </c>
      <c s="26">
        <v>1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40</v>
      </c>
    </row>
    <row r="32" spans="1:5" ht="12.75">
      <c r="A32" s="29" t="s">
        <v>45</v>
      </c>
      <c r="E32" s="30" t="s">
        <v>40</v>
      </c>
    </row>
    <row r="33" spans="1:5" ht="12.75">
      <c r="A33" t="s">
        <v>46</v>
      </c>
      <c r="E33" s="28" t="s">
        <v>40</v>
      </c>
    </row>
    <row r="34" spans="1:16" ht="12.75">
      <c r="A34" s="18" t="s">
        <v>38</v>
      </c>
      <c s="23" t="s">
        <v>66</v>
      </c>
      <c s="23" t="s">
        <v>67</v>
      </c>
      <c s="18" t="s">
        <v>54</v>
      </c>
      <c s="24" t="s">
        <v>68</v>
      </c>
      <c s="25" t="s">
        <v>42</v>
      </c>
      <c s="26">
        <v>1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40</v>
      </c>
    </row>
    <row r="36" spans="1:5" ht="12.75">
      <c r="A36" s="29" t="s">
        <v>45</v>
      </c>
      <c r="E36" s="30" t="s">
        <v>40</v>
      </c>
    </row>
    <row r="37" spans="1:5" ht="12.75">
      <c r="A37" t="s">
        <v>46</v>
      </c>
      <c r="E37" s="28" t="s">
        <v>40</v>
      </c>
    </row>
    <row r="38" spans="1:16" ht="25.5">
      <c r="A38" s="18" t="s">
        <v>38</v>
      </c>
      <c s="23" t="s">
        <v>69</v>
      </c>
      <c s="23" t="s">
        <v>70</v>
      </c>
      <c s="18" t="s">
        <v>54</v>
      </c>
      <c s="24" t="s">
        <v>71</v>
      </c>
      <c s="25" t="s">
        <v>42</v>
      </c>
      <c s="26">
        <v>1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12.75">
      <c r="A39" s="27" t="s">
        <v>43</v>
      </c>
      <c r="E39" s="28" t="s">
        <v>40</v>
      </c>
    </row>
    <row r="40" spans="1:5" ht="12.75">
      <c r="A40" s="29" t="s">
        <v>45</v>
      </c>
      <c r="E40" s="30" t="s">
        <v>40</v>
      </c>
    </row>
    <row r="41" spans="1:5" ht="12.75">
      <c r="A41" t="s">
        <v>46</v>
      </c>
      <c r="E41" s="28" t="s">
        <v>40</v>
      </c>
    </row>
    <row r="42" spans="1:16" ht="12.75">
      <c r="A42" s="18" t="s">
        <v>38</v>
      </c>
      <c s="23" t="s">
        <v>33</v>
      </c>
      <c s="23" t="s">
        <v>72</v>
      </c>
      <c s="18" t="s">
        <v>54</v>
      </c>
      <c s="24" t="s">
        <v>73</v>
      </c>
      <c s="25" t="s">
        <v>42</v>
      </c>
      <c s="26">
        <v>1</v>
      </c>
      <c s="26">
        <v>0</v>
      </c>
      <c s="26">
        <f>ROUND(ROUND(H42,2)*ROUND(G42,2),2)</f>
      </c>
      <c r="O42">
        <f>(I42*21)/100</f>
      </c>
      <c t="s">
        <v>15</v>
      </c>
    </row>
    <row r="43" spans="1:5" ht="12.75">
      <c r="A43" s="27" t="s">
        <v>43</v>
      </c>
      <c r="E43" s="28" t="s">
        <v>40</v>
      </c>
    </row>
    <row r="44" spans="1:5" ht="12.75">
      <c r="A44" s="29" t="s">
        <v>45</v>
      </c>
      <c r="E44" s="30" t="s">
        <v>40</v>
      </c>
    </row>
    <row r="45" spans="1:5" ht="12.75">
      <c r="A45" t="s">
        <v>46</v>
      </c>
      <c r="E45" s="28" t="s">
        <v>40</v>
      </c>
    </row>
    <row r="46" spans="1:16" ht="12.75">
      <c r="A46" s="18" t="s">
        <v>38</v>
      </c>
      <c s="23" t="s">
        <v>35</v>
      </c>
      <c s="23" t="s">
        <v>74</v>
      </c>
      <c s="18" t="s">
        <v>54</v>
      </c>
      <c s="24" t="s">
        <v>75</v>
      </c>
      <c s="25" t="s">
        <v>42</v>
      </c>
      <c s="26">
        <v>1</v>
      </c>
      <c s="26">
        <v>0</v>
      </c>
      <c s="26">
        <f>ROUND(ROUND(H46,2)*ROUND(G46,2),2)</f>
      </c>
      <c r="O46">
        <f>(I46*21)/100</f>
      </c>
      <c t="s">
        <v>15</v>
      </c>
    </row>
    <row r="47" spans="1:5" ht="12.75">
      <c r="A47" s="27" t="s">
        <v>43</v>
      </c>
      <c r="E47" s="28" t="s">
        <v>40</v>
      </c>
    </row>
    <row r="48" spans="1:5" ht="12.75">
      <c r="A48" s="29" t="s">
        <v>45</v>
      </c>
      <c r="E48" s="30" t="s">
        <v>40</v>
      </c>
    </row>
    <row r="49" spans="1:5" ht="12.75">
      <c r="A49" t="s">
        <v>46</v>
      </c>
      <c r="E49" s="28" t="s">
        <v>40</v>
      </c>
    </row>
    <row r="50" spans="1:16" ht="12.75">
      <c r="A50" s="18" t="s">
        <v>38</v>
      </c>
      <c s="23" t="s">
        <v>76</v>
      </c>
      <c s="23" t="s">
        <v>77</v>
      </c>
      <c s="18" t="s">
        <v>40</v>
      </c>
      <c s="24" t="s">
        <v>78</v>
      </c>
      <c s="25" t="s">
        <v>42</v>
      </c>
      <c s="26">
        <v>1</v>
      </c>
      <c s="26">
        <v>0</v>
      </c>
      <c s="26">
        <f>ROUND(ROUND(H50,2)*ROUND(G50,2),2)</f>
      </c>
      <c r="O50">
        <f>(I50*21)/100</f>
      </c>
      <c t="s">
        <v>15</v>
      </c>
    </row>
    <row r="51" spans="1:5" ht="127.5">
      <c r="A51" s="27" t="s">
        <v>43</v>
      </c>
      <c r="E51" s="28" t="s">
        <v>79</v>
      </c>
    </row>
    <row r="52" spans="1:5" ht="12.75">
      <c r="A52" s="29" t="s">
        <v>45</v>
      </c>
      <c r="E52" s="30" t="s">
        <v>80</v>
      </c>
    </row>
    <row r="53" spans="1:5" ht="12.75">
      <c r="A53" t="s">
        <v>46</v>
      </c>
      <c r="E53" s="28" t="s">
        <v>81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0+O8+O17+O46+O71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82</v>
      </c>
      <c s="31">
        <f>0+I8+I17+I46+I71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82</v>
      </c>
      <c s="5"/>
      <c s="14" t="s">
        <v>83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84</v>
      </c>
      <c s="18" t="s">
        <v>40</v>
      </c>
      <c s="24" t="s">
        <v>85</v>
      </c>
      <c s="25" t="s">
        <v>86</v>
      </c>
      <c s="26">
        <v>480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12.75">
      <c r="A10" s="27" t="s">
        <v>43</v>
      </c>
      <c r="E10" s="28" t="s">
        <v>87</v>
      </c>
    </row>
    <row r="11" spans="1:5" ht="51">
      <c r="A11" s="29" t="s">
        <v>45</v>
      </c>
      <c r="E11" s="30" t="s">
        <v>88</v>
      </c>
    </row>
    <row r="12" spans="1:5" ht="25.5">
      <c r="A12" t="s">
        <v>46</v>
      </c>
      <c r="E12" s="28" t="s">
        <v>89</v>
      </c>
    </row>
    <row r="13" spans="1:16" ht="12.75">
      <c r="A13" s="18" t="s">
        <v>38</v>
      </c>
      <c s="23" t="s">
        <v>15</v>
      </c>
      <c s="23" t="s">
        <v>90</v>
      </c>
      <c s="18" t="s">
        <v>40</v>
      </c>
      <c s="24" t="s">
        <v>91</v>
      </c>
      <c s="25" t="s">
        <v>86</v>
      </c>
      <c s="26">
        <v>155.4</v>
      </c>
      <c s="26">
        <v>0</v>
      </c>
      <c s="26">
        <f>ROUND(ROUND(H13,2)*ROUND(G13,2),2)</f>
      </c>
      <c r="O13">
        <f>(I13*21)/100</f>
      </c>
      <c t="s">
        <v>15</v>
      </c>
    </row>
    <row r="14" spans="1:5" ht="76.5">
      <c r="A14" s="27" t="s">
        <v>43</v>
      </c>
      <c r="E14" s="28" t="s">
        <v>92</v>
      </c>
    </row>
    <row r="15" spans="1:5" ht="127.5">
      <c r="A15" s="29" t="s">
        <v>45</v>
      </c>
      <c r="E15" s="30" t="s">
        <v>93</v>
      </c>
    </row>
    <row r="16" spans="1:5" ht="25.5">
      <c r="A16" t="s">
        <v>46</v>
      </c>
      <c r="E16" s="28" t="s">
        <v>89</v>
      </c>
    </row>
    <row r="17" spans="1:18" ht="12.75" customHeight="1">
      <c r="A17" s="5" t="s">
        <v>36</v>
      </c>
      <c s="5"/>
      <c s="34" t="s">
        <v>22</v>
      </c>
      <c s="5"/>
      <c s="21" t="s">
        <v>94</v>
      </c>
      <c s="5"/>
      <c s="5"/>
      <c s="5"/>
      <c s="35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8" t="s">
        <v>38</v>
      </c>
      <c s="23" t="s">
        <v>16</v>
      </c>
      <c s="23" t="s">
        <v>95</v>
      </c>
      <c s="18" t="s">
        <v>40</v>
      </c>
      <c s="24" t="s">
        <v>96</v>
      </c>
      <c s="25" t="s">
        <v>97</v>
      </c>
      <c s="26">
        <v>50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25.5">
      <c r="A19" s="27" t="s">
        <v>43</v>
      </c>
      <c r="E19" s="28" t="s">
        <v>98</v>
      </c>
    </row>
    <row r="20" spans="1:5" ht="12.75">
      <c r="A20" s="29" t="s">
        <v>45</v>
      </c>
      <c r="E20" s="30" t="s">
        <v>99</v>
      </c>
    </row>
    <row r="21" spans="1:5" ht="38.25">
      <c r="A21" t="s">
        <v>46</v>
      </c>
      <c r="E21" s="28" t="s">
        <v>100</v>
      </c>
    </row>
    <row r="22" spans="1:16" ht="12.75">
      <c r="A22" s="18" t="s">
        <v>38</v>
      </c>
      <c s="23" t="s">
        <v>26</v>
      </c>
      <c s="23" t="s">
        <v>101</v>
      </c>
      <c s="18" t="s">
        <v>40</v>
      </c>
      <c s="24" t="s">
        <v>102</v>
      </c>
      <c s="25" t="s">
        <v>103</v>
      </c>
      <c s="26">
        <v>64.75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38.25">
      <c r="A23" s="27" t="s">
        <v>43</v>
      </c>
      <c r="E23" s="28" t="s">
        <v>104</v>
      </c>
    </row>
    <row r="24" spans="1:5" ht="140.25">
      <c r="A24" s="29" t="s">
        <v>45</v>
      </c>
      <c r="E24" s="30" t="s">
        <v>105</v>
      </c>
    </row>
    <row r="25" spans="1:5" ht="63.75">
      <c r="A25" t="s">
        <v>46</v>
      </c>
      <c r="E25" s="28" t="s">
        <v>106</v>
      </c>
    </row>
    <row r="26" spans="1:16" ht="12.75">
      <c r="A26" s="18" t="s">
        <v>38</v>
      </c>
      <c s="23" t="s">
        <v>28</v>
      </c>
      <c s="23" t="s">
        <v>107</v>
      </c>
      <c s="18" t="s">
        <v>40</v>
      </c>
      <c s="24" t="s">
        <v>108</v>
      </c>
      <c s="25" t="s">
        <v>109</v>
      </c>
      <c s="26">
        <v>2641.8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40</v>
      </c>
    </row>
    <row r="28" spans="1:5" ht="12.75">
      <c r="A28" s="29" t="s">
        <v>45</v>
      </c>
      <c r="E28" s="30" t="s">
        <v>110</v>
      </c>
    </row>
    <row r="29" spans="1:5" ht="25.5">
      <c r="A29" t="s">
        <v>46</v>
      </c>
      <c r="E29" s="28" t="s">
        <v>111</v>
      </c>
    </row>
    <row r="30" spans="1:16" ht="12.75">
      <c r="A30" s="18" t="s">
        <v>38</v>
      </c>
      <c s="23" t="s">
        <v>30</v>
      </c>
      <c s="23" t="s">
        <v>112</v>
      </c>
      <c s="18" t="s">
        <v>40</v>
      </c>
      <c s="24" t="s">
        <v>113</v>
      </c>
      <c s="25" t="s">
        <v>114</v>
      </c>
      <c s="26">
        <v>868.5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38.25">
      <c r="A31" s="27" t="s">
        <v>43</v>
      </c>
      <c r="E31" s="28" t="s">
        <v>115</v>
      </c>
    </row>
    <row r="32" spans="1:5" ht="51">
      <c r="A32" s="29" t="s">
        <v>45</v>
      </c>
      <c r="E32" s="30" t="s">
        <v>116</v>
      </c>
    </row>
    <row r="33" spans="1:5" ht="25.5">
      <c r="A33" t="s">
        <v>46</v>
      </c>
      <c r="E33" s="28" t="s">
        <v>117</v>
      </c>
    </row>
    <row r="34" spans="1:16" ht="12.75">
      <c r="A34" s="18" t="s">
        <v>38</v>
      </c>
      <c s="23" t="s">
        <v>66</v>
      </c>
      <c s="23" t="s">
        <v>118</v>
      </c>
      <c s="18" t="s">
        <v>40</v>
      </c>
      <c s="24" t="s">
        <v>119</v>
      </c>
      <c s="25" t="s">
        <v>97</v>
      </c>
      <c s="26">
        <v>780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120</v>
      </c>
    </row>
    <row r="36" spans="1:5" ht="25.5">
      <c r="A36" s="29" t="s">
        <v>45</v>
      </c>
      <c r="E36" s="30" t="s">
        <v>121</v>
      </c>
    </row>
    <row r="37" spans="1:5" ht="63.75">
      <c r="A37" t="s">
        <v>46</v>
      </c>
      <c r="E37" s="28" t="s">
        <v>122</v>
      </c>
    </row>
    <row r="38" spans="1:16" ht="12.75">
      <c r="A38" s="18" t="s">
        <v>38</v>
      </c>
      <c s="23" t="s">
        <v>69</v>
      </c>
      <c s="23" t="s">
        <v>123</v>
      </c>
      <c s="18" t="s">
        <v>40</v>
      </c>
      <c s="24" t="s">
        <v>124</v>
      </c>
      <c s="25" t="s">
        <v>114</v>
      </c>
      <c s="26">
        <v>796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12.75">
      <c r="A39" s="27" t="s">
        <v>43</v>
      </c>
      <c r="E39" s="28" t="s">
        <v>125</v>
      </c>
    </row>
    <row r="40" spans="1:5" ht="12.75">
      <c r="A40" s="29" t="s">
        <v>45</v>
      </c>
      <c r="E40" s="30" t="s">
        <v>126</v>
      </c>
    </row>
    <row r="41" spans="1:5" ht="63.75">
      <c r="A41" t="s">
        <v>46</v>
      </c>
      <c r="E41" s="28" t="s">
        <v>127</v>
      </c>
    </row>
    <row r="42" spans="1:16" ht="12.75">
      <c r="A42" s="18" t="s">
        <v>38</v>
      </c>
      <c s="23" t="s">
        <v>33</v>
      </c>
      <c s="23" t="s">
        <v>128</v>
      </c>
      <c s="18" t="s">
        <v>40</v>
      </c>
      <c s="24" t="s">
        <v>129</v>
      </c>
      <c s="25" t="s">
        <v>114</v>
      </c>
      <c s="26">
        <v>10</v>
      </c>
      <c s="26">
        <v>0</v>
      </c>
      <c s="26">
        <f>ROUND(ROUND(H42,2)*ROUND(G42,2),2)</f>
      </c>
      <c r="O42">
        <f>(I42*21)/100</f>
      </c>
      <c t="s">
        <v>15</v>
      </c>
    </row>
    <row r="43" spans="1:5" ht="12.75">
      <c r="A43" s="27" t="s">
        <v>43</v>
      </c>
      <c r="E43" s="28" t="s">
        <v>130</v>
      </c>
    </row>
    <row r="44" spans="1:5" ht="12.75">
      <c r="A44" s="29" t="s">
        <v>45</v>
      </c>
      <c r="E44" s="30" t="s">
        <v>131</v>
      </c>
    </row>
    <row r="45" spans="1:5" ht="63.75">
      <c r="A45" t="s">
        <v>46</v>
      </c>
      <c r="E45" s="28" t="s">
        <v>122</v>
      </c>
    </row>
    <row r="46" spans="1:18" ht="12.75" customHeight="1">
      <c r="A46" s="5" t="s">
        <v>36</v>
      </c>
      <c s="5"/>
      <c s="34" t="s">
        <v>28</v>
      </c>
      <c s="5"/>
      <c s="21" t="s">
        <v>132</v>
      </c>
      <c s="5"/>
      <c s="5"/>
      <c s="5"/>
      <c s="35">
        <f>0+Q46</f>
      </c>
      <c r="O46">
        <f>0+R46</f>
      </c>
      <c r="Q46">
        <f>0+I47+I51+I55+I59+I63+I67</f>
      </c>
      <c>
        <f>0+O47+O51+O55+O59+O63+O67</f>
      </c>
    </row>
    <row r="47" spans="1:16" ht="12.75">
      <c r="A47" s="18" t="s">
        <v>38</v>
      </c>
      <c s="23" t="s">
        <v>35</v>
      </c>
      <c s="23" t="s">
        <v>133</v>
      </c>
      <c s="18" t="s">
        <v>40</v>
      </c>
      <c s="24" t="s">
        <v>134</v>
      </c>
      <c s="25" t="s">
        <v>97</v>
      </c>
      <c s="26">
        <v>780</v>
      </c>
      <c s="26">
        <v>0</v>
      </c>
      <c s="26">
        <f>ROUND(ROUND(H47,2)*ROUND(G47,2),2)</f>
      </c>
      <c r="O47">
        <f>(I47*21)/100</f>
      </c>
      <c t="s">
        <v>15</v>
      </c>
    </row>
    <row r="48" spans="1:5" ht="25.5">
      <c r="A48" s="27" t="s">
        <v>43</v>
      </c>
      <c r="E48" s="28" t="s">
        <v>135</v>
      </c>
    </row>
    <row r="49" spans="1:5" ht="25.5">
      <c r="A49" s="29" t="s">
        <v>45</v>
      </c>
      <c r="E49" s="30" t="s">
        <v>121</v>
      </c>
    </row>
    <row r="50" spans="1:5" ht="102">
      <c r="A50" t="s">
        <v>46</v>
      </c>
      <c r="E50" s="28" t="s">
        <v>136</v>
      </c>
    </row>
    <row r="51" spans="1:16" ht="12.75">
      <c r="A51" s="18" t="s">
        <v>38</v>
      </c>
      <c s="23" t="s">
        <v>76</v>
      </c>
      <c s="23" t="s">
        <v>137</v>
      </c>
      <c s="18" t="s">
        <v>40</v>
      </c>
      <c s="24" t="s">
        <v>138</v>
      </c>
      <c s="25" t="s">
        <v>97</v>
      </c>
      <c s="26">
        <v>9027</v>
      </c>
      <c s="26">
        <v>0</v>
      </c>
      <c s="26">
        <f>ROUND(ROUND(H51,2)*ROUND(G51,2),2)</f>
      </c>
      <c r="O51">
        <f>(I51*21)/100</f>
      </c>
      <c t="s">
        <v>15</v>
      </c>
    </row>
    <row r="52" spans="1:5" ht="12.75">
      <c r="A52" s="27" t="s">
        <v>43</v>
      </c>
      <c r="E52" s="28" t="s">
        <v>139</v>
      </c>
    </row>
    <row r="53" spans="1:5" ht="63.75">
      <c r="A53" s="29" t="s">
        <v>45</v>
      </c>
      <c r="E53" s="30" t="s">
        <v>140</v>
      </c>
    </row>
    <row r="54" spans="1:5" ht="51">
      <c r="A54" t="s">
        <v>46</v>
      </c>
      <c r="E54" s="28" t="s">
        <v>141</v>
      </c>
    </row>
    <row r="55" spans="1:16" ht="12.75">
      <c r="A55" s="18" t="s">
        <v>38</v>
      </c>
      <c s="23" t="s">
        <v>142</v>
      </c>
      <c s="23" t="s">
        <v>143</v>
      </c>
      <c s="18" t="s">
        <v>40</v>
      </c>
      <c s="24" t="s">
        <v>144</v>
      </c>
      <c s="25" t="s">
        <v>97</v>
      </c>
      <c s="26">
        <v>3964</v>
      </c>
      <c s="26">
        <v>0</v>
      </c>
      <c s="26">
        <f>ROUND(ROUND(H55,2)*ROUND(G55,2),2)</f>
      </c>
      <c r="O55">
        <f>(I55*21)/100</f>
      </c>
      <c t="s">
        <v>15</v>
      </c>
    </row>
    <row r="56" spans="1:5" ht="12.75">
      <c r="A56" s="27" t="s">
        <v>43</v>
      </c>
      <c r="E56" s="28" t="s">
        <v>145</v>
      </c>
    </row>
    <row r="57" spans="1:5" ht="38.25">
      <c r="A57" s="29" t="s">
        <v>45</v>
      </c>
      <c r="E57" s="30" t="s">
        <v>146</v>
      </c>
    </row>
    <row r="58" spans="1:5" ht="140.25">
      <c r="A58" t="s">
        <v>46</v>
      </c>
      <c r="E58" s="28" t="s">
        <v>147</v>
      </c>
    </row>
    <row r="59" spans="1:16" ht="12.75">
      <c r="A59" s="18" t="s">
        <v>38</v>
      </c>
      <c s="23" t="s">
        <v>148</v>
      </c>
      <c s="23" t="s">
        <v>149</v>
      </c>
      <c s="18" t="s">
        <v>40</v>
      </c>
      <c s="24" t="s">
        <v>150</v>
      </c>
      <c s="25" t="s">
        <v>103</v>
      </c>
      <c s="26">
        <v>115.98</v>
      </c>
      <c s="26">
        <v>0</v>
      </c>
      <c s="26">
        <f>ROUND(ROUND(H59,2)*ROUND(G59,2),2)</f>
      </c>
      <c r="O59">
        <f>(I59*21)/100</f>
      </c>
      <c t="s">
        <v>15</v>
      </c>
    </row>
    <row r="60" spans="1:5" ht="12.75">
      <c r="A60" s="27" t="s">
        <v>43</v>
      </c>
      <c r="E60" s="28" t="s">
        <v>151</v>
      </c>
    </row>
    <row r="61" spans="1:5" ht="25.5">
      <c r="A61" s="29" t="s">
        <v>45</v>
      </c>
      <c r="E61" s="30" t="s">
        <v>152</v>
      </c>
    </row>
    <row r="62" spans="1:5" ht="140.25">
      <c r="A62" t="s">
        <v>46</v>
      </c>
      <c r="E62" s="28" t="s">
        <v>147</v>
      </c>
    </row>
    <row r="63" spans="1:16" ht="12.75">
      <c r="A63" s="18" t="s">
        <v>38</v>
      </c>
      <c s="23" t="s">
        <v>153</v>
      </c>
      <c s="23" t="s">
        <v>154</v>
      </c>
      <c s="18" t="s">
        <v>40</v>
      </c>
      <c s="24" t="s">
        <v>155</v>
      </c>
      <c s="25" t="s">
        <v>97</v>
      </c>
      <c s="26">
        <v>1197</v>
      </c>
      <c s="26">
        <v>0</v>
      </c>
      <c s="26">
        <f>ROUND(ROUND(H63,2)*ROUND(G63,2),2)</f>
      </c>
      <c r="O63">
        <f>(I63*21)/100</f>
      </c>
      <c t="s">
        <v>15</v>
      </c>
    </row>
    <row r="64" spans="1:5" ht="25.5">
      <c r="A64" s="27" t="s">
        <v>43</v>
      </c>
      <c r="E64" s="28" t="s">
        <v>156</v>
      </c>
    </row>
    <row r="65" spans="1:5" ht="25.5">
      <c r="A65" s="29" t="s">
        <v>45</v>
      </c>
      <c r="E65" s="30" t="s">
        <v>157</v>
      </c>
    </row>
    <row r="66" spans="1:5" ht="140.25">
      <c r="A66" t="s">
        <v>46</v>
      </c>
      <c r="E66" s="28" t="s">
        <v>147</v>
      </c>
    </row>
    <row r="67" spans="1:16" ht="12.75">
      <c r="A67" s="18" t="s">
        <v>38</v>
      </c>
      <c s="23" t="s">
        <v>158</v>
      </c>
      <c s="23" t="s">
        <v>159</v>
      </c>
      <c s="18" t="s">
        <v>40</v>
      </c>
      <c s="24" t="s">
        <v>160</v>
      </c>
      <c s="25" t="s">
        <v>114</v>
      </c>
      <c s="26">
        <v>868.5</v>
      </c>
      <c s="26">
        <v>0</v>
      </c>
      <c s="26">
        <f>ROUND(ROUND(H67,2)*ROUND(G67,2),2)</f>
      </c>
      <c r="O67">
        <f>(I67*21)/100</f>
      </c>
      <c t="s">
        <v>15</v>
      </c>
    </row>
    <row r="68" spans="1:5" ht="25.5">
      <c r="A68" s="27" t="s">
        <v>43</v>
      </c>
      <c r="E68" s="28" t="s">
        <v>161</v>
      </c>
    </row>
    <row r="69" spans="1:5" ht="51">
      <c r="A69" s="29" t="s">
        <v>45</v>
      </c>
      <c r="E69" s="30" t="s">
        <v>116</v>
      </c>
    </row>
    <row r="70" spans="1:5" ht="38.25">
      <c r="A70" t="s">
        <v>46</v>
      </c>
      <c r="E70" s="28" t="s">
        <v>162</v>
      </c>
    </row>
    <row r="71" spans="1:18" ht="12.75" customHeight="1">
      <c r="A71" s="5" t="s">
        <v>36</v>
      </c>
      <c s="5"/>
      <c s="34" t="s">
        <v>33</v>
      </c>
      <c s="5"/>
      <c s="21" t="s">
        <v>163</v>
      </c>
      <c s="5"/>
      <c s="5"/>
      <c s="5"/>
      <c s="35">
        <f>0+Q71</f>
      </c>
      <c r="O71">
        <f>0+R71</f>
      </c>
      <c r="Q71">
        <f>0+I72+I76+I80+I84+I88</f>
      </c>
      <c>
        <f>0+O72+O76+O80+O84+O88</f>
      </c>
    </row>
    <row r="72" spans="1:16" ht="12.75">
      <c r="A72" s="18" t="s">
        <v>38</v>
      </c>
      <c s="23" t="s">
        <v>164</v>
      </c>
      <c s="23" t="s">
        <v>165</v>
      </c>
      <c s="18" t="s">
        <v>40</v>
      </c>
      <c s="24" t="s">
        <v>166</v>
      </c>
      <c s="25" t="s">
        <v>167</v>
      </c>
      <c s="26">
        <v>32</v>
      </c>
      <c s="26">
        <v>0</v>
      </c>
      <c s="26">
        <f>ROUND(ROUND(H72,2)*ROUND(G72,2),2)</f>
      </c>
      <c r="O72">
        <f>(I72*21)/100</f>
      </c>
      <c t="s">
        <v>15</v>
      </c>
    </row>
    <row r="73" spans="1:5" ht="12.75">
      <c r="A73" s="27" t="s">
        <v>43</v>
      </c>
      <c r="E73" s="28" t="s">
        <v>168</v>
      </c>
    </row>
    <row r="74" spans="1:5" ht="12.75">
      <c r="A74" s="29" t="s">
        <v>45</v>
      </c>
      <c r="E74" s="30" t="s">
        <v>169</v>
      </c>
    </row>
    <row r="75" spans="1:5" ht="51">
      <c r="A75" t="s">
        <v>46</v>
      </c>
      <c r="E75" s="28" t="s">
        <v>170</v>
      </c>
    </row>
    <row r="76" spans="1:16" ht="25.5">
      <c r="A76" s="18" t="s">
        <v>38</v>
      </c>
      <c s="23" t="s">
        <v>171</v>
      </c>
      <c s="23" t="s">
        <v>172</v>
      </c>
      <c s="18" t="s">
        <v>40</v>
      </c>
      <c s="24" t="s">
        <v>173</v>
      </c>
      <c s="25" t="s">
        <v>97</v>
      </c>
      <c s="26">
        <v>199.63</v>
      </c>
      <c s="26">
        <v>0</v>
      </c>
      <c s="26">
        <f>ROUND(ROUND(H76,2)*ROUND(G76,2),2)</f>
      </c>
      <c r="O76">
        <f>(I76*21)/100</f>
      </c>
      <c t="s">
        <v>15</v>
      </c>
    </row>
    <row r="77" spans="1:5" ht="12.75">
      <c r="A77" s="27" t="s">
        <v>43</v>
      </c>
      <c r="E77" s="28" t="s">
        <v>40</v>
      </c>
    </row>
    <row r="78" spans="1:5" ht="25.5">
      <c r="A78" s="29" t="s">
        <v>45</v>
      </c>
      <c r="E78" s="30" t="s">
        <v>174</v>
      </c>
    </row>
    <row r="79" spans="1:5" ht="38.25">
      <c r="A79" t="s">
        <v>46</v>
      </c>
      <c r="E79" s="28" t="s">
        <v>175</v>
      </c>
    </row>
    <row r="80" spans="1:16" ht="25.5">
      <c r="A80" s="18" t="s">
        <v>38</v>
      </c>
      <c s="23" t="s">
        <v>176</v>
      </c>
      <c s="23" t="s">
        <v>177</v>
      </c>
      <c s="18" t="s">
        <v>40</v>
      </c>
      <c s="24" t="s">
        <v>178</v>
      </c>
      <c s="25" t="s">
        <v>97</v>
      </c>
      <c s="26">
        <v>199.63</v>
      </c>
      <c s="26">
        <v>0</v>
      </c>
      <c s="26">
        <f>ROUND(ROUND(H80,2)*ROUND(G80,2),2)</f>
      </c>
      <c r="O80">
        <f>(I80*21)/100</f>
      </c>
      <c t="s">
        <v>15</v>
      </c>
    </row>
    <row r="81" spans="1:5" ht="12.75">
      <c r="A81" s="27" t="s">
        <v>43</v>
      </c>
      <c r="E81" s="28" t="s">
        <v>179</v>
      </c>
    </row>
    <row r="82" spans="1:5" ht="25.5">
      <c r="A82" s="29" t="s">
        <v>45</v>
      </c>
      <c r="E82" s="30" t="s">
        <v>174</v>
      </c>
    </row>
    <row r="83" spans="1:5" ht="38.25">
      <c r="A83" t="s">
        <v>46</v>
      </c>
      <c r="E83" s="28" t="s">
        <v>175</v>
      </c>
    </row>
    <row r="84" spans="1:16" ht="12.75">
      <c r="A84" s="18" t="s">
        <v>38</v>
      </c>
      <c s="23" t="s">
        <v>180</v>
      </c>
      <c s="23" t="s">
        <v>181</v>
      </c>
      <c s="18" t="s">
        <v>40</v>
      </c>
      <c s="24" t="s">
        <v>182</v>
      </c>
      <c s="25" t="s">
        <v>97</v>
      </c>
      <c s="26">
        <v>780</v>
      </c>
      <c s="26">
        <v>0</v>
      </c>
      <c s="26">
        <f>ROUND(ROUND(H84,2)*ROUND(G84,2),2)</f>
      </c>
      <c r="O84">
        <f>(I84*21)/100</f>
      </c>
      <c t="s">
        <v>15</v>
      </c>
    </row>
    <row r="85" spans="1:5" ht="12.75">
      <c r="A85" s="27" t="s">
        <v>43</v>
      </c>
      <c r="E85" s="28" t="s">
        <v>183</v>
      </c>
    </row>
    <row r="86" spans="1:5" ht="25.5">
      <c r="A86" s="29" t="s">
        <v>45</v>
      </c>
      <c r="E86" s="30" t="s">
        <v>184</v>
      </c>
    </row>
    <row r="87" spans="1:5" ht="25.5">
      <c r="A87" t="s">
        <v>46</v>
      </c>
      <c r="E87" s="28" t="s">
        <v>185</v>
      </c>
    </row>
    <row r="88" spans="1:16" ht="12.75">
      <c r="A88" s="18" t="s">
        <v>38</v>
      </c>
      <c s="23" t="s">
        <v>186</v>
      </c>
      <c s="23" t="s">
        <v>187</v>
      </c>
      <c s="18" t="s">
        <v>40</v>
      </c>
      <c s="24" t="s">
        <v>188</v>
      </c>
      <c s="25" t="s">
        <v>97</v>
      </c>
      <c s="26">
        <v>9027</v>
      </c>
      <c s="26">
        <v>0</v>
      </c>
      <c s="26">
        <f>ROUND(ROUND(H88,2)*ROUND(G88,2),2)</f>
      </c>
      <c r="O88">
        <f>(I88*21)/100</f>
      </c>
      <c t="s">
        <v>15</v>
      </c>
    </row>
    <row r="89" spans="1:5" ht="25.5">
      <c r="A89" s="27" t="s">
        <v>43</v>
      </c>
      <c r="E89" s="28" t="s">
        <v>189</v>
      </c>
    </row>
    <row r="90" spans="1:5" ht="51">
      <c r="A90" s="29" t="s">
        <v>45</v>
      </c>
      <c r="E90" s="30" t="s">
        <v>190</v>
      </c>
    </row>
    <row r="91" spans="1:5" ht="25.5">
      <c r="A91" t="s">
        <v>46</v>
      </c>
      <c r="E91" s="28" t="s">
        <v>185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