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7. výzva (Monitory - Nemocnice Znojmo) - VLZD\02_ZD\ZD_2309015\"/>
    </mc:Choice>
  </mc:AlternateContent>
  <xr:revisionPtr revIDLastSave="0" documentId="13_ncr:1_{4C0A6409-4134-46EE-83BA-423C75BE5E2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G6" i="1"/>
  <c r="G5" i="1"/>
  <c r="G4" i="1"/>
  <c r="F6" i="1"/>
  <c r="F7" i="1"/>
  <c r="E6" i="1"/>
  <c r="E7" i="1"/>
  <c r="F5" i="1"/>
  <c r="E5" i="1"/>
  <c r="E4" i="1"/>
  <c r="F4" i="1" l="1"/>
  <c r="F8" i="1" s="1"/>
  <c r="F9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<sst xmlns="http://schemas.openxmlformats.org/spreadsheetml/2006/main" count="15" uniqueCount="15">
  <si>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</si>
  <si>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</si>
  <si>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</si>
  <si>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</si>
  <si>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</si>
  <si>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</si>
  <si>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</si>
  <si>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</si>
  <si>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</si>
  <si>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</si>
  <si>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Monitor - Typ I</t>
  </si>
  <si>
    <t>Monitor - Typ II</t>
  </si>
  <si>
    <t>Stav</t>
  </si>
  <si>
    <t>Monitor - Typ III</t>
  </si>
  <si>
    <t>Monitor - Typ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</si>
</sst>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8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4" fillId="4" borderId="14" xfId="0" applyFont="1" applyFill="1" applyBorder="1" applyAlignment="1">
      <alignment horizontal="left" vertical="center" wrapText="1"/>
    </xf>
    <xf numFmtId="4" fontId="1" fillId="6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B1" zoomScale="70" zoomScaleNormal="70" workbookViewId="0">
      <selection activeCell="G4" sqref="G4"/>
    </sheetView>
  </sheetViews>
  <sheetFormatPr defaultColWidth="9.109375" defaultRowHeight="14.4" x14ac:dyDescent="0.3"/>
  <cols>
    <col min="2" max="2" width="41.5546875" customWidth="1"/>
    <col min="3" max="3" width="18.44140625" customWidth="1"/>
    <col min="4" max="5" width="23.6640625" customWidth="1"/>
    <col min="6" max="6" width="23.5546875" customWidth="1"/>
    <col min="7" max="7" width="36.5546875" style="1" customWidth="1"/>
  </cols>
  <sheetData>
    <row r="1" spans="1:15" ht="23.4" customHeight="1" x14ac:dyDescent="0.3">
      <c r="B1" s="24" t="s">
        <v>6</v>
      </c>
      <c r="C1" s="24"/>
      <c r="D1" s="24"/>
      <c r="E1" s="24"/>
      <c r="F1" s="24"/>
    </row>
    <row r="2" spans="1:15" ht="15" thickBot="1" x14ac:dyDescent="0.35"/>
    <row r="3" spans="1:15" ht="78" customHeight="1" x14ac:dyDescent="0.3">
      <c r="A3" s="15" t="s">
        <v>8</v>
      </c>
      <c r="B3" s="18" t="s">
        <v>7</v>
      </c>
      <c r="C3" s="9" t="s">
        <v>4</v>
      </c>
      <c r="D3" s="9" t="s">
        <v>5</v>
      </c>
      <c r="E3" s="9" t="s">
        <v>9</v>
      </c>
      <c r="F3" s="9" t="s">
        <v>1</v>
      </c>
      <c r="G3" s="10" t="s">
        <v>12</v>
      </c>
    </row>
    <row r="4" spans="1:15" ht="30" customHeight="1" x14ac:dyDescent="0.3">
      <c r="A4" s="16">
        <v>1</v>
      </c>
      <c r="B4" s="19" t="s">
        <v>10</v>
      </c>
      <c r="C4" s="6">
        <v>65</v>
      </c>
      <c r="D4" s="7">
        <v>0</v>
      </c>
      <c r="E4" s="8">
        <f t="shared" ref="E4:E7" si="0">D4*1.21</f>
        <v>0</v>
      </c>
      <c r="F4" s="14">
        <f t="shared" ref="F4:F7" si="1">C4*D4</f>
        <v>0</v>
      </c>
      <c r="G4" s="20" t="str">
        <f>IF(D4&gt;3000,"Překročena maximální cena bez DPH/ks","OK")</f>
        <v>OK</v>
      </c>
    </row>
    <row r="5" spans="1:15" ht="30" customHeight="1" thickBot="1" x14ac:dyDescent="0.35">
      <c r="A5" s="17">
        <v>2</v>
      </c>
      <c r="B5" s="19" t="s">
        <v>11</v>
      </c>
      <c r="C5" s="6">
        <v>20</v>
      </c>
      <c r="D5" s="7">
        <v>0</v>
      </c>
      <c r="E5" s="8">
        <f t="shared" si="0"/>
        <v>0</v>
      </c>
      <c r="F5" s="14">
        <f t="shared" si="1"/>
        <v>0</v>
      </c>
      <c r="G5" s="20" t="str">
        <f>IF(D5&gt;7200, "Překročena maximální cena bez DPH/ks","OK")</f>
        <v>OK</v>
      </c>
    </row>
    <row r="6" spans="1:15" ht="30" customHeight="1" x14ac:dyDescent="0.3">
      <c r="A6" s="2"/>
      <c r="B6" s="19" t="s">
        <v>13</v>
      </c>
      <c r="C6" s="6">
        <v>6</v>
      </c>
      <c r="D6" s="7">
        <v>0</v>
      </c>
      <c r="E6" s="8">
        <f t="shared" si="0"/>
        <v>0</v>
      </c>
      <c r="F6" s="14">
        <f t="shared" si="1"/>
        <v>0</v>
      </c>
      <c r="G6" s="20" t="str">
        <f>IF(D6&gt;5000, "Překročena maximální cena bez DPH/ks","OK")</f>
        <v>OK</v>
      </c>
    </row>
    <row r="7" spans="1:15" ht="30" customHeight="1" thickBot="1" x14ac:dyDescent="0.35">
      <c r="A7" s="2"/>
      <c r="B7" s="21" t="s">
        <v>14</v>
      </c>
      <c r="C7" s="11">
        <v>2</v>
      </c>
      <c r="D7" s="12">
        <v>0</v>
      </c>
      <c r="E7" s="13">
        <f t="shared" si="0"/>
        <v>0</v>
      </c>
      <c r="F7" s="22">
        <f t="shared" si="1"/>
        <v>0</v>
      </c>
      <c r="G7" s="23" t="str">
        <f>IF(D7&gt;14500, "Překročena maximální cena bez DPH/ks","OK")</f>
        <v>OK</v>
      </c>
    </row>
    <row r="8" spans="1:15" s="1" customFormat="1" ht="27" customHeight="1" thickBot="1" x14ac:dyDescent="0.35">
      <c r="B8" s="2"/>
      <c r="C8" s="26" t="s">
        <v>0</v>
      </c>
      <c r="D8" s="27"/>
      <c r="E8" s="28"/>
      <c r="F8" s="5">
        <f>SUM(F4:F7)</f>
        <v>0</v>
      </c>
    </row>
    <row r="9" spans="1:15" s="1" customFormat="1" ht="27" customHeight="1" thickBot="1" x14ac:dyDescent="0.35">
      <c r="B9" s="2"/>
      <c r="C9" s="29" t="s">
        <v>3</v>
      </c>
      <c r="D9" s="30"/>
      <c r="E9" s="31"/>
      <c r="F9" s="4">
        <f>F8*1.21</f>
        <v>0</v>
      </c>
    </row>
    <row r="11" spans="1:15" ht="36" customHeight="1" x14ac:dyDescent="0.3">
      <c r="B11" s="25" t="s">
        <v>2</v>
      </c>
      <c r="C11" s="25"/>
      <c r="D11" s="25"/>
      <c r="E11" s="25"/>
      <c r="F11" s="25"/>
      <c r="G11" s="3"/>
      <c r="H11" s="3"/>
      <c r="I11" s="3"/>
      <c r="J11" s="3"/>
      <c r="K11" s="3"/>
      <c r="L11" s="3"/>
      <c r="M11" s="3"/>
      <c r="N11" s="3"/>
      <c r="O11" s="3"/>
    </row>
  </sheetData>
  <mergeCells count="4">
    <mergeCell ref="B1:F1"/>
    <mergeCell ref="B11:F11"/>
    <mergeCell ref="C8:E8"/>
    <mergeCell ref="C9:E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2023-09-15T09:01:22Z</dcterms:modified>
</cp:coreProperties>
</file>