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cejizadc.cejiza.loc\dokumenty\VEŘEJNÉ ZAKÁZKY\2022\2022_DNS_Drogisticke_zbozi\10_VYZVY\04_drog_papir\02_ZD\"/>
    </mc:Choice>
  </mc:AlternateContent>
  <xr:revisionPtr revIDLastSave="0" documentId="14_{A8CA2CD8-0CFC-4F2A-9336-A4C1F08659B5}" xr6:coauthVersionLast="47" xr6:coauthVersionMax="47" xr10:uidLastSave="{00000000-0000-0000-0000-000000000000}"/>
  <bookViews>
    <workbookView xWindow="2370" yWindow="0" windowWidth="23085" windowHeight="19155" xr2:uid="{00000000-000D-0000-FFFF-FFFF00000000}"/>
  </bookViews>
  <sheets>
    <sheet name="Papírová hygien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8" i="1" l="1"/>
  <c r="O38" i="1"/>
  <c r="O37" i="1"/>
  <c r="M37" i="1"/>
  <c r="O26" i="1"/>
  <c r="O25" i="1"/>
  <c r="M26" i="1"/>
  <c r="M25" i="1"/>
  <c r="M19" i="1" l="1"/>
  <c r="M20" i="1"/>
  <c r="M21" i="1"/>
  <c r="M22" i="1"/>
  <c r="M23" i="1"/>
  <c r="M24" i="1"/>
  <c r="M17" i="1"/>
  <c r="M18" i="1"/>
  <c r="M16" i="1"/>
  <c r="O43" i="1" l="1"/>
  <c r="M43" i="1"/>
  <c r="O39" i="1"/>
  <c r="M39" i="1"/>
  <c r="O42" i="1" l="1"/>
  <c r="O36" i="1"/>
  <c r="O35" i="1"/>
  <c r="O32" i="1"/>
  <c r="O31" i="1"/>
  <c r="O30" i="1"/>
  <c r="O29" i="1"/>
  <c r="O24" i="1"/>
  <c r="O23" i="1"/>
  <c r="O22" i="1"/>
  <c r="O21" i="1"/>
  <c r="O20" i="1"/>
  <c r="O19" i="1"/>
  <c r="O18" i="1"/>
  <c r="O17" i="1"/>
  <c r="O16" i="1"/>
  <c r="O8" i="1"/>
  <c r="O9" i="1"/>
  <c r="O10" i="1"/>
  <c r="O11" i="1"/>
  <c r="O12" i="1"/>
  <c r="O13" i="1"/>
  <c r="O7" i="1"/>
  <c r="M42" i="1"/>
  <c r="M36" i="1"/>
  <c r="M35" i="1"/>
  <c r="M32" i="1"/>
  <c r="M31" i="1"/>
  <c r="M30" i="1"/>
  <c r="M29" i="1"/>
  <c r="M13" i="1"/>
  <c r="M12" i="1"/>
  <c r="M11" i="1"/>
  <c r="M10" i="1"/>
  <c r="M9" i="1"/>
  <c r="M8" i="1"/>
  <c r="M7" i="1"/>
  <c r="O44" i="1" l="1"/>
</calcChain>
</file>

<file path=xl/sharedStrings.xml><?xml version="1.0" encoding="utf-8"?>
<sst xmlns="http://schemas.openxmlformats.org/spreadsheetml/2006/main" count="248" uniqueCount="118">
  <si>
    <t>ID</t>
  </si>
  <si>
    <t>Stručná specifikace</t>
  </si>
  <si>
    <t>Šířka [mm]</t>
  </si>
  <si>
    <t>Ø role [mm]</t>
  </si>
  <si>
    <t>Položka</t>
  </si>
  <si>
    <r>
      <t xml:space="preserve">Papírové ručníky </t>
    </r>
    <r>
      <rPr>
        <b/>
        <sz val="10"/>
        <color theme="1"/>
        <rFont val="Calibri"/>
        <family val="2"/>
        <charset val="238"/>
        <scheme val="minor"/>
      </rPr>
      <t>typ A</t>
    </r>
  </si>
  <si>
    <r>
      <t xml:space="preserve">Papírové ručníky </t>
    </r>
    <r>
      <rPr>
        <b/>
        <sz val="10"/>
        <color theme="1"/>
        <rFont val="Calibri"/>
        <family val="2"/>
        <charset val="238"/>
        <scheme val="minor"/>
      </rPr>
      <t>typ B</t>
    </r>
  </si>
  <si>
    <r>
      <t xml:space="preserve">Papírové ručníky </t>
    </r>
    <r>
      <rPr>
        <b/>
        <sz val="10"/>
        <color theme="1"/>
        <rFont val="Calibri"/>
        <family val="2"/>
        <charset val="238"/>
        <scheme val="minor"/>
      </rPr>
      <t>typ C</t>
    </r>
  </si>
  <si>
    <r>
      <t xml:space="preserve">Papírové ručníky </t>
    </r>
    <r>
      <rPr>
        <b/>
        <sz val="10"/>
        <color theme="1"/>
        <rFont val="Calibri"/>
        <family val="2"/>
        <charset val="238"/>
        <scheme val="minor"/>
      </rPr>
      <t>typ D</t>
    </r>
  </si>
  <si>
    <t>Obchodní název</t>
  </si>
  <si>
    <t>Cena v Kč bez DPH</t>
  </si>
  <si>
    <t>za balení</t>
  </si>
  <si>
    <t>celkem za položku</t>
  </si>
  <si>
    <t>Hodnocená jednotka</t>
  </si>
  <si>
    <t>100m</t>
  </si>
  <si>
    <t>Sazba DPH [%]</t>
  </si>
  <si>
    <t>85-100</t>
  </si>
  <si>
    <t>HJ</t>
  </si>
  <si>
    <t>Legenda:</t>
  </si>
  <si>
    <t>- cena za toto množství bude předmětem hodnocení</t>
  </si>
  <si>
    <t>- průměr role nabízeného předmětu musí být v tomto intervalu</t>
  </si>
  <si>
    <t>MVB</t>
  </si>
  <si>
    <t>Maximální velikost balení</t>
  </si>
  <si>
    <t>NN 1 role [m]</t>
  </si>
  <si>
    <t>10 rolí</t>
  </si>
  <si>
    <t>VNB [role]</t>
  </si>
  <si>
    <t>za 1 roli</t>
  </si>
  <si>
    <t>VNB [ks]</t>
  </si>
  <si>
    <t>Velikost nabízeného balení</t>
  </si>
  <si>
    <t>VNB</t>
  </si>
  <si>
    <t>NN [m]</t>
  </si>
  <si>
    <t>Nabízený návin v metrech</t>
  </si>
  <si>
    <t>Průměr role v milimetrech</t>
  </si>
  <si>
    <t>- návin role v metrech, který uchazeč nabízí</t>
  </si>
  <si>
    <t>20 rolí</t>
  </si>
  <si>
    <t>100ks</t>
  </si>
  <si>
    <t>vytahovací, 2vrstvé, celulóza</t>
  </si>
  <si>
    <t>100 ks</t>
  </si>
  <si>
    <t>min. 19x19cm</t>
  </si>
  <si>
    <t>jednotlivá balení po 10 ks, 3vrstvé, celulóza</t>
  </si>
  <si>
    <t>Rozměr 1 kapesníčku</t>
  </si>
  <si>
    <r>
      <t xml:space="preserve">Papírové ručníky </t>
    </r>
    <r>
      <rPr>
        <b/>
        <sz val="10"/>
        <color theme="1"/>
        <rFont val="Calibri"/>
        <family val="2"/>
        <charset val="238"/>
        <scheme val="minor"/>
      </rPr>
      <t>v roli typ A</t>
    </r>
  </si>
  <si>
    <r>
      <t xml:space="preserve">Papírové ručníky </t>
    </r>
    <r>
      <rPr>
        <b/>
        <sz val="10"/>
        <color theme="1"/>
        <rFont val="Calibri"/>
        <family val="2"/>
        <charset val="238"/>
        <scheme val="minor"/>
      </rPr>
      <t>v roli typ B</t>
    </r>
  </si>
  <si>
    <r>
      <t xml:space="preserve">Papírové kapesníčky </t>
    </r>
    <r>
      <rPr>
        <b/>
        <sz val="10"/>
        <color theme="1"/>
        <rFont val="Calibri"/>
        <family val="2"/>
        <charset val="238"/>
        <scheme val="minor"/>
      </rPr>
      <t>typ A</t>
    </r>
  </si>
  <si>
    <r>
      <t xml:space="preserve">Papírové kapesníčky </t>
    </r>
    <r>
      <rPr>
        <b/>
        <sz val="10"/>
        <color theme="1"/>
        <rFont val="Calibri"/>
        <family val="2"/>
        <charset val="238"/>
        <scheme val="minor"/>
      </rPr>
      <t>typ B</t>
    </r>
  </si>
  <si>
    <t>NR [m]</t>
  </si>
  <si>
    <t>Návin role v metrech</t>
  </si>
  <si>
    <t>- návin role nabízeného předmětu</t>
  </si>
  <si>
    <t>min. NR [m]</t>
  </si>
  <si>
    <t>Šířka v milimetrech</t>
  </si>
  <si>
    <t>1000 ks</t>
  </si>
  <si>
    <t>- šířka nabízeného předmětu musí být v uvedeném intervalu; u skládaných papírových ručníků šířka představuje otvor zásobníku</t>
  </si>
  <si>
    <t>za HJ</t>
  </si>
  <si>
    <t>PO [HJ]</t>
  </si>
  <si>
    <t>- přepokládaná spotřeba předmětu (ve stanovených hodnocených jednotkách)</t>
  </si>
  <si>
    <t>- počet jednotek (rolí, kusů, útržků), které uchazeč bude dodávat jako min. jednotku v objednávce (př. karton = 10 rolí)</t>
  </si>
  <si>
    <t>- max. počet jednotek (rolí, kusů, útržků), které uchazeč může dodávat jako min. jednotky v objednávce (př. karton = 10 rolí)</t>
  </si>
  <si>
    <t>Přepokládaný objem v HJ za období</t>
  </si>
  <si>
    <t>Pozn.: Účastníci vyplní ELEKTRONICKY pouze MODŘE zvýrazněná pole tohoto listu. V tabulce účastníci vyplní pouze obchodní název, nabízené balení, cenu za balení a jednotkové ceny položek.</t>
  </si>
  <si>
    <t>Příloha č. 3 Výzvy k podání nabídky</t>
  </si>
  <si>
    <t>Specifikace předmětu plnění, Předloha pro zpracování ceny plnění pro účely hodnocení nabídek</t>
  </si>
  <si>
    <t>Dynamický nákupní systém na dodávky drogistického zboží 2022-2024</t>
  </si>
  <si>
    <t>CELKEM za všechny položky - Drogistické papírové zboží (v Kč bez DPH) za 4 měsíce</t>
  </si>
  <si>
    <r>
      <t xml:space="preserve">Toaletní papír </t>
    </r>
    <r>
      <rPr>
        <b/>
        <sz val="10"/>
        <color theme="1"/>
        <rFont val="Calibri"/>
        <family val="2"/>
        <charset val="238"/>
        <scheme val="minor"/>
      </rPr>
      <t>malý typ A1</t>
    </r>
  </si>
  <si>
    <t>Recyklovaný, malá role, jednovrstvý, perforace, gramáž 1x25g/m2 ( ± 5% tolerance)</t>
  </si>
  <si>
    <t>Recyklovaný, malá role, jednovrstvý, perforace,  gramáž 1x25g/m2 ( ± 5% tolerance)</t>
  </si>
  <si>
    <t>Recyklovaný, malá role, dvouvrstvý, perforace, gramáž 2x17g/m2 ( ± 5% tolerance)</t>
  </si>
  <si>
    <t>100 % celulóza, malá role, dvouvrstvý, perforace, gramáž 2x17g/m2 ( ± 5% tolerance)</t>
  </si>
  <si>
    <t>Recyklovaný, velká role (JUMBO 190), 1 vrstva, gramáž 1x33g/m2 ( ± 5% tolerance)</t>
  </si>
  <si>
    <t>Recyklovaný, velká role (JUMBO 240), 1 vrstva, gramáž 1x33g/m2 ( ± 5% tolerance)</t>
  </si>
  <si>
    <t>Recyklovaný, velká role (JUMBO 280), 1 vrstva, gramáž 1x33g/m2 ( ± 5% tolerance)</t>
  </si>
  <si>
    <t>max. Ø role [mm]</t>
  </si>
  <si>
    <t>Recyklovaný, velká role (JUMBO 190), 2 vrstvy, gramáž 2x17g/m2 ( ± 5% tolerance)</t>
  </si>
  <si>
    <t>Recyklovaný, velká role (JUMBO 240), 2 vrstvy, gramáž 2x17g/m2 ( ± 5% tolerance)</t>
  </si>
  <si>
    <t>Recyklovaný, velká role (JUMBO 280), 2 vrstvy, gramáž 2x17g/m2 ( ± 5% tolerance)</t>
  </si>
  <si>
    <t>Celulóza 100%, velká role (JUMBO 190), 2 vrstvy, gramáž 2x17g/m2 ( ± 5% tolerance)</t>
  </si>
  <si>
    <t>Celulóza 100%, velká role (JUMBO 240), 2 vrstvy, gramáž 2x17g/m2 ( ± 5% tolerance),</t>
  </si>
  <si>
    <t>Celulóza 100%, velká role (JUMBO 280), 2 vrstvy, gramáž 2x17g/m2 (± 5% tolerance)</t>
  </si>
  <si>
    <r>
      <t>Toaletní papír</t>
    </r>
    <r>
      <rPr>
        <b/>
        <sz val="10"/>
        <color theme="1"/>
        <rFont val="Calibri"/>
        <family val="2"/>
        <charset val="238"/>
        <scheme val="minor"/>
      </rPr>
      <t xml:space="preserve"> velký typ D1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b/>
        <sz val="10"/>
        <color theme="1"/>
        <rFont val="Calibri"/>
        <family val="2"/>
        <charset val="238"/>
        <scheme val="minor"/>
      </rPr>
      <t>- středový odvin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b/>
        <sz val="10"/>
        <color theme="1"/>
        <rFont val="Calibri"/>
        <family val="2"/>
        <charset val="238"/>
        <scheme val="minor"/>
      </rPr>
      <t>T9</t>
    </r>
  </si>
  <si>
    <r>
      <t>Toaletní papír</t>
    </r>
    <r>
      <rPr>
        <b/>
        <sz val="10"/>
        <color theme="1"/>
        <rFont val="Calibri"/>
        <family val="2"/>
        <charset val="238"/>
        <scheme val="minor"/>
      </rPr>
      <t xml:space="preserve"> velký typ D2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b/>
        <sz val="10"/>
        <color theme="1"/>
        <rFont val="Calibri"/>
        <family val="2"/>
        <charset val="238"/>
        <scheme val="minor"/>
      </rPr>
      <t>- středový odvin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b/>
        <sz val="10"/>
        <color theme="1"/>
        <rFont val="Calibri"/>
        <family val="2"/>
        <charset val="238"/>
        <scheme val="minor"/>
      </rPr>
      <t>T8</t>
    </r>
  </si>
  <si>
    <t>Papírové ručníky v roli - středový odvin, 1 vrstvé, barva bílá, 100 % celulóza, Ø role 130 mm, kopatibilní se systémem zásobníků Tork Mini Reflex (473167 a 473177), systém M3</t>
  </si>
  <si>
    <t>200 ks</t>
  </si>
  <si>
    <r>
      <t xml:space="preserve">Toaletní papír </t>
    </r>
    <r>
      <rPr>
        <b/>
        <sz val="10"/>
        <color theme="1"/>
        <rFont val="Calibri"/>
        <family val="2"/>
        <charset val="238"/>
        <scheme val="minor"/>
      </rPr>
      <t>malý typ A2</t>
    </r>
  </si>
  <si>
    <r>
      <t xml:space="preserve">Toaletní papír </t>
    </r>
    <r>
      <rPr>
        <b/>
        <sz val="10"/>
        <color theme="1"/>
        <rFont val="Calibri"/>
        <family val="2"/>
        <charset val="238"/>
        <scheme val="minor"/>
      </rPr>
      <t>malý typ B1</t>
    </r>
  </si>
  <si>
    <r>
      <t xml:space="preserve">Toaletní papír </t>
    </r>
    <r>
      <rPr>
        <b/>
        <sz val="10"/>
        <color theme="1"/>
        <rFont val="Calibri"/>
        <family val="2"/>
        <charset val="238"/>
        <scheme val="minor"/>
      </rPr>
      <t>malý typ A3</t>
    </r>
  </si>
  <si>
    <r>
      <t xml:space="preserve">Toaletní papír </t>
    </r>
    <r>
      <rPr>
        <b/>
        <sz val="10"/>
        <color theme="1"/>
        <rFont val="Calibri"/>
        <family val="2"/>
        <charset val="238"/>
        <scheme val="minor"/>
      </rPr>
      <t>malý typ B2</t>
    </r>
  </si>
  <si>
    <r>
      <t xml:space="preserve">Toaletní papír </t>
    </r>
    <r>
      <rPr>
        <b/>
        <sz val="10"/>
        <color theme="1"/>
        <rFont val="Calibri"/>
        <family val="2"/>
        <charset val="238"/>
        <scheme val="minor"/>
      </rPr>
      <t>malý typ C1</t>
    </r>
  </si>
  <si>
    <r>
      <t xml:space="preserve">Toaletní papír </t>
    </r>
    <r>
      <rPr>
        <b/>
        <sz val="10"/>
        <color theme="1"/>
        <rFont val="Calibri"/>
        <family val="2"/>
        <charset val="238"/>
        <scheme val="minor"/>
      </rPr>
      <t>malý typ C2</t>
    </r>
  </si>
  <si>
    <r>
      <t>Recyklovaný, velká role</t>
    </r>
    <r>
      <rPr>
        <b/>
        <sz val="10"/>
        <color theme="1"/>
        <rFont val="Calibri"/>
        <family val="2"/>
        <charset val="238"/>
        <scheme val="minor"/>
      </rPr>
      <t xml:space="preserve"> se středovým odvíjením</t>
    </r>
    <r>
      <rPr>
        <sz val="10"/>
        <color theme="1"/>
        <rFont val="Calibri"/>
        <family val="2"/>
        <charset val="238"/>
        <scheme val="minor"/>
      </rPr>
      <t xml:space="preserve"> a dávkováním po jednotlivých útržcích, bílá barva, dvouvrstvý, gramáž 2x17g/m2 (± 5% tolerance), kompatibilní se zásobníky Tork SmartOne - T9</t>
    </r>
  </si>
  <si>
    <r>
      <t xml:space="preserve">Toaletní papír </t>
    </r>
    <r>
      <rPr>
        <b/>
        <sz val="10"/>
        <color theme="1"/>
        <rFont val="Calibri"/>
        <family val="2"/>
        <charset val="238"/>
        <scheme val="minor"/>
      </rPr>
      <t>velký typ A2</t>
    </r>
  </si>
  <si>
    <r>
      <t xml:space="preserve">Toaletní papír </t>
    </r>
    <r>
      <rPr>
        <b/>
        <sz val="10"/>
        <color theme="1"/>
        <rFont val="Calibri"/>
        <family val="2"/>
        <charset val="238"/>
        <scheme val="minor"/>
      </rPr>
      <t>velký typ A1</t>
    </r>
  </si>
  <si>
    <r>
      <t xml:space="preserve">Toaletní papír </t>
    </r>
    <r>
      <rPr>
        <b/>
        <sz val="10"/>
        <color theme="1"/>
        <rFont val="Calibri"/>
        <family val="2"/>
        <charset val="238"/>
        <scheme val="minor"/>
      </rPr>
      <t>velký typ A3</t>
    </r>
  </si>
  <si>
    <r>
      <t xml:space="preserve">Toaletní papír </t>
    </r>
    <r>
      <rPr>
        <b/>
        <sz val="10"/>
        <color theme="1"/>
        <rFont val="Calibri"/>
        <family val="2"/>
        <charset val="238"/>
        <scheme val="minor"/>
      </rPr>
      <t>velký typ B1</t>
    </r>
  </si>
  <si>
    <r>
      <t xml:space="preserve">Toaletní papír </t>
    </r>
    <r>
      <rPr>
        <b/>
        <sz val="10"/>
        <color theme="1"/>
        <rFont val="Calibri"/>
        <family val="2"/>
        <charset val="238"/>
        <scheme val="minor"/>
      </rPr>
      <t>velký typ B2</t>
    </r>
  </si>
  <si>
    <r>
      <t xml:space="preserve">Toaletní papír </t>
    </r>
    <r>
      <rPr>
        <b/>
        <sz val="10"/>
        <color theme="1"/>
        <rFont val="Calibri"/>
        <family val="2"/>
        <charset val="238"/>
        <scheme val="minor"/>
      </rPr>
      <t>velký typ B3</t>
    </r>
  </si>
  <si>
    <r>
      <t xml:space="preserve">Toaletní papír </t>
    </r>
    <r>
      <rPr>
        <b/>
        <sz val="10"/>
        <color theme="1"/>
        <rFont val="Calibri"/>
        <family val="2"/>
        <charset val="238"/>
        <scheme val="minor"/>
      </rPr>
      <t>velký typ C1</t>
    </r>
  </si>
  <si>
    <r>
      <t xml:space="preserve">Toaletní papír </t>
    </r>
    <r>
      <rPr>
        <b/>
        <sz val="10"/>
        <color theme="1"/>
        <rFont val="Calibri"/>
        <family val="2"/>
        <charset val="238"/>
        <scheme val="minor"/>
      </rPr>
      <t>velký typ C2</t>
    </r>
  </si>
  <si>
    <r>
      <t xml:space="preserve">Toaletní papír </t>
    </r>
    <r>
      <rPr>
        <b/>
        <sz val="10"/>
        <color theme="1"/>
        <rFont val="Calibri"/>
        <family val="2"/>
        <charset val="238"/>
        <scheme val="minor"/>
      </rPr>
      <t>velký typ C3</t>
    </r>
  </si>
  <si>
    <t>papírové ručníky ZZ, 1 vrstvé, recyklát,vysoká savost, gramáž 1x37g/m2 (± 5% tolerance), barva neutrální/šedá</t>
  </si>
  <si>
    <t>Papírové ručníky ZZ, 2 vrstvé, recyklát, vysoká savost, gramáž 2x21g/m2 (tolerance ±5%), barva neutrální/šedá</t>
  </si>
  <si>
    <t>Papírové ručníky skládané ZZ, 2 vrstvé, celulóza, gramáž 2x21g/m2 (tolerance ±5%), vysoká savost</t>
  </si>
  <si>
    <t xml:space="preserve"> Papírové ručníky v roli, 2 vrstvé, barva bílá, vysoká savost</t>
  </si>
  <si>
    <t>papírové ručníky v roli, 2 vrstvé, barva bílá,  vysoká savost</t>
  </si>
  <si>
    <t>celulóza min. 70%, 2vrstvé, perforace, rozměry útržku min. 20x20cm, vysoká savost</t>
  </si>
  <si>
    <r>
      <t xml:space="preserve">Papírové ručníky </t>
    </r>
    <r>
      <rPr>
        <b/>
        <sz val="10"/>
        <color theme="1"/>
        <rFont val="Calibri"/>
        <family val="2"/>
        <charset val="238"/>
        <scheme val="minor"/>
      </rPr>
      <t>v roli typ D</t>
    </r>
  </si>
  <si>
    <r>
      <t>Kuchyňské utěrky</t>
    </r>
    <r>
      <rPr>
        <b/>
        <sz val="10"/>
        <color theme="1"/>
        <rFont val="Calibri"/>
        <family val="2"/>
        <charset val="238"/>
        <scheme val="minor"/>
      </rPr>
      <t xml:space="preserve"> v roli A</t>
    </r>
  </si>
  <si>
    <r>
      <t xml:space="preserve">Kuchyňské utěrky </t>
    </r>
    <r>
      <rPr>
        <b/>
        <sz val="10"/>
        <color theme="1"/>
        <rFont val="Calibri"/>
        <family val="2"/>
        <charset val="238"/>
        <scheme val="minor"/>
      </rPr>
      <t>v roli B</t>
    </r>
  </si>
  <si>
    <t>60 rolí</t>
  </si>
  <si>
    <t>Papírové ručníky ZZ, 1 vrstvé, celulóza, gramáž 1x37g/m2 (± 5% tolerance),  vysoká savost</t>
  </si>
  <si>
    <t xml:space="preserve">Délka [mm] </t>
  </si>
  <si>
    <t xml:space="preserve">Šířka [mm] </t>
  </si>
  <si>
    <t>200-250</t>
  </si>
  <si>
    <t>50 rolí</t>
  </si>
  <si>
    <r>
      <t>Recyklovaný, velká role</t>
    </r>
    <r>
      <rPr>
        <b/>
        <sz val="10"/>
        <color theme="1"/>
        <rFont val="Calibri"/>
        <family val="2"/>
        <charset val="238"/>
        <scheme val="minor"/>
      </rPr>
      <t xml:space="preserve"> se středovým odvíjením</t>
    </r>
    <r>
      <rPr>
        <sz val="10"/>
        <color theme="1"/>
        <rFont val="Calibri"/>
        <family val="2"/>
        <charset val="238"/>
        <scheme val="minor"/>
      </rPr>
      <t xml:space="preserve"> a dávkováním po jednotlivých útržcích, bílá barva, dvouvrstvý, gramáž 2x17g/m2 (± 5% tolerance), kompatibilní se zásobníky Tork Smart One T8</t>
    </r>
  </si>
  <si>
    <t>5000 ks</t>
  </si>
  <si>
    <t>12 rolí</t>
  </si>
  <si>
    <t>max. 
NR [m]</t>
  </si>
  <si>
    <t>200-230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</si>
</sst>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#,##0.00\ &quot;Kč&quot;"/>
  </numFmts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9"/>
      <color rgb="FF7030A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E699"/>
        <bgColor indexed="64"/>
      </patternFill>
    </fill>
    <fill>
      <patternFill patternType="solid">
        <fgColor theme="4" tint="0.59999389629810485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44" fontId="10" fillId="0" borderId="0" applyFont="0" applyFill="0" applyBorder="0" applyAlignment="0" applyProtection="0"/>
  </cellStyleXfs>
  <cellXfs count="75">
    <xf numFmtId="0" fontId="0" fillId="0" borderId="0" xfId="0"/>
    <xf numFmtId="0" fontId="3" fillId="0" borderId="1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164" fontId="3" fillId="0" borderId="1" xfId="0" applyNumberFormat="1" applyFont="1" applyBorder="1" applyAlignment="1">
      <alignment vertical="center" shrinkToFi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 indent="1"/>
    </xf>
    <xf numFmtId="0" fontId="4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49" fontId="3" fillId="0" borderId="0" xfId="0" applyNumberFormat="1" applyFont="1" applyAlignment="1">
      <alignment vertical="center"/>
    </xf>
    <xf numFmtId="0" fontId="3" fillId="0" borderId="10" xfId="0" applyFont="1" applyBorder="1" applyAlignment="1">
      <alignment vertical="center"/>
    </xf>
    <xf numFmtId="0" fontId="3" fillId="2" borderId="9" xfId="0" applyFont="1" applyFill="1" applyBorder="1" applyAlignment="1">
      <alignment vertical="center"/>
    </xf>
    <xf numFmtId="0" fontId="3" fillId="2" borderId="0" xfId="0" applyFont="1" applyFill="1" applyAlignment="1">
      <alignment horizontal="right" vertical="center" indent="1"/>
    </xf>
    <xf numFmtId="0" fontId="3" fillId="2" borderId="0" xfId="0" applyFont="1" applyFill="1" applyAlignment="1">
      <alignment vertical="center"/>
    </xf>
    <xf numFmtId="49" fontId="3" fillId="2" borderId="0" xfId="0" applyNumberFormat="1" applyFont="1" applyFill="1" applyAlignment="1">
      <alignment vertical="center"/>
    </xf>
    <xf numFmtId="0" fontId="3" fillId="2" borderId="10" xfId="0" applyFont="1" applyFill="1" applyBorder="1" applyAlignment="1">
      <alignment vertical="center"/>
    </xf>
    <xf numFmtId="0" fontId="3" fillId="2" borderId="11" xfId="0" applyFont="1" applyFill="1" applyBorder="1" applyAlignment="1">
      <alignment vertical="center"/>
    </xf>
    <xf numFmtId="0" fontId="3" fillId="2" borderId="12" xfId="0" applyFont="1" applyFill="1" applyBorder="1" applyAlignment="1">
      <alignment horizontal="right" vertical="center" indent="1"/>
    </xf>
    <xf numFmtId="0" fontId="3" fillId="2" borderId="12" xfId="0" applyFont="1" applyFill="1" applyBorder="1" applyAlignment="1">
      <alignment vertical="center"/>
    </xf>
    <xf numFmtId="49" fontId="3" fillId="2" borderId="12" xfId="0" applyNumberFormat="1" applyFont="1" applyFill="1" applyBorder="1" applyAlignment="1">
      <alignment vertical="center"/>
    </xf>
    <xf numFmtId="0" fontId="3" fillId="2" borderId="13" xfId="0" applyFont="1" applyFill="1" applyBorder="1" applyAlignment="1">
      <alignment vertical="center"/>
    </xf>
    <xf numFmtId="0" fontId="3" fillId="0" borderId="2" xfId="0" applyFont="1" applyBorder="1" applyAlignment="1">
      <alignment vertical="center" wrapText="1"/>
    </xf>
    <xf numFmtId="3" fontId="3" fillId="0" borderId="1" xfId="0" applyNumberFormat="1" applyFont="1" applyBorder="1" applyAlignment="1">
      <alignment vertical="center" wrapText="1"/>
    </xf>
    <xf numFmtId="3" fontId="3" fillId="0" borderId="2" xfId="0" applyNumberFormat="1" applyFont="1" applyBorder="1" applyAlignment="1">
      <alignment vertical="center" wrapText="1"/>
    </xf>
    <xf numFmtId="0" fontId="8" fillId="0" borderId="0" xfId="1" applyAlignment="1">
      <alignment vertical="center"/>
    </xf>
    <xf numFmtId="0" fontId="9" fillId="0" borderId="0" xfId="1" applyFont="1" applyAlignment="1">
      <alignment vertical="center"/>
    </xf>
    <xf numFmtId="0" fontId="3" fillId="0" borderId="17" xfId="0" applyFont="1" applyBorder="1" applyAlignment="1">
      <alignment vertical="center" wrapText="1"/>
    </xf>
    <xf numFmtId="0" fontId="3" fillId="0" borderId="19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9" xfId="0" applyBorder="1" applyAlignment="1">
      <alignment vertical="center"/>
    </xf>
    <xf numFmtId="0" fontId="12" fillId="4" borderId="4" xfId="0" applyFont="1" applyFill="1" applyBorder="1" applyAlignment="1">
      <alignment horizontal="center" vertical="center" wrapText="1"/>
    </xf>
    <xf numFmtId="49" fontId="3" fillId="5" borderId="1" xfId="0" applyNumberFormat="1" applyFont="1" applyFill="1" applyBorder="1" applyAlignment="1" applyProtection="1">
      <alignment vertical="center" wrapText="1" shrinkToFit="1"/>
      <protection locked="0"/>
    </xf>
    <xf numFmtId="10" fontId="3" fillId="5" borderId="18" xfId="0" applyNumberFormat="1" applyFont="1" applyFill="1" applyBorder="1" applyAlignment="1" applyProtection="1">
      <alignment vertical="center"/>
      <protection locked="0"/>
    </xf>
    <xf numFmtId="0" fontId="14" fillId="3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 applyProtection="1">
      <alignment horizontal="center" vertical="center" shrinkToFit="1"/>
      <protection locked="0"/>
    </xf>
    <xf numFmtId="0" fontId="3" fillId="5" borderId="15" xfId="0" applyFont="1" applyFill="1" applyBorder="1" applyAlignment="1" applyProtection="1">
      <alignment horizontal="center" vertical="center" shrinkToFit="1"/>
      <protection locked="0"/>
    </xf>
    <xf numFmtId="44" fontId="3" fillId="5" borderId="1" xfId="2" applyFont="1" applyFill="1" applyBorder="1" applyAlignment="1" applyProtection="1">
      <alignment horizontal="center" vertical="center" shrinkToFit="1"/>
      <protection locked="0"/>
    </xf>
    <xf numFmtId="44" fontId="3" fillId="5" borderId="15" xfId="2" applyFont="1" applyFill="1" applyBorder="1" applyAlignment="1" applyProtection="1">
      <alignment horizontal="center" vertical="center" shrinkToFit="1"/>
      <protection locked="0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right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right" vertical="center" wrapText="1"/>
    </xf>
    <xf numFmtId="0" fontId="7" fillId="0" borderId="1" xfId="0" applyFont="1" applyBorder="1" applyAlignment="1">
      <alignment horizontal="right" vertical="center" wrapText="1"/>
    </xf>
    <xf numFmtId="0" fontId="15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1" fillId="0" borderId="9" xfId="0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11" fillId="0" borderId="10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right" vertical="center" wrapText="1"/>
    </xf>
    <xf numFmtId="0" fontId="3" fillId="5" borderId="15" xfId="0" applyFont="1" applyFill="1" applyBorder="1" applyAlignment="1" applyProtection="1">
      <alignment horizontal="center" vertical="center" shrinkToFit="1"/>
      <protection locked="0"/>
    </xf>
    <xf numFmtId="0" fontId="3" fillId="5" borderId="1" xfId="0" applyFont="1" applyFill="1" applyBorder="1" applyAlignment="1" applyProtection="1">
      <alignment horizontal="center" vertical="center" shrinkToFit="1"/>
      <protection locked="0"/>
    </xf>
    <xf numFmtId="0" fontId="13" fillId="3" borderId="17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2" fillId="4" borderId="3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 wrapText="1"/>
    </xf>
    <xf numFmtId="164" fontId="5" fillId="4" borderId="4" xfId="0" applyNumberFormat="1" applyFont="1" applyFill="1" applyBorder="1" applyAlignment="1">
      <alignment horizontal="center" vertical="center"/>
    </xf>
    <xf numFmtId="164" fontId="5" fillId="4" borderId="5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right" vertical="center" wrapText="1"/>
    </xf>
    <xf numFmtId="0" fontId="3" fillId="5" borderId="2" xfId="0" applyFont="1" applyFill="1" applyBorder="1" applyAlignment="1" applyProtection="1">
      <alignment horizontal="center" vertical="center" shrinkToFit="1"/>
      <protection locked="0"/>
    </xf>
    <xf numFmtId="0" fontId="14" fillId="3" borderId="18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13" fillId="3" borderId="16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3" fillId="3" borderId="21" xfId="0" applyFont="1" applyFill="1" applyBorder="1" applyAlignment="1">
      <alignment horizontal="center" vertical="center" wrapText="1"/>
    </xf>
    <xf numFmtId="0" fontId="13" fillId="3" borderId="23" xfId="0" applyFont="1" applyFill="1" applyBorder="1" applyAlignment="1">
      <alignment horizontal="center" vertical="center" wrapText="1"/>
    </xf>
    <xf numFmtId="0" fontId="3" fillId="5" borderId="14" xfId="0" applyFont="1" applyFill="1" applyBorder="1" applyAlignment="1" applyProtection="1">
      <alignment horizontal="center" vertical="center" shrinkToFit="1"/>
      <protection locked="0"/>
    </xf>
    <xf numFmtId="0" fontId="7" fillId="5" borderId="14" xfId="0" applyFont="1" applyFill="1" applyBorder="1" applyAlignment="1" applyProtection="1">
      <alignment horizontal="center" vertical="center" shrinkToFit="1"/>
      <protection locked="0"/>
    </xf>
    <xf numFmtId="0" fontId="7" fillId="5" borderId="15" xfId="0" applyFont="1" applyFill="1" applyBorder="1" applyAlignment="1" applyProtection="1">
      <alignment horizontal="center" vertical="center" shrinkToFit="1"/>
      <protection locked="0"/>
    </xf>
    <xf numFmtId="0" fontId="13" fillId="3" borderId="22" xfId="0" applyFont="1" applyFill="1" applyBorder="1" applyAlignment="1">
      <alignment horizontal="center" vertical="center" wrapText="1"/>
    </xf>
    <xf numFmtId="0" fontId="13" fillId="3" borderId="24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</cellXfs>
  <cellStyles count="3">
    <cellStyle name="Excel Built-in Normal" xfId="1" xr:uid="{00000000-0005-0000-0000-000000000000}"/>
    <cellStyle name="Měna" xfId="2" builtinId="4"/>
    <cellStyle name="Normální" xfId="0" builtinId="0"/>
  </cellStyles>
  <dxfs count="0"/>
  <tableStyles count="0" defaultTableStyle="TableStyleMedium9" defaultPivotStyle="PivotStyleLight16"/>
  <colors>
    <mruColors>
      <color rgb="FFFFE699"/>
      <color rgb="FFF69F9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fitToPage="1"/>
  </sheetPr>
  <dimension ref="B1:R64"/>
  <sheetViews>
    <sheetView tabSelected="1" zoomScale="90" zoomScaleNormal="90" zoomScaleSheetLayoutView="85" workbookViewId="0">
      <selection activeCell="J9" sqref="J9"/>
    </sheetView>
  </sheetViews>
  <sheetFormatPr defaultColWidth="9.140625" defaultRowHeight="15" x14ac:dyDescent="0.25"/>
  <cols>
    <col min="1" max="1" width="1.42578125" style="2" customWidth="1"/>
    <col min="2" max="2" width="7.42578125" style="2" customWidth="1"/>
    <col min="3" max="3" width="15.7109375" style="2" customWidth="1"/>
    <col min="4" max="4" width="43" style="2" customWidth="1"/>
    <col min="5" max="5" width="10.7109375" style="2" customWidth="1"/>
    <col min="6" max="6" width="12.5703125" style="2" customWidth="1"/>
    <col min="7" max="7" width="10" style="2" customWidth="1"/>
    <col min="8" max="8" width="8.28515625" style="2" customWidth="1"/>
    <col min="9" max="9" width="13.85546875" style="2" customWidth="1"/>
    <col min="10" max="10" width="34.85546875" style="2" customWidth="1"/>
    <col min="11" max="11" width="8" style="2" customWidth="1"/>
    <col min="12" max="12" width="6.42578125" style="2" customWidth="1"/>
    <col min="13" max="13" width="7.7109375" style="2" bestFit="1" customWidth="1"/>
    <col min="14" max="14" width="10" style="2" customWidth="1"/>
    <col min="15" max="15" width="15.85546875" style="2" customWidth="1"/>
    <col min="16" max="16" width="8.42578125" style="2" customWidth="1"/>
    <col min="17" max="16384" width="9.140625" style="2"/>
  </cols>
  <sheetData>
    <row r="1" spans="2:18" x14ac:dyDescent="0.25">
      <c r="B1" s="46" t="s">
        <v>59</v>
      </c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</row>
    <row r="2" spans="2:18" x14ac:dyDescent="0.25">
      <c r="B2" s="47" t="s">
        <v>61</v>
      </c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</row>
    <row r="3" spans="2:18" x14ac:dyDescent="0.25">
      <c r="B3" s="47" t="s">
        <v>60</v>
      </c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</row>
    <row r="5" spans="2:18" s="3" customFormat="1" ht="13.5" customHeight="1" x14ac:dyDescent="0.25">
      <c r="B5" s="54" t="s">
        <v>0</v>
      </c>
      <c r="C5" s="55" t="s">
        <v>4</v>
      </c>
      <c r="D5" s="55" t="s">
        <v>1</v>
      </c>
      <c r="E5" s="55" t="s">
        <v>17</v>
      </c>
      <c r="F5" s="55" t="s">
        <v>2</v>
      </c>
      <c r="G5" s="55" t="s">
        <v>116</v>
      </c>
      <c r="H5" s="55" t="s">
        <v>21</v>
      </c>
      <c r="I5" s="63" t="s">
        <v>53</v>
      </c>
      <c r="J5" s="65" t="s">
        <v>9</v>
      </c>
      <c r="K5" s="65" t="s">
        <v>23</v>
      </c>
      <c r="L5" s="65" t="s">
        <v>25</v>
      </c>
      <c r="M5" s="65" t="s">
        <v>10</v>
      </c>
      <c r="N5" s="65"/>
      <c r="O5" s="65"/>
      <c r="P5" s="62" t="s">
        <v>15</v>
      </c>
    </row>
    <row r="6" spans="2:18" s="3" customFormat="1" ht="41.25" customHeight="1" x14ac:dyDescent="0.25">
      <c r="B6" s="54"/>
      <c r="C6" s="55"/>
      <c r="D6" s="55"/>
      <c r="E6" s="55"/>
      <c r="F6" s="55"/>
      <c r="G6" s="55"/>
      <c r="H6" s="55"/>
      <c r="I6" s="64"/>
      <c r="J6" s="65"/>
      <c r="K6" s="65"/>
      <c r="L6" s="65"/>
      <c r="M6" s="36" t="s">
        <v>26</v>
      </c>
      <c r="N6" s="36" t="s">
        <v>52</v>
      </c>
      <c r="O6" s="36" t="s">
        <v>12</v>
      </c>
      <c r="P6" s="62"/>
    </row>
    <row r="7" spans="2:18" ht="25.5" x14ac:dyDescent="0.25">
      <c r="B7" s="29">
        <v>1</v>
      </c>
      <c r="C7" s="1" t="s">
        <v>63</v>
      </c>
      <c r="D7" s="1" t="s">
        <v>64</v>
      </c>
      <c r="E7" s="41" t="s">
        <v>14</v>
      </c>
      <c r="F7" s="41" t="s">
        <v>16</v>
      </c>
      <c r="G7" s="42">
        <v>30</v>
      </c>
      <c r="H7" s="42" t="s">
        <v>112</v>
      </c>
      <c r="I7" s="25">
        <v>141</v>
      </c>
      <c r="J7" s="34"/>
      <c r="K7" s="37"/>
      <c r="L7" s="37"/>
      <c r="M7" s="5">
        <f>ROUND(N7*K7/100,2)</f>
        <v>0</v>
      </c>
      <c r="N7" s="39"/>
      <c r="O7" s="5">
        <f>ROUND(I7*N7,2)</f>
        <v>0</v>
      </c>
      <c r="P7" s="35"/>
      <c r="R7" s="27"/>
    </row>
    <row r="8" spans="2:18" ht="25.5" x14ac:dyDescent="0.25">
      <c r="B8" s="29">
        <v>2</v>
      </c>
      <c r="C8" s="1" t="s">
        <v>82</v>
      </c>
      <c r="D8" s="1" t="s">
        <v>65</v>
      </c>
      <c r="E8" s="41" t="s">
        <v>14</v>
      </c>
      <c r="F8" s="41" t="s">
        <v>16</v>
      </c>
      <c r="G8" s="42">
        <v>45</v>
      </c>
      <c r="H8" s="42" t="s">
        <v>107</v>
      </c>
      <c r="I8" s="25">
        <v>1422</v>
      </c>
      <c r="J8" s="34"/>
      <c r="K8" s="37"/>
      <c r="L8" s="37"/>
      <c r="M8" s="5">
        <f t="shared" ref="M8:M13" si="0">ROUND(N8*K8/100,2)</f>
        <v>0</v>
      </c>
      <c r="N8" s="39"/>
      <c r="O8" s="5">
        <f t="shared" ref="O8:O13" si="1">ROUND(I8*N8,2)</f>
        <v>0</v>
      </c>
      <c r="P8" s="35"/>
      <c r="R8" s="27"/>
    </row>
    <row r="9" spans="2:18" ht="25.5" x14ac:dyDescent="0.25">
      <c r="B9" s="29">
        <v>3</v>
      </c>
      <c r="C9" s="1" t="s">
        <v>84</v>
      </c>
      <c r="D9" s="1" t="s">
        <v>64</v>
      </c>
      <c r="E9" s="41" t="s">
        <v>14</v>
      </c>
      <c r="F9" s="41" t="s">
        <v>16</v>
      </c>
      <c r="G9" s="42">
        <v>70</v>
      </c>
      <c r="H9" s="42" t="s">
        <v>107</v>
      </c>
      <c r="I9" s="25">
        <v>688</v>
      </c>
      <c r="J9" s="34"/>
      <c r="K9" s="37"/>
      <c r="L9" s="37"/>
      <c r="M9" s="5">
        <f t="shared" si="0"/>
        <v>0</v>
      </c>
      <c r="N9" s="39"/>
      <c r="O9" s="5">
        <f t="shared" si="1"/>
        <v>0</v>
      </c>
      <c r="P9" s="35"/>
      <c r="R9" s="27"/>
    </row>
    <row r="10" spans="2:18" ht="25.5" x14ac:dyDescent="0.25">
      <c r="B10" s="29">
        <v>4</v>
      </c>
      <c r="C10" s="1" t="s">
        <v>83</v>
      </c>
      <c r="D10" s="1" t="s">
        <v>66</v>
      </c>
      <c r="E10" s="41" t="s">
        <v>14</v>
      </c>
      <c r="F10" s="41" t="s">
        <v>16</v>
      </c>
      <c r="G10" s="42">
        <v>40</v>
      </c>
      <c r="H10" s="42" t="s">
        <v>107</v>
      </c>
      <c r="I10" s="25">
        <v>208</v>
      </c>
      <c r="J10" s="34"/>
      <c r="K10" s="37"/>
      <c r="L10" s="37"/>
      <c r="M10" s="5">
        <f t="shared" si="0"/>
        <v>0</v>
      </c>
      <c r="N10" s="39"/>
      <c r="O10" s="5">
        <f t="shared" si="1"/>
        <v>0</v>
      </c>
      <c r="P10" s="35"/>
      <c r="R10" s="27"/>
    </row>
    <row r="11" spans="2:18" ht="25.5" x14ac:dyDescent="0.25">
      <c r="B11" s="29">
        <v>5</v>
      </c>
      <c r="C11" s="1" t="s">
        <v>85</v>
      </c>
      <c r="D11" s="1" t="s">
        <v>66</v>
      </c>
      <c r="E11" s="41" t="s">
        <v>14</v>
      </c>
      <c r="F11" s="41" t="s">
        <v>16</v>
      </c>
      <c r="G11" s="42">
        <v>70</v>
      </c>
      <c r="H11" s="42" t="s">
        <v>107</v>
      </c>
      <c r="I11" s="25">
        <v>1092</v>
      </c>
      <c r="J11" s="34"/>
      <c r="K11" s="37"/>
      <c r="L11" s="37"/>
      <c r="M11" s="5">
        <f t="shared" si="0"/>
        <v>0</v>
      </c>
      <c r="N11" s="39"/>
      <c r="O11" s="5">
        <f t="shared" si="1"/>
        <v>0</v>
      </c>
      <c r="P11" s="35"/>
      <c r="R11" s="27"/>
    </row>
    <row r="12" spans="2:18" ht="25.5" x14ac:dyDescent="0.25">
      <c r="B12" s="29">
        <v>6</v>
      </c>
      <c r="C12" s="1" t="s">
        <v>86</v>
      </c>
      <c r="D12" s="1" t="s">
        <v>67</v>
      </c>
      <c r="E12" s="41" t="s">
        <v>14</v>
      </c>
      <c r="F12" s="41" t="s">
        <v>16</v>
      </c>
      <c r="G12" s="42">
        <v>30</v>
      </c>
      <c r="H12" s="42" t="s">
        <v>107</v>
      </c>
      <c r="I12" s="25">
        <v>912</v>
      </c>
      <c r="J12" s="34"/>
      <c r="K12" s="37"/>
      <c r="L12" s="37"/>
      <c r="M12" s="5">
        <f t="shared" si="0"/>
        <v>0</v>
      </c>
      <c r="N12" s="39"/>
      <c r="O12" s="5">
        <f t="shared" si="1"/>
        <v>0</v>
      </c>
      <c r="P12" s="35"/>
      <c r="R12" s="27"/>
    </row>
    <row r="13" spans="2:18" ht="25.5" x14ac:dyDescent="0.25">
      <c r="B13" s="29">
        <v>7</v>
      </c>
      <c r="C13" s="1" t="s">
        <v>87</v>
      </c>
      <c r="D13" s="1" t="s">
        <v>67</v>
      </c>
      <c r="E13" s="41" t="s">
        <v>14</v>
      </c>
      <c r="F13" s="41" t="s">
        <v>16</v>
      </c>
      <c r="G13" s="42">
        <v>50</v>
      </c>
      <c r="H13" s="42" t="s">
        <v>107</v>
      </c>
      <c r="I13" s="25">
        <v>625</v>
      </c>
      <c r="J13" s="34"/>
      <c r="K13" s="37"/>
      <c r="L13" s="37"/>
      <c r="M13" s="5">
        <f t="shared" si="0"/>
        <v>0</v>
      </c>
      <c r="N13" s="39"/>
      <c r="O13" s="5">
        <f t="shared" si="1"/>
        <v>0</v>
      </c>
      <c r="P13" s="35"/>
      <c r="R13" s="27"/>
    </row>
    <row r="14" spans="2:18" s="3" customFormat="1" ht="13.5" customHeight="1" x14ac:dyDescent="0.25">
      <c r="B14" s="54" t="s">
        <v>0</v>
      </c>
      <c r="C14" s="55" t="s">
        <v>4</v>
      </c>
      <c r="D14" s="55" t="s">
        <v>1</v>
      </c>
      <c r="E14" s="55" t="s">
        <v>71</v>
      </c>
      <c r="F14" s="55" t="s">
        <v>2</v>
      </c>
      <c r="G14" s="55" t="s">
        <v>17</v>
      </c>
      <c r="H14" s="55" t="s">
        <v>21</v>
      </c>
      <c r="I14" s="63" t="s">
        <v>53</v>
      </c>
      <c r="J14" s="65" t="s">
        <v>9</v>
      </c>
      <c r="K14" s="65" t="s">
        <v>23</v>
      </c>
      <c r="L14" s="65" t="s">
        <v>25</v>
      </c>
      <c r="M14" s="65" t="s">
        <v>10</v>
      </c>
      <c r="N14" s="65"/>
      <c r="O14" s="65"/>
      <c r="P14" s="62" t="s">
        <v>15</v>
      </c>
      <c r="R14" s="28"/>
    </row>
    <row r="15" spans="2:18" s="3" customFormat="1" ht="13.5" customHeight="1" x14ac:dyDescent="0.25">
      <c r="B15" s="54"/>
      <c r="C15" s="55"/>
      <c r="D15" s="55"/>
      <c r="E15" s="55"/>
      <c r="F15" s="55"/>
      <c r="G15" s="55"/>
      <c r="H15" s="55"/>
      <c r="I15" s="64"/>
      <c r="J15" s="65"/>
      <c r="K15" s="65"/>
      <c r="L15" s="65"/>
      <c r="M15" s="36" t="s">
        <v>26</v>
      </c>
      <c r="N15" s="36" t="s">
        <v>52</v>
      </c>
      <c r="O15" s="36" t="s">
        <v>12</v>
      </c>
      <c r="P15" s="62"/>
      <c r="R15" s="28"/>
    </row>
    <row r="16" spans="2:18" ht="25.5" x14ac:dyDescent="0.25">
      <c r="B16" s="29">
        <v>8</v>
      </c>
      <c r="C16" s="1" t="s">
        <v>90</v>
      </c>
      <c r="D16" s="1" t="s">
        <v>68</v>
      </c>
      <c r="E16" s="41">
        <v>190</v>
      </c>
      <c r="F16" s="41" t="s">
        <v>16</v>
      </c>
      <c r="G16" s="42" t="s">
        <v>14</v>
      </c>
      <c r="H16" s="45" t="s">
        <v>115</v>
      </c>
      <c r="I16" s="25">
        <v>3540</v>
      </c>
      <c r="J16" s="34"/>
      <c r="K16" s="38"/>
      <c r="L16" s="38"/>
      <c r="M16" s="5">
        <f>ROUND(N16*K16/100,2)</f>
        <v>0</v>
      </c>
      <c r="N16" s="40"/>
      <c r="O16" s="5">
        <f t="shared" ref="O16:O26" si="2">ROUND(I16*N16,2)</f>
        <v>0</v>
      </c>
      <c r="P16" s="35"/>
      <c r="R16" s="27"/>
    </row>
    <row r="17" spans="2:18" ht="25.5" x14ac:dyDescent="0.25">
      <c r="B17" s="29">
        <v>9</v>
      </c>
      <c r="C17" s="1" t="s">
        <v>89</v>
      </c>
      <c r="D17" s="1" t="s">
        <v>69</v>
      </c>
      <c r="E17" s="41">
        <v>240</v>
      </c>
      <c r="F17" s="41" t="s">
        <v>16</v>
      </c>
      <c r="G17" s="42" t="s">
        <v>14</v>
      </c>
      <c r="H17" s="45" t="s">
        <v>115</v>
      </c>
      <c r="I17" s="25">
        <v>1353</v>
      </c>
      <c r="J17" s="34"/>
      <c r="K17" s="38"/>
      <c r="L17" s="38"/>
      <c r="M17" s="5">
        <f t="shared" ref="M17:M26" si="3">ROUND(N17*K17/100,2)</f>
        <v>0</v>
      </c>
      <c r="N17" s="40"/>
      <c r="O17" s="5">
        <f t="shared" si="2"/>
        <v>0</v>
      </c>
      <c r="P17" s="35"/>
      <c r="R17" s="27"/>
    </row>
    <row r="18" spans="2:18" ht="25.5" x14ac:dyDescent="0.25">
      <c r="B18" s="29">
        <v>10</v>
      </c>
      <c r="C18" s="1" t="s">
        <v>91</v>
      </c>
      <c r="D18" s="1" t="s">
        <v>70</v>
      </c>
      <c r="E18" s="41">
        <v>280</v>
      </c>
      <c r="F18" s="41" t="s">
        <v>16</v>
      </c>
      <c r="G18" s="42" t="s">
        <v>14</v>
      </c>
      <c r="H18" s="45" t="s">
        <v>115</v>
      </c>
      <c r="I18" s="25">
        <v>1752</v>
      </c>
      <c r="J18" s="34"/>
      <c r="K18" s="38"/>
      <c r="L18" s="38"/>
      <c r="M18" s="5">
        <f t="shared" si="3"/>
        <v>0</v>
      </c>
      <c r="N18" s="40"/>
      <c r="O18" s="5">
        <f t="shared" si="2"/>
        <v>0</v>
      </c>
      <c r="P18" s="35"/>
      <c r="R18" s="27"/>
    </row>
    <row r="19" spans="2:18" ht="25.5" x14ac:dyDescent="0.25">
      <c r="B19" s="29">
        <v>11</v>
      </c>
      <c r="C19" s="1" t="s">
        <v>92</v>
      </c>
      <c r="D19" s="1" t="s">
        <v>72</v>
      </c>
      <c r="E19" s="41">
        <v>190</v>
      </c>
      <c r="F19" s="41" t="s">
        <v>16</v>
      </c>
      <c r="G19" s="42" t="s">
        <v>14</v>
      </c>
      <c r="H19" s="45" t="s">
        <v>115</v>
      </c>
      <c r="I19" s="25">
        <v>5223</v>
      </c>
      <c r="J19" s="34"/>
      <c r="K19" s="38"/>
      <c r="L19" s="38"/>
      <c r="M19" s="5">
        <f t="shared" si="3"/>
        <v>0</v>
      </c>
      <c r="N19" s="40"/>
      <c r="O19" s="5">
        <f t="shared" si="2"/>
        <v>0</v>
      </c>
      <c r="P19" s="35"/>
      <c r="R19" s="27"/>
    </row>
    <row r="20" spans="2:18" ht="25.5" x14ac:dyDescent="0.25">
      <c r="B20" s="29">
        <v>12</v>
      </c>
      <c r="C20" s="1" t="s">
        <v>93</v>
      </c>
      <c r="D20" s="1" t="s">
        <v>73</v>
      </c>
      <c r="E20" s="41">
        <v>240</v>
      </c>
      <c r="F20" s="41" t="s">
        <v>16</v>
      </c>
      <c r="G20" s="42" t="s">
        <v>14</v>
      </c>
      <c r="H20" s="45" t="s">
        <v>115</v>
      </c>
      <c r="I20" s="25">
        <v>1356</v>
      </c>
      <c r="J20" s="34"/>
      <c r="K20" s="38"/>
      <c r="L20" s="38"/>
      <c r="M20" s="5">
        <f t="shared" si="3"/>
        <v>0</v>
      </c>
      <c r="N20" s="40"/>
      <c r="O20" s="5">
        <f t="shared" si="2"/>
        <v>0</v>
      </c>
      <c r="P20" s="35"/>
      <c r="R20" s="27"/>
    </row>
    <row r="21" spans="2:18" ht="25.5" x14ac:dyDescent="0.25">
      <c r="B21" s="29">
        <v>13</v>
      </c>
      <c r="C21" s="1" t="s">
        <v>94</v>
      </c>
      <c r="D21" s="1" t="s">
        <v>74</v>
      </c>
      <c r="E21" s="41">
        <v>280</v>
      </c>
      <c r="F21" s="41" t="s">
        <v>16</v>
      </c>
      <c r="G21" s="42" t="s">
        <v>14</v>
      </c>
      <c r="H21" s="45" t="s">
        <v>115</v>
      </c>
      <c r="I21" s="25">
        <v>2515</v>
      </c>
      <c r="J21" s="34"/>
      <c r="K21" s="38"/>
      <c r="L21" s="38"/>
      <c r="M21" s="5">
        <f t="shared" si="3"/>
        <v>0</v>
      </c>
      <c r="N21" s="40"/>
      <c r="O21" s="5">
        <f t="shared" si="2"/>
        <v>0</v>
      </c>
      <c r="P21" s="35"/>
      <c r="R21" s="27"/>
    </row>
    <row r="22" spans="2:18" ht="25.5" x14ac:dyDescent="0.25">
      <c r="B22" s="29">
        <v>14</v>
      </c>
      <c r="C22" s="1" t="s">
        <v>95</v>
      </c>
      <c r="D22" s="1" t="s">
        <v>75</v>
      </c>
      <c r="E22" s="41">
        <v>190</v>
      </c>
      <c r="F22" s="41" t="s">
        <v>16</v>
      </c>
      <c r="G22" s="42" t="s">
        <v>14</v>
      </c>
      <c r="H22" s="45" t="s">
        <v>115</v>
      </c>
      <c r="I22" s="25">
        <v>5385</v>
      </c>
      <c r="J22" s="34"/>
      <c r="K22" s="38"/>
      <c r="L22" s="38"/>
      <c r="M22" s="5">
        <f t="shared" si="3"/>
        <v>0</v>
      </c>
      <c r="N22" s="40"/>
      <c r="O22" s="5">
        <f t="shared" si="2"/>
        <v>0</v>
      </c>
      <c r="P22" s="35"/>
      <c r="R22" s="27"/>
    </row>
    <row r="23" spans="2:18" ht="25.5" x14ac:dyDescent="0.25">
      <c r="B23" s="29">
        <v>15</v>
      </c>
      <c r="C23" s="1" t="s">
        <v>96</v>
      </c>
      <c r="D23" s="1" t="s">
        <v>76</v>
      </c>
      <c r="E23" s="41">
        <v>240</v>
      </c>
      <c r="F23" s="41" t="s">
        <v>16</v>
      </c>
      <c r="G23" s="42" t="s">
        <v>14</v>
      </c>
      <c r="H23" s="45" t="s">
        <v>115</v>
      </c>
      <c r="I23" s="25">
        <v>1650</v>
      </c>
      <c r="J23" s="34"/>
      <c r="K23" s="38"/>
      <c r="L23" s="38"/>
      <c r="M23" s="5">
        <f t="shared" si="3"/>
        <v>0</v>
      </c>
      <c r="N23" s="40"/>
      <c r="O23" s="5">
        <f t="shared" si="2"/>
        <v>0</v>
      </c>
      <c r="P23" s="35"/>
      <c r="R23" s="27"/>
    </row>
    <row r="24" spans="2:18" ht="25.5" x14ac:dyDescent="0.25">
      <c r="B24" s="29">
        <v>16</v>
      </c>
      <c r="C24" s="1" t="s">
        <v>97</v>
      </c>
      <c r="D24" s="1" t="s">
        <v>77</v>
      </c>
      <c r="E24" s="41">
        <v>280</v>
      </c>
      <c r="F24" s="41" t="s">
        <v>16</v>
      </c>
      <c r="G24" s="42" t="s">
        <v>14</v>
      </c>
      <c r="H24" s="45" t="s">
        <v>115</v>
      </c>
      <c r="I24" s="25">
        <v>1772</v>
      </c>
      <c r="J24" s="34"/>
      <c r="K24" s="38"/>
      <c r="L24" s="38"/>
      <c r="M24" s="5">
        <f t="shared" si="3"/>
        <v>0</v>
      </c>
      <c r="N24" s="40"/>
      <c r="O24" s="5">
        <f t="shared" si="2"/>
        <v>0</v>
      </c>
      <c r="P24" s="35"/>
      <c r="R24" s="27"/>
    </row>
    <row r="25" spans="2:18" ht="51" x14ac:dyDescent="0.25">
      <c r="B25" s="29">
        <v>17</v>
      </c>
      <c r="C25" s="1" t="s">
        <v>78</v>
      </c>
      <c r="D25" s="1" t="s">
        <v>88</v>
      </c>
      <c r="E25" s="41">
        <v>150</v>
      </c>
      <c r="F25" s="43"/>
      <c r="G25" s="42" t="s">
        <v>14</v>
      </c>
      <c r="H25" s="45" t="s">
        <v>115</v>
      </c>
      <c r="I25" s="26">
        <v>41</v>
      </c>
      <c r="J25" s="34"/>
      <c r="K25" s="38"/>
      <c r="L25" s="38"/>
      <c r="M25" s="5">
        <f t="shared" si="3"/>
        <v>0</v>
      </c>
      <c r="N25" s="40"/>
      <c r="O25" s="5">
        <f t="shared" si="2"/>
        <v>0</v>
      </c>
      <c r="P25" s="35"/>
      <c r="R25" s="27"/>
    </row>
    <row r="26" spans="2:18" ht="51" x14ac:dyDescent="0.25">
      <c r="B26" s="29">
        <v>18</v>
      </c>
      <c r="C26" s="1" t="s">
        <v>79</v>
      </c>
      <c r="D26" s="1" t="s">
        <v>113</v>
      </c>
      <c r="E26" s="41">
        <v>200</v>
      </c>
      <c r="F26" s="43"/>
      <c r="G26" s="42" t="s">
        <v>14</v>
      </c>
      <c r="H26" s="45" t="s">
        <v>115</v>
      </c>
      <c r="I26" s="26">
        <v>109</v>
      </c>
      <c r="J26" s="34"/>
      <c r="K26" s="38"/>
      <c r="L26" s="38"/>
      <c r="M26" s="5">
        <f t="shared" si="3"/>
        <v>0</v>
      </c>
      <c r="N26" s="40"/>
      <c r="O26" s="5">
        <f t="shared" si="2"/>
        <v>0</v>
      </c>
      <c r="P26" s="35"/>
      <c r="R26" s="27"/>
    </row>
    <row r="27" spans="2:18" s="3" customFormat="1" ht="13.5" customHeight="1" x14ac:dyDescent="0.25">
      <c r="B27" s="54" t="s">
        <v>0</v>
      </c>
      <c r="C27" s="55" t="s">
        <v>4</v>
      </c>
      <c r="D27" s="55" t="s">
        <v>1</v>
      </c>
      <c r="E27" s="66" t="s">
        <v>109</v>
      </c>
      <c r="F27" s="66" t="s">
        <v>110</v>
      </c>
      <c r="G27" s="55" t="s">
        <v>17</v>
      </c>
      <c r="H27" s="55" t="s">
        <v>21</v>
      </c>
      <c r="I27" s="63" t="s">
        <v>53</v>
      </c>
      <c r="J27" s="65" t="s">
        <v>9</v>
      </c>
      <c r="K27" s="65" t="s">
        <v>27</v>
      </c>
      <c r="L27" s="65"/>
      <c r="M27" s="65" t="s">
        <v>10</v>
      </c>
      <c r="N27" s="65"/>
      <c r="O27" s="65"/>
      <c r="P27" s="62" t="s">
        <v>15</v>
      </c>
      <c r="R27" s="28"/>
    </row>
    <row r="28" spans="2:18" s="3" customFormat="1" ht="13.5" customHeight="1" x14ac:dyDescent="0.25">
      <c r="B28" s="54"/>
      <c r="C28" s="55"/>
      <c r="D28" s="55"/>
      <c r="E28" s="67"/>
      <c r="F28" s="67"/>
      <c r="G28" s="55"/>
      <c r="H28" s="55"/>
      <c r="I28" s="64"/>
      <c r="J28" s="65"/>
      <c r="K28" s="65"/>
      <c r="L28" s="65"/>
      <c r="M28" s="36" t="s">
        <v>11</v>
      </c>
      <c r="N28" s="36" t="s">
        <v>52</v>
      </c>
      <c r="O28" s="36" t="s">
        <v>12</v>
      </c>
      <c r="P28" s="62"/>
      <c r="R28" s="28"/>
    </row>
    <row r="29" spans="2:18" ht="42.75" customHeight="1" x14ac:dyDescent="0.25">
      <c r="B29" s="29">
        <v>18</v>
      </c>
      <c r="C29" s="1" t="s">
        <v>5</v>
      </c>
      <c r="D29" s="1" t="s">
        <v>98</v>
      </c>
      <c r="E29" s="41" t="s">
        <v>111</v>
      </c>
      <c r="F29" s="41" t="s">
        <v>117</v>
      </c>
      <c r="G29" s="42" t="s">
        <v>50</v>
      </c>
      <c r="H29" s="45" t="s">
        <v>114</v>
      </c>
      <c r="I29" s="25">
        <v>4128</v>
      </c>
      <c r="J29" s="34"/>
      <c r="K29" s="68"/>
      <c r="L29" s="52"/>
      <c r="M29" s="5">
        <f>ROUND(N29*K29/1000,2)</f>
        <v>0</v>
      </c>
      <c r="N29" s="40"/>
      <c r="O29" s="5">
        <f t="shared" ref="O29:O32" si="4">ROUND(I29*N29,2)</f>
        <v>0</v>
      </c>
      <c r="P29" s="35"/>
      <c r="R29" s="27"/>
    </row>
    <row r="30" spans="2:18" ht="40.5" customHeight="1" x14ac:dyDescent="0.25">
      <c r="B30" s="29">
        <v>19</v>
      </c>
      <c r="C30" s="1" t="s">
        <v>6</v>
      </c>
      <c r="D30" s="1" t="s">
        <v>99</v>
      </c>
      <c r="E30" s="41" t="s">
        <v>111</v>
      </c>
      <c r="F30" s="41" t="s">
        <v>117</v>
      </c>
      <c r="G30" s="42" t="s">
        <v>50</v>
      </c>
      <c r="H30" s="45" t="s">
        <v>114</v>
      </c>
      <c r="I30" s="25">
        <v>1505</v>
      </c>
      <c r="J30" s="34"/>
      <c r="K30" s="68"/>
      <c r="L30" s="52"/>
      <c r="M30" s="5">
        <f t="shared" ref="M30:M32" si="5">ROUND(N30*K30/1000,2)</f>
        <v>0</v>
      </c>
      <c r="N30" s="40"/>
      <c r="O30" s="5">
        <f t="shared" si="4"/>
        <v>0</v>
      </c>
      <c r="P30" s="35"/>
      <c r="R30" s="27"/>
    </row>
    <row r="31" spans="2:18" ht="25.5" x14ac:dyDescent="0.25">
      <c r="B31" s="29">
        <v>20</v>
      </c>
      <c r="C31" s="1" t="s">
        <v>7</v>
      </c>
      <c r="D31" s="1" t="s">
        <v>108</v>
      </c>
      <c r="E31" s="41" t="s">
        <v>111</v>
      </c>
      <c r="F31" s="41" t="s">
        <v>117</v>
      </c>
      <c r="G31" s="42" t="s">
        <v>50</v>
      </c>
      <c r="H31" s="45" t="s">
        <v>114</v>
      </c>
      <c r="I31" s="25">
        <v>1595</v>
      </c>
      <c r="J31" s="34"/>
      <c r="K31" s="68"/>
      <c r="L31" s="52"/>
      <c r="M31" s="5">
        <f t="shared" si="5"/>
        <v>0</v>
      </c>
      <c r="N31" s="40"/>
      <c r="O31" s="5">
        <f t="shared" si="4"/>
        <v>0</v>
      </c>
      <c r="P31" s="35"/>
      <c r="R31" s="27"/>
    </row>
    <row r="32" spans="2:18" ht="25.5" x14ac:dyDescent="0.25">
      <c r="B32" s="29">
        <v>21</v>
      </c>
      <c r="C32" s="1" t="s">
        <v>8</v>
      </c>
      <c r="D32" s="1" t="s">
        <v>100</v>
      </c>
      <c r="E32" s="41" t="s">
        <v>111</v>
      </c>
      <c r="F32" s="41" t="s">
        <v>117</v>
      </c>
      <c r="G32" s="42" t="s">
        <v>50</v>
      </c>
      <c r="H32" s="45" t="s">
        <v>114</v>
      </c>
      <c r="I32" s="25">
        <v>3462</v>
      </c>
      <c r="J32" s="34"/>
      <c r="K32" s="69"/>
      <c r="L32" s="70"/>
      <c r="M32" s="5">
        <f t="shared" si="5"/>
        <v>0</v>
      </c>
      <c r="N32" s="40"/>
      <c r="O32" s="5">
        <f t="shared" si="4"/>
        <v>0</v>
      </c>
      <c r="P32" s="35"/>
      <c r="R32" s="27"/>
    </row>
    <row r="33" spans="2:18" ht="13.5" customHeight="1" x14ac:dyDescent="0.25">
      <c r="B33" s="54" t="s">
        <v>0</v>
      </c>
      <c r="C33" s="55" t="s">
        <v>4</v>
      </c>
      <c r="D33" s="55" t="s">
        <v>1</v>
      </c>
      <c r="E33" s="66" t="s">
        <v>17</v>
      </c>
      <c r="F33" s="71"/>
      <c r="G33" s="55" t="s">
        <v>48</v>
      </c>
      <c r="H33" s="55" t="s">
        <v>21</v>
      </c>
      <c r="I33" s="63" t="s">
        <v>53</v>
      </c>
      <c r="J33" s="65" t="s">
        <v>9</v>
      </c>
      <c r="K33" s="65" t="s">
        <v>23</v>
      </c>
      <c r="L33" s="65" t="s">
        <v>25</v>
      </c>
      <c r="M33" s="65" t="s">
        <v>10</v>
      </c>
      <c r="N33" s="65"/>
      <c r="O33" s="65"/>
      <c r="P33" s="62" t="s">
        <v>15</v>
      </c>
      <c r="R33" s="27"/>
    </row>
    <row r="34" spans="2:18" ht="13.5" customHeight="1" x14ac:dyDescent="0.25">
      <c r="B34" s="54"/>
      <c r="C34" s="55"/>
      <c r="D34" s="55"/>
      <c r="E34" s="67"/>
      <c r="F34" s="72"/>
      <c r="G34" s="55"/>
      <c r="H34" s="55"/>
      <c r="I34" s="64"/>
      <c r="J34" s="65"/>
      <c r="K34" s="65"/>
      <c r="L34" s="65"/>
      <c r="M34" s="36" t="s">
        <v>11</v>
      </c>
      <c r="N34" s="36" t="s">
        <v>52</v>
      </c>
      <c r="O34" s="36" t="s">
        <v>12</v>
      </c>
      <c r="P34" s="62"/>
      <c r="R34" s="27"/>
    </row>
    <row r="35" spans="2:18" ht="27" customHeight="1" x14ac:dyDescent="0.25">
      <c r="B35" s="29">
        <v>22</v>
      </c>
      <c r="C35" s="1" t="s">
        <v>41</v>
      </c>
      <c r="D35" s="1" t="s">
        <v>101</v>
      </c>
      <c r="E35" s="73" t="s">
        <v>14</v>
      </c>
      <c r="F35" s="74"/>
      <c r="G35" s="1">
        <v>50</v>
      </c>
      <c r="H35" s="42" t="s">
        <v>34</v>
      </c>
      <c r="I35" s="25">
        <v>120</v>
      </c>
      <c r="J35" s="34"/>
      <c r="K35" s="38"/>
      <c r="L35" s="38"/>
      <c r="M35" s="5">
        <f>ROUND(N35*K35/100,2)</f>
        <v>0</v>
      </c>
      <c r="N35" s="40"/>
      <c r="O35" s="5">
        <f t="shared" ref="O35:O38" si="6">ROUND(I35*N35,2)</f>
        <v>0</v>
      </c>
      <c r="P35" s="35"/>
      <c r="R35" s="27"/>
    </row>
    <row r="36" spans="2:18" ht="27" customHeight="1" x14ac:dyDescent="0.25">
      <c r="B36" s="29">
        <v>23</v>
      </c>
      <c r="C36" s="1" t="s">
        <v>42</v>
      </c>
      <c r="D36" s="1" t="s">
        <v>102</v>
      </c>
      <c r="E36" s="73" t="s">
        <v>14</v>
      </c>
      <c r="F36" s="74"/>
      <c r="G36" s="1">
        <v>100</v>
      </c>
      <c r="H36" s="42" t="s">
        <v>34</v>
      </c>
      <c r="I36" s="25">
        <v>370</v>
      </c>
      <c r="J36" s="34"/>
      <c r="K36" s="38"/>
      <c r="L36" s="38"/>
      <c r="M36" s="5">
        <f t="shared" ref="M36:M38" si="7">ROUND(N36*K36/100,2)</f>
        <v>0</v>
      </c>
      <c r="N36" s="40"/>
      <c r="O36" s="5">
        <f t="shared" si="6"/>
        <v>0</v>
      </c>
      <c r="P36" s="35"/>
      <c r="R36" s="27"/>
    </row>
    <row r="37" spans="2:18" ht="51" x14ac:dyDescent="0.25">
      <c r="B37" s="29">
        <v>24</v>
      </c>
      <c r="C37" s="1" t="s">
        <v>104</v>
      </c>
      <c r="D37" s="1" t="s">
        <v>80</v>
      </c>
      <c r="E37" s="73" t="s">
        <v>14</v>
      </c>
      <c r="F37" s="74"/>
      <c r="G37" s="1">
        <v>120</v>
      </c>
      <c r="H37" s="42" t="s">
        <v>34</v>
      </c>
      <c r="I37" s="25">
        <v>116</v>
      </c>
      <c r="J37" s="34"/>
      <c r="K37" s="38"/>
      <c r="L37" s="38"/>
      <c r="M37" s="5">
        <f t="shared" si="7"/>
        <v>0</v>
      </c>
      <c r="N37" s="40"/>
      <c r="O37" s="5">
        <f t="shared" si="6"/>
        <v>0</v>
      </c>
      <c r="P37" s="35"/>
      <c r="R37" s="27"/>
    </row>
    <row r="38" spans="2:18" ht="25.5" x14ac:dyDescent="0.25">
      <c r="B38" s="29">
        <v>25</v>
      </c>
      <c r="C38" s="1" t="s">
        <v>105</v>
      </c>
      <c r="D38" s="1" t="s">
        <v>103</v>
      </c>
      <c r="E38" s="73" t="s">
        <v>14</v>
      </c>
      <c r="F38" s="74"/>
      <c r="G38" s="1">
        <v>10</v>
      </c>
      <c r="H38" s="42" t="s">
        <v>24</v>
      </c>
      <c r="I38" s="25">
        <v>2</v>
      </c>
      <c r="J38" s="34"/>
      <c r="K38" s="38"/>
      <c r="L38" s="38"/>
      <c r="M38" s="5">
        <f t="shared" si="7"/>
        <v>0</v>
      </c>
      <c r="N38" s="40"/>
      <c r="O38" s="5">
        <f t="shared" si="6"/>
        <v>0</v>
      </c>
      <c r="P38" s="35"/>
      <c r="R38" s="27"/>
    </row>
    <row r="39" spans="2:18" ht="38.25" customHeight="1" x14ac:dyDescent="0.25">
      <c r="B39" s="29">
        <v>26</v>
      </c>
      <c r="C39" s="1" t="s">
        <v>106</v>
      </c>
      <c r="D39" s="1" t="s">
        <v>103</v>
      </c>
      <c r="E39" s="73" t="s">
        <v>14</v>
      </c>
      <c r="F39" s="74"/>
      <c r="G39" s="1">
        <v>20</v>
      </c>
      <c r="H39" s="42" t="s">
        <v>24</v>
      </c>
      <c r="I39" s="25">
        <v>6</v>
      </c>
      <c r="J39" s="34"/>
      <c r="K39" s="38"/>
      <c r="L39" s="38"/>
      <c r="M39" s="5">
        <f t="shared" ref="M39" si="8">ROUND(N39*K39/100,2)</f>
        <v>0</v>
      </c>
      <c r="N39" s="40"/>
      <c r="O39" s="5">
        <f t="shared" ref="O39" si="9">ROUND(I39*N39,2)</f>
        <v>0</v>
      </c>
      <c r="P39" s="35"/>
      <c r="R39" s="27"/>
    </row>
    <row r="40" spans="2:18" ht="13.5" customHeight="1" x14ac:dyDescent="0.25">
      <c r="B40" s="54" t="s">
        <v>0</v>
      </c>
      <c r="C40" s="55" t="s">
        <v>4</v>
      </c>
      <c r="D40" s="55" t="s">
        <v>1</v>
      </c>
      <c r="E40" s="55" t="s">
        <v>17</v>
      </c>
      <c r="F40" s="55" t="s">
        <v>40</v>
      </c>
      <c r="G40" s="55"/>
      <c r="H40" s="55" t="s">
        <v>21</v>
      </c>
      <c r="I40" s="63" t="s">
        <v>53</v>
      </c>
      <c r="J40" s="65" t="s">
        <v>9</v>
      </c>
      <c r="K40" s="65" t="s">
        <v>27</v>
      </c>
      <c r="L40" s="65"/>
      <c r="M40" s="65" t="s">
        <v>10</v>
      </c>
      <c r="N40" s="65"/>
      <c r="O40" s="65"/>
      <c r="P40" s="62" t="s">
        <v>15</v>
      </c>
      <c r="R40" s="27"/>
    </row>
    <row r="41" spans="2:18" ht="13.5" customHeight="1" x14ac:dyDescent="0.25">
      <c r="B41" s="54"/>
      <c r="C41" s="55"/>
      <c r="D41" s="55"/>
      <c r="E41" s="55"/>
      <c r="F41" s="55"/>
      <c r="G41" s="55"/>
      <c r="H41" s="55"/>
      <c r="I41" s="64"/>
      <c r="J41" s="65"/>
      <c r="K41" s="65"/>
      <c r="L41" s="65"/>
      <c r="M41" s="36" t="s">
        <v>11</v>
      </c>
      <c r="N41" s="36" t="s">
        <v>52</v>
      </c>
      <c r="O41" s="36" t="s">
        <v>12</v>
      </c>
      <c r="P41" s="62"/>
      <c r="R41" s="27"/>
    </row>
    <row r="42" spans="2:18" ht="27" customHeight="1" x14ac:dyDescent="0.25">
      <c r="B42" s="30">
        <v>27</v>
      </c>
      <c r="C42" s="1" t="s">
        <v>43</v>
      </c>
      <c r="D42" s="1" t="s">
        <v>36</v>
      </c>
      <c r="E42" s="42" t="s">
        <v>35</v>
      </c>
      <c r="F42" s="51" t="s">
        <v>38</v>
      </c>
      <c r="G42" s="51"/>
      <c r="H42" s="42" t="s">
        <v>81</v>
      </c>
      <c r="I42" s="25">
        <v>36</v>
      </c>
      <c r="J42" s="34"/>
      <c r="K42" s="52"/>
      <c r="L42" s="53"/>
      <c r="M42" s="5">
        <f t="shared" ref="M42" si="10">ROUND(N42*K42/100,2)</f>
        <v>0</v>
      </c>
      <c r="N42" s="40"/>
      <c r="O42" s="5">
        <f t="shared" ref="O42" si="11">ROUND(I42*N42,2)</f>
        <v>0</v>
      </c>
      <c r="P42" s="35"/>
      <c r="R42" s="27"/>
    </row>
    <row r="43" spans="2:18" ht="27" customHeight="1" thickBot="1" x14ac:dyDescent="0.3">
      <c r="B43" s="30">
        <v>28</v>
      </c>
      <c r="C43" s="24" t="s">
        <v>44</v>
      </c>
      <c r="D43" s="24" t="s">
        <v>39</v>
      </c>
      <c r="E43" s="44" t="s">
        <v>35</v>
      </c>
      <c r="F43" s="60" t="s">
        <v>38</v>
      </c>
      <c r="G43" s="60"/>
      <c r="H43" s="44" t="s">
        <v>37</v>
      </c>
      <c r="I43" s="26">
        <v>45</v>
      </c>
      <c r="J43" s="34"/>
      <c r="K43" s="61"/>
      <c r="L43" s="61"/>
      <c r="M43" s="5">
        <f t="shared" ref="M43" si="12">ROUND(N43*K43/100,2)</f>
        <v>0</v>
      </c>
      <c r="N43" s="40"/>
      <c r="O43" s="5">
        <f t="shared" ref="O43" si="13">ROUND(I43*N43,2)</f>
        <v>0</v>
      </c>
      <c r="P43" s="35"/>
      <c r="R43" s="27"/>
    </row>
    <row r="44" spans="2:18" ht="16.5" customHeight="1" thickBot="1" x14ac:dyDescent="0.3">
      <c r="B44" s="56" t="s">
        <v>62</v>
      </c>
      <c r="C44" s="57"/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33"/>
      <c r="O44" s="58">
        <f>SUM(O29:O32,O16:O26,O7:O13,O35:O39,O42:O43)</f>
        <v>0</v>
      </c>
      <c r="P44" s="59"/>
    </row>
    <row r="45" spans="2:18" ht="6.75" customHeight="1" x14ac:dyDescent="0.25">
      <c r="B45" s="32"/>
      <c r="P45" s="31"/>
    </row>
    <row r="46" spans="2:18" ht="15" customHeight="1" x14ac:dyDescent="0.25">
      <c r="B46" s="48" t="s">
        <v>58</v>
      </c>
      <c r="C46" s="49"/>
      <c r="D46" s="49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50"/>
      <c r="Q46" s="4"/>
    </row>
    <row r="47" spans="2:18" x14ac:dyDescent="0.25">
      <c r="B47" s="48"/>
      <c r="C47" s="49"/>
      <c r="D47" s="49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50"/>
      <c r="Q47" s="4"/>
    </row>
    <row r="48" spans="2:18" ht="6.75" customHeight="1" thickBot="1" x14ac:dyDescent="0.3">
      <c r="B48" s="32"/>
      <c r="P48" s="31"/>
    </row>
    <row r="49" spans="2:16" s="6" customFormat="1" ht="12.75" x14ac:dyDescent="0.25">
      <c r="B49" s="8" t="s">
        <v>18</v>
      </c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10"/>
    </row>
    <row r="50" spans="2:16" s="6" customFormat="1" ht="12.75" x14ac:dyDescent="0.25">
      <c r="B50" s="14"/>
      <c r="C50" s="15" t="s">
        <v>17</v>
      </c>
      <c r="D50" s="16" t="s">
        <v>13</v>
      </c>
      <c r="E50" s="16"/>
      <c r="F50" s="17" t="s">
        <v>19</v>
      </c>
      <c r="G50" s="16"/>
      <c r="H50" s="16"/>
      <c r="I50" s="16"/>
      <c r="J50" s="16"/>
      <c r="K50" s="16"/>
      <c r="L50" s="16"/>
      <c r="M50" s="16"/>
      <c r="N50" s="16"/>
      <c r="O50" s="16"/>
      <c r="P50" s="18"/>
    </row>
    <row r="51" spans="2:16" s="6" customFormat="1" ht="12.75" x14ac:dyDescent="0.25">
      <c r="B51" s="11"/>
      <c r="C51" s="7" t="s">
        <v>2</v>
      </c>
      <c r="D51" s="6" t="s">
        <v>49</v>
      </c>
      <c r="F51" s="12" t="s">
        <v>51</v>
      </c>
      <c r="P51" s="13"/>
    </row>
    <row r="52" spans="2:16" s="6" customFormat="1" ht="12.75" x14ac:dyDescent="0.25">
      <c r="B52" s="14"/>
      <c r="C52" s="15" t="s">
        <v>45</v>
      </c>
      <c r="D52" s="16" t="s">
        <v>46</v>
      </c>
      <c r="E52" s="16"/>
      <c r="F52" s="17" t="s">
        <v>47</v>
      </c>
      <c r="G52" s="16"/>
      <c r="H52" s="16"/>
      <c r="I52" s="16"/>
      <c r="J52" s="16"/>
      <c r="K52" s="16"/>
      <c r="L52" s="16"/>
      <c r="M52" s="16"/>
      <c r="N52" s="16"/>
      <c r="O52" s="16"/>
      <c r="P52" s="18"/>
    </row>
    <row r="53" spans="2:16" s="6" customFormat="1" ht="13.5" thickBot="1" x14ac:dyDescent="0.3">
      <c r="B53" s="11"/>
      <c r="C53" s="7" t="s">
        <v>21</v>
      </c>
      <c r="D53" s="6" t="s">
        <v>22</v>
      </c>
      <c r="F53" s="12" t="s">
        <v>56</v>
      </c>
      <c r="P53" s="13"/>
    </row>
    <row r="54" spans="2:16" s="6" customFormat="1" ht="12.75" x14ac:dyDescent="0.25">
      <c r="B54" s="14"/>
      <c r="C54" s="15" t="s">
        <v>53</v>
      </c>
      <c r="D54" s="16" t="s">
        <v>57</v>
      </c>
      <c r="E54" s="16"/>
      <c r="F54" s="17" t="s">
        <v>54</v>
      </c>
      <c r="G54" s="14"/>
      <c r="H54" s="16"/>
      <c r="I54" s="16"/>
      <c r="J54" s="16"/>
      <c r="K54" s="16"/>
      <c r="L54" s="16"/>
      <c r="M54" s="16"/>
      <c r="N54" s="16"/>
      <c r="O54" s="16"/>
      <c r="P54" s="18"/>
    </row>
    <row r="55" spans="2:16" s="6" customFormat="1" ht="12.75" x14ac:dyDescent="0.25">
      <c r="B55" s="11"/>
      <c r="C55" s="7" t="s">
        <v>30</v>
      </c>
      <c r="D55" s="6" t="s">
        <v>31</v>
      </c>
      <c r="F55" s="12" t="s">
        <v>33</v>
      </c>
      <c r="P55" s="13"/>
    </row>
    <row r="56" spans="2:16" s="6" customFormat="1" ht="12.75" x14ac:dyDescent="0.25">
      <c r="B56" s="14"/>
      <c r="C56" s="15" t="s">
        <v>29</v>
      </c>
      <c r="D56" s="16" t="s">
        <v>28</v>
      </c>
      <c r="E56" s="16"/>
      <c r="F56" s="17" t="s">
        <v>55</v>
      </c>
      <c r="G56" s="16"/>
      <c r="H56" s="16"/>
      <c r="I56" s="16"/>
      <c r="J56" s="16"/>
      <c r="K56" s="16"/>
      <c r="L56" s="16"/>
      <c r="M56" s="16"/>
      <c r="N56" s="16"/>
      <c r="O56" s="16"/>
      <c r="P56" s="18"/>
    </row>
    <row r="57" spans="2:16" s="6" customFormat="1" ht="12.75" x14ac:dyDescent="0.25">
      <c r="B57" s="11"/>
      <c r="C57" s="7" t="s">
        <v>3</v>
      </c>
      <c r="D57" s="6" t="s">
        <v>32</v>
      </c>
      <c r="F57" s="12" t="s">
        <v>20</v>
      </c>
      <c r="P57" s="13"/>
    </row>
    <row r="58" spans="2:16" s="6" customFormat="1" ht="13.5" thickBot="1" x14ac:dyDescent="0.3">
      <c r="B58" s="19"/>
      <c r="C58" s="20"/>
      <c r="D58" s="21"/>
      <c r="E58" s="21"/>
      <c r="F58" s="22"/>
      <c r="G58" s="21"/>
      <c r="H58" s="21"/>
      <c r="I58" s="21"/>
      <c r="J58" s="21"/>
      <c r="K58" s="21"/>
      <c r="L58" s="21"/>
      <c r="M58" s="21"/>
      <c r="N58" s="21"/>
      <c r="O58" s="21"/>
      <c r="P58" s="23"/>
    </row>
    <row r="61" spans="2:16" s="6" customFormat="1" ht="12.75" x14ac:dyDescent="0.25"/>
    <row r="62" spans="2:16" s="6" customFormat="1" ht="12.75" x14ac:dyDescent="0.25"/>
    <row r="63" spans="2:16" s="6" customFormat="1" ht="12.75" x14ac:dyDescent="0.25"/>
    <row r="64" spans="2:16" s="6" customFormat="1" ht="12.75" x14ac:dyDescent="0.25"/>
  </sheetData>
  <sheetProtection algorithmName="SHA-512" hashValue="5KxSpI/DnhRjuiDa2CWTpwpaxUD6MWLTQ9sa4l+w65Zu3r6luF1/lOowbqifsn8I63C71vLOgByrgIcO5vJ9Og==" saltValue="SbSPkQ9IclYEw5uuoBue7g==" spinCount="100000" sheet="1" objects="1" scenarios="1"/>
  <protectedRanges>
    <protectedRange sqref="P7:P13 K42:L43 J29:L32 P16:P26 P29:P32 P42:P43 P35:P39" name="Oblast1"/>
  </protectedRanges>
  <mergeCells count="81">
    <mergeCell ref="E39:F39"/>
    <mergeCell ref="E35:F35"/>
    <mergeCell ref="E36:F36"/>
    <mergeCell ref="E37:F37"/>
    <mergeCell ref="E38:F38"/>
    <mergeCell ref="K29:L29"/>
    <mergeCell ref="K30:L30"/>
    <mergeCell ref="K31:L31"/>
    <mergeCell ref="D33:D34"/>
    <mergeCell ref="G33:G34"/>
    <mergeCell ref="K32:L32"/>
    <mergeCell ref="E33:F34"/>
    <mergeCell ref="G27:G28"/>
    <mergeCell ref="B33:B34"/>
    <mergeCell ref="C33:C34"/>
    <mergeCell ref="B27:B28"/>
    <mergeCell ref="C27:C28"/>
    <mergeCell ref="D27:D28"/>
    <mergeCell ref="E27:E28"/>
    <mergeCell ref="F27:F28"/>
    <mergeCell ref="F14:F15"/>
    <mergeCell ref="G14:G15"/>
    <mergeCell ref="G5:G6"/>
    <mergeCell ref="F5:F6"/>
    <mergeCell ref="B5:B6"/>
    <mergeCell ref="C5:C6"/>
    <mergeCell ref="D5:D6"/>
    <mergeCell ref="E5:E6"/>
    <mergeCell ref="B14:B15"/>
    <mergeCell ref="C14:C15"/>
    <mergeCell ref="D14:D15"/>
    <mergeCell ref="E14:E15"/>
    <mergeCell ref="H5:H6"/>
    <mergeCell ref="H14:H15"/>
    <mergeCell ref="H27:H28"/>
    <mergeCell ref="I27:I28"/>
    <mergeCell ref="I5:I6"/>
    <mergeCell ref="I14:I15"/>
    <mergeCell ref="P5:P6"/>
    <mergeCell ref="J14:J15"/>
    <mergeCell ref="P27:P28"/>
    <mergeCell ref="K14:K15"/>
    <mergeCell ref="M14:O14"/>
    <mergeCell ref="P14:P15"/>
    <mergeCell ref="J27:J28"/>
    <mergeCell ref="M27:O27"/>
    <mergeCell ref="L5:L6"/>
    <mergeCell ref="L14:L15"/>
    <mergeCell ref="K27:L28"/>
    <mergeCell ref="J5:J6"/>
    <mergeCell ref="K5:K6"/>
    <mergeCell ref="M5:O5"/>
    <mergeCell ref="P33:P34"/>
    <mergeCell ref="H40:H41"/>
    <mergeCell ref="I40:I41"/>
    <mergeCell ref="M40:O40"/>
    <mergeCell ref="P40:P41"/>
    <mergeCell ref="K33:K34"/>
    <mergeCell ref="L33:L34"/>
    <mergeCell ref="H33:H34"/>
    <mergeCell ref="I33:I34"/>
    <mergeCell ref="J33:J34"/>
    <mergeCell ref="M33:O33"/>
    <mergeCell ref="K40:L41"/>
    <mergeCell ref="J40:J41"/>
    <mergeCell ref="B1:P1"/>
    <mergeCell ref="B2:P2"/>
    <mergeCell ref="B3:P3"/>
    <mergeCell ref="B46:P47"/>
    <mergeCell ref="F42:G42"/>
    <mergeCell ref="K42:L42"/>
    <mergeCell ref="B40:B41"/>
    <mergeCell ref="C40:C41"/>
    <mergeCell ref="B44:G44"/>
    <mergeCell ref="H44:M44"/>
    <mergeCell ref="O44:P44"/>
    <mergeCell ref="D40:D41"/>
    <mergeCell ref="F43:G43"/>
    <mergeCell ref="K43:L43"/>
    <mergeCell ref="E40:E41"/>
    <mergeCell ref="F40:G41"/>
  </mergeCells>
  <dataValidations count="1">
    <dataValidation type="textLength" operator="greaterThan" allowBlank="1" showInputMessage="1" showErrorMessage="1" sqref="J29:J32" xr:uid="{00000000-0002-0000-0000-000000000000}">
      <formula1>1</formula1>
    </dataValidation>
  </dataValidations>
  <pageMargins left="0.23622047244094488" right="0.23622047244094488" top="0.59055118110236215" bottom="0.59055118110236215" header="0.31496062992125984" footer="0.31496062992125984"/>
  <pageSetup paperSize="9" scale="66" fitToHeight="0" orientation="landscape" r:id="rId1"/>
  <headerFooter>
    <oddHeader>&amp;LPříloha ZD č. 2</oddHeader>
    <oddFooter>&amp;R&amp;9Stránka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Papírová hygiena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Stehlík</dc:creator>
  <cp:lastModifiedBy>Monika Málková</cp:lastModifiedBy>
  <cp:lastPrinted>2023-06-15T01:26:32Z</cp:lastPrinted>
  <dcterms:created xsi:type="dcterms:W3CDTF">2012-07-09T06:19:21Z</dcterms:created>
  <dcterms:modified xsi:type="dcterms:W3CDTF">2023-10-18T10:49:45Z</dcterms:modified>
</cp:coreProperties>
</file>