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TS-verze 6.0(od 17.10.2003)\Rozpočty SPK\2024\Domov mládeže Strážnice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Rozpočet Rozpočet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'Rozpočet Rozpočet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Rozpočet Pol'!$A$1:$Y$193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G42" i="1"/>
  <c r="F42" i="1"/>
  <c r="H42" i="1" s="1"/>
  <c r="I42" i="1" s="1"/>
  <c r="G41" i="1"/>
  <c r="F41" i="1"/>
  <c r="G39" i="1"/>
  <c r="F39" i="1"/>
  <c r="G192" i="12"/>
  <c r="BA186" i="12"/>
  <c r="BA151" i="12"/>
  <c r="BA133" i="12"/>
  <c r="BA131" i="12"/>
  <c r="BA106" i="12"/>
  <c r="BA103" i="12"/>
  <c r="BA97" i="12"/>
  <c r="BA75" i="12"/>
  <c r="BA72" i="12"/>
  <c r="BA69" i="12"/>
  <c r="BA51" i="12"/>
  <c r="BA48" i="12"/>
  <c r="BA37" i="12"/>
  <c r="BA34" i="12"/>
  <c r="BA26" i="12"/>
  <c r="BA23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I14" i="12"/>
  <c r="K14" i="12"/>
  <c r="M14" i="12"/>
  <c r="O14" i="12"/>
  <c r="Q14" i="12"/>
  <c r="V14" i="12"/>
  <c r="G17" i="12"/>
  <c r="G8" i="12" s="1"/>
  <c r="I17" i="12"/>
  <c r="K17" i="12"/>
  <c r="O17" i="12"/>
  <c r="O8" i="12" s="1"/>
  <c r="Q17" i="12"/>
  <c r="V17" i="12"/>
  <c r="G19" i="12"/>
  <c r="M19" i="12" s="1"/>
  <c r="I19" i="12"/>
  <c r="K19" i="12"/>
  <c r="O19" i="12"/>
  <c r="Q19" i="12"/>
  <c r="V19" i="12"/>
  <c r="G22" i="12"/>
  <c r="I22" i="12"/>
  <c r="K22" i="12"/>
  <c r="M22" i="12"/>
  <c r="O22" i="12"/>
  <c r="Q22" i="12"/>
  <c r="V22" i="12"/>
  <c r="G25" i="12"/>
  <c r="I25" i="12"/>
  <c r="K25" i="12"/>
  <c r="M25" i="12"/>
  <c r="O25" i="12"/>
  <c r="Q25" i="12"/>
  <c r="V25" i="12"/>
  <c r="G28" i="12"/>
  <c r="M28" i="12" s="1"/>
  <c r="I28" i="12"/>
  <c r="K28" i="12"/>
  <c r="O28" i="12"/>
  <c r="Q28" i="12"/>
  <c r="V28" i="12"/>
  <c r="G33" i="12"/>
  <c r="M33" i="12" s="1"/>
  <c r="I33" i="12"/>
  <c r="K33" i="12"/>
  <c r="O33" i="12"/>
  <c r="Q33" i="12"/>
  <c r="V33" i="12"/>
  <c r="G36" i="12"/>
  <c r="I36" i="12"/>
  <c r="K36" i="12"/>
  <c r="M36" i="12"/>
  <c r="O36" i="12"/>
  <c r="Q36" i="12"/>
  <c r="V36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50" i="12"/>
  <c r="M50" i="12" s="1"/>
  <c r="I50" i="12"/>
  <c r="K50" i="12"/>
  <c r="K49" i="12" s="1"/>
  <c r="O50" i="12"/>
  <c r="Q50" i="12"/>
  <c r="V50" i="12"/>
  <c r="V49" i="12" s="1"/>
  <c r="G56" i="12"/>
  <c r="I56" i="12"/>
  <c r="K56" i="12"/>
  <c r="M56" i="12"/>
  <c r="O56" i="12"/>
  <c r="Q56" i="12"/>
  <c r="V56" i="12"/>
  <c r="G60" i="12"/>
  <c r="G49" i="12" s="1"/>
  <c r="I60" i="12"/>
  <c r="K60" i="12"/>
  <c r="O60" i="12"/>
  <c r="O49" i="12" s="1"/>
  <c r="Q60" i="12"/>
  <c r="V60" i="12"/>
  <c r="G62" i="12"/>
  <c r="M62" i="12" s="1"/>
  <c r="I62" i="12"/>
  <c r="I49" i="12" s="1"/>
  <c r="K62" i="12"/>
  <c r="O62" i="12"/>
  <c r="Q62" i="12"/>
  <c r="Q49" i="12" s="1"/>
  <c r="V62" i="12"/>
  <c r="G65" i="12"/>
  <c r="I65" i="12"/>
  <c r="K65" i="12"/>
  <c r="M65" i="12"/>
  <c r="O65" i="12"/>
  <c r="Q65" i="12"/>
  <c r="V65" i="12"/>
  <c r="G68" i="12"/>
  <c r="G67" i="12" s="1"/>
  <c r="I68" i="12"/>
  <c r="I67" i="12" s="1"/>
  <c r="K68" i="12"/>
  <c r="O68" i="12"/>
  <c r="O67" i="12" s="1"/>
  <c r="Q68" i="12"/>
  <c r="Q67" i="12" s="1"/>
  <c r="V68" i="12"/>
  <c r="G71" i="12"/>
  <c r="M71" i="12" s="1"/>
  <c r="I71" i="12"/>
  <c r="K71" i="12"/>
  <c r="O71" i="12"/>
  <c r="Q71" i="12"/>
  <c r="V71" i="12"/>
  <c r="V67" i="12" s="1"/>
  <c r="G74" i="12"/>
  <c r="I74" i="12"/>
  <c r="K74" i="12"/>
  <c r="K67" i="12" s="1"/>
  <c r="M74" i="12"/>
  <c r="O74" i="12"/>
  <c r="Q74" i="12"/>
  <c r="V74" i="12"/>
  <c r="G76" i="12"/>
  <c r="I76" i="12"/>
  <c r="K76" i="12"/>
  <c r="M76" i="12"/>
  <c r="O76" i="12"/>
  <c r="Q76" i="12"/>
  <c r="V76" i="12"/>
  <c r="G79" i="12"/>
  <c r="M79" i="12" s="1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K84" i="12"/>
  <c r="V84" i="12"/>
  <c r="G85" i="12"/>
  <c r="G84" i="12" s="1"/>
  <c r="I85" i="12"/>
  <c r="K85" i="12"/>
  <c r="M85" i="12"/>
  <c r="O85" i="12"/>
  <c r="O84" i="12" s="1"/>
  <c r="Q85" i="12"/>
  <c r="V85" i="12"/>
  <c r="G88" i="12"/>
  <c r="M88" i="12" s="1"/>
  <c r="I88" i="12"/>
  <c r="I84" i="12" s="1"/>
  <c r="K88" i="12"/>
  <c r="O88" i="12"/>
  <c r="Q88" i="12"/>
  <c r="Q84" i="12" s="1"/>
  <c r="V88" i="12"/>
  <c r="G91" i="12"/>
  <c r="I91" i="12"/>
  <c r="I90" i="12" s="1"/>
  <c r="K91" i="12"/>
  <c r="K90" i="12" s="1"/>
  <c r="M91" i="12"/>
  <c r="O91" i="12"/>
  <c r="Q91" i="12"/>
  <c r="Q90" i="12" s="1"/>
  <c r="V91" i="12"/>
  <c r="V90" i="12" s="1"/>
  <c r="G93" i="12"/>
  <c r="I93" i="12"/>
  <c r="K93" i="12"/>
  <c r="M93" i="12"/>
  <c r="O93" i="12"/>
  <c r="Q93" i="12"/>
  <c r="V93" i="12"/>
  <c r="G96" i="12"/>
  <c r="G90" i="12" s="1"/>
  <c r="I96" i="12"/>
  <c r="K96" i="12"/>
  <c r="M96" i="12"/>
  <c r="O96" i="12"/>
  <c r="O90" i="12" s="1"/>
  <c r="Q96" i="12"/>
  <c r="V96" i="12"/>
  <c r="G100" i="12"/>
  <c r="M100" i="12" s="1"/>
  <c r="I100" i="12"/>
  <c r="K100" i="12"/>
  <c r="O100" i="12"/>
  <c r="Q100" i="12"/>
  <c r="V100" i="12"/>
  <c r="G102" i="12"/>
  <c r="I102" i="12"/>
  <c r="K102" i="12"/>
  <c r="M102" i="12"/>
  <c r="O102" i="12"/>
  <c r="Q102" i="12"/>
  <c r="V102" i="12"/>
  <c r="G105" i="12"/>
  <c r="I105" i="12"/>
  <c r="K105" i="12"/>
  <c r="M105" i="12"/>
  <c r="O105" i="12"/>
  <c r="Q105" i="12"/>
  <c r="V105" i="12"/>
  <c r="G109" i="12"/>
  <c r="I109" i="12"/>
  <c r="K109" i="12"/>
  <c r="M109" i="12"/>
  <c r="O109" i="12"/>
  <c r="Q109" i="12"/>
  <c r="V109" i="12"/>
  <c r="G111" i="12"/>
  <c r="M111" i="12" s="1"/>
  <c r="I111" i="12"/>
  <c r="K111" i="12"/>
  <c r="O111" i="12"/>
  <c r="Q111" i="12"/>
  <c r="V111" i="12"/>
  <c r="G114" i="12"/>
  <c r="G113" i="12" s="1"/>
  <c r="I114" i="12"/>
  <c r="K114" i="12"/>
  <c r="K113" i="12" s="1"/>
  <c r="M114" i="12"/>
  <c r="O114" i="12"/>
  <c r="O113" i="12" s="1"/>
  <c r="Q114" i="12"/>
  <c r="V114" i="12"/>
  <c r="V113" i="12" s="1"/>
  <c r="G117" i="12"/>
  <c r="I117" i="12"/>
  <c r="K117" i="12"/>
  <c r="M117" i="12"/>
  <c r="O117" i="12"/>
  <c r="Q117" i="12"/>
  <c r="V117" i="12"/>
  <c r="G120" i="12"/>
  <c r="M120" i="12" s="1"/>
  <c r="I120" i="12"/>
  <c r="I113" i="12" s="1"/>
  <c r="K120" i="12"/>
  <c r="O120" i="12"/>
  <c r="Q120" i="12"/>
  <c r="Q113" i="12" s="1"/>
  <c r="V120" i="12"/>
  <c r="G123" i="12"/>
  <c r="M123" i="12" s="1"/>
  <c r="I123" i="12"/>
  <c r="K123" i="12"/>
  <c r="O123" i="12"/>
  <c r="Q123" i="12"/>
  <c r="V123" i="12"/>
  <c r="G125" i="12"/>
  <c r="I125" i="12"/>
  <c r="K125" i="12"/>
  <c r="M125" i="12"/>
  <c r="O125" i="12"/>
  <c r="Q125" i="12"/>
  <c r="V125" i="12"/>
  <c r="G128" i="12"/>
  <c r="I128" i="12"/>
  <c r="K128" i="12"/>
  <c r="M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I132" i="12"/>
  <c r="K132" i="12"/>
  <c r="M132" i="12"/>
  <c r="O132" i="12"/>
  <c r="Q132" i="12"/>
  <c r="V132" i="12"/>
  <c r="G134" i="12"/>
  <c r="M134" i="12" s="1"/>
  <c r="I134" i="12"/>
  <c r="K134" i="12"/>
  <c r="O134" i="12"/>
  <c r="Q134" i="12"/>
  <c r="V134" i="12"/>
  <c r="G137" i="12"/>
  <c r="I137" i="12"/>
  <c r="K137" i="12"/>
  <c r="M137" i="12"/>
  <c r="O137" i="12"/>
  <c r="Q137" i="12"/>
  <c r="V137" i="12"/>
  <c r="G139" i="12"/>
  <c r="M139" i="12" s="1"/>
  <c r="I139" i="12"/>
  <c r="K139" i="12"/>
  <c r="O139" i="12"/>
  <c r="Q139" i="12"/>
  <c r="V139" i="12"/>
  <c r="G141" i="12"/>
  <c r="M141" i="12" s="1"/>
  <c r="M140" i="12" s="1"/>
  <c r="I141" i="12"/>
  <c r="I140" i="12" s="1"/>
  <c r="K141" i="12"/>
  <c r="K140" i="12" s="1"/>
  <c r="O141" i="12"/>
  <c r="Q141" i="12"/>
  <c r="Q140" i="12" s="1"/>
  <c r="V141" i="12"/>
  <c r="V140" i="12" s="1"/>
  <c r="G143" i="12"/>
  <c r="I143" i="12"/>
  <c r="K143" i="12"/>
  <c r="M143" i="12"/>
  <c r="O143" i="12"/>
  <c r="Q143" i="12"/>
  <c r="V143" i="12"/>
  <c r="G146" i="12"/>
  <c r="G140" i="12" s="1"/>
  <c r="I146" i="12"/>
  <c r="K146" i="12"/>
  <c r="M146" i="12"/>
  <c r="O146" i="12"/>
  <c r="O140" i="12" s="1"/>
  <c r="Q146" i="12"/>
  <c r="V146" i="12"/>
  <c r="G150" i="12"/>
  <c r="M150" i="12" s="1"/>
  <c r="I150" i="12"/>
  <c r="I149" i="12" s="1"/>
  <c r="K150" i="12"/>
  <c r="K149" i="12" s="1"/>
  <c r="O150" i="12"/>
  <c r="Q150" i="12"/>
  <c r="Q149" i="12" s="1"/>
  <c r="V150" i="12"/>
  <c r="V149" i="12" s="1"/>
  <c r="G153" i="12"/>
  <c r="I153" i="12"/>
  <c r="K153" i="12"/>
  <c r="M153" i="12"/>
  <c r="O153" i="12"/>
  <c r="Q153" i="12"/>
  <c r="V153" i="12"/>
  <c r="G156" i="12"/>
  <c r="I156" i="12"/>
  <c r="K156" i="12"/>
  <c r="M156" i="12"/>
  <c r="O156" i="12"/>
  <c r="Q156" i="12"/>
  <c r="V156" i="12"/>
  <c r="G158" i="12"/>
  <c r="M158" i="12" s="1"/>
  <c r="I158" i="12"/>
  <c r="K158" i="12"/>
  <c r="O158" i="12"/>
  <c r="O149" i="12" s="1"/>
  <c r="Q158" i="12"/>
  <c r="V158" i="12"/>
  <c r="G161" i="12"/>
  <c r="I161" i="12"/>
  <c r="K161" i="12"/>
  <c r="K160" i="12" s="1"/>
  <c r="M161" i="12"/>
  <c r="O161" i="12"/>
  <c r="Q161" i="12"/>
  <c r="V161" i="12"/>
  <c r="V160" i="12" s="1"/>
  <c r="G162" i="12"/>
  <c r="I162" i="12"/>
  <c r="K162" i="12"/>
  <c r="M162" i="12"/>
  <c r="O162" i="12"/>
  <c r="Q162" i="12"/>
  <c r="V162" i="12"/>
  <c r="G163" i="12"/>
  <c r="G160" i="12" s="1"/>
  <c r="I163" i="12"/>
  <c r="K163" i="12"/>
  <c r="O163" i="12"/>
  <c r="O160" i="12" s="1"/>
  <c r="Q163" i="12"/>
  <c r="V163" i="12"/>
  <c r="G165" i="12"/>
  <c r="M165" i="12" s="1"/>
  <c r="I165" i="12"/>
  <c r="I160" i="12" s="1"/>
  <c r="K165" i="12"/>
  <c r="O165" i="12"/>
  <c r="Q165" i="12"/>
  <c r="Q160" i="12" s="1"/>
  <c r="V165" i="12"/>
  <c r="G167" i="12"/>
  <c r="I167" i="12"/>
  <c r="K167" i="12"/>
  <c r="M167" i="12"/>
  <c r="O167" i="12"/>
  <c r="Q167" i="12"/>
  <c r="V167" i="12"/>
  <c r="G168" i="12"/>
  <c r="I168" i="12"/>
  <c r="K168" i="12"/>
  <c r="M168" i="12"/>
  <c r="O168" i="12"/>
  <c r="Q168" i="12"/>
  <c r="V168" i="12"/>
  <c r="G170" i="12"/>
  <c r="M170" i="12" s="1"/>
  <c r="I170" i="12"/>
  <c r="K170" i="12"/>
  <c r="O170" i="12"/>
  <c r="Q170" i="12"/>
  <c r="V170" i="12"/>
  <c r="G173" i="12"/>
  <c r="I173" i="12"/>
  <c r="O173" i="12"/>
  <c r="Q173" i="12"/>
  <c r="G174" i="12"/>
  <c r="I174" i="12"/>
  <c r="K174" i="12"/>
  <c r="K173" i="12" s="1"/>
  <c r="M174" i="12"/>
  <c r="M173" i="12" s="1"/>
  <c r="O174" i="12"/>
  <c r="Q174" i="12"/>
  <c r="V174" i="12"/>
  <c r="V173" i="12" s="1"/>
  <c r="K176" i="12"/>
  <c r="V176" i="12"/>
  <c r="G177" i="12"/>
  <c r="M177" i="12" s="1"/>
  <c r="M176" i="12" s="1"/>
  <c r="I177" i="12"/>
  <c r="I176" i="12" s="1"/>
  <c r="K177" i="12"/>
  <c r="O177" i="12"/>
  <c r="O176" i="12" s="1"/>
  <c r="Q177" i="12"/>
  <c r="Q176" i="12" s="1"/>
  <c r="V177" i="12"/>
  <c r="G179" i="12"/>
  <c r="M179" i="12" s="1"/>
  <c r="I179" i="12"/>
  <c r="K179" i="12"/>
  <c r="O179" i="12"/>
  <c r="Q179" i="12"/>
  <c r="V179" i="12"/>
  <c r="K181" i="12"/>
  <c r="V181" i="12"/>
  <c r="G182" i="12"/>
  <c r="G181" i="12" s="1"/>
  <c r="I182" i="12"/>
  <c r="K182" i="12"/>
  <c r="M182" i="12"/>
  <c r="O182" i="12"/>
  <c r="O181" i="12" s="1"/>
  <c r="Q182" i="12"/>
  <c r="V182" i="12"/>
  <c r="G183" i="12"/>
  <c r="M183" i="12" s="1"/>
  <c r="I183" i="12"/>
  <c r="K183" i="12"/>
  <c r="O183" i="12"/>
  <c r="Q183" i="12"/>
  <c r="V183" i="12"/>
  <c r="G185" i="12"/>
  <c r="M185" i="12" s="1"/>
  <c r="I185" i="12"/>
  <c r="I181" i="12" s="1"/>
  <c r="K185" i="12"/>
  <c r="O185" i="12"/>
  <c r="Q185" i="12"/>
  <c r="Q181" i="12" s="1"/>
  <c r="V185" i="12"/>
  <c r="K187" i="12"/>
  <c r="V187" i="12"/>
  <c r="G188" i="12"/>
  <c r="G187" i="12" s="1"/>
  <c r="I188" i="12"/>
  <c r="K188" i="12"/>
  <c r="M188" i="12"/>
  <c r="O188" i="12"/>
  <c r="O187" i="12" s="1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I187" i="12" s="1"/>
  <c r="K190" i="12"/>
  <c r="O190" i="12"/>
  <c r="Q190" i="12"/>
  <c r="Q187" i="12" s="1"/>
  <c r="V190" i="12"/>
  <c r="AE192" i="12"/>
  <c r="AF192" i="12"/>
  <c r="I20" i="1"/>
  <c r="I19" i="1"/>
  <c r="I18" i="1"/>
  <c r="I17" i="1"/>
  <c r="I16" i="1"/>
  <c r="I68" i="1"/>
  <c r="J55" i="1" s="1"/>
  <c r="AZ48" i="1"/>
  <c r="AZ46" i="1"/>
  <c r="F43" i="1"/>
  <c r="G43" i="1"/>
  <c r="G25" i="1" s="1"/>
  <c r="A25" i="1" s="1"/>
  <c r="A26" i="1" s="1"/>
  <c r="G26" i="1" s="1"/>
  <c r="H40" i="1"/>
  <c r="H39" i="1"/>
  <c r="I39" i="1" s="1"/>
  <c r="I43" i="1" s="1"/>
  <c r="J56" i="1" l="1"/>
  <c r="H41" i="1"/>
  <c r="I41" i="1" s="1"/>
  <c r="G28" i="1"/>
  <c r="G23" i="1"/>
  <c r="M84" i="12"/>
  <c r="M149" i="12"/>
  <c r="M187" i="12"/>
  <c r="M113" i="12"/>
  <c r="M181" i="12"/>
  <c r="M90" i="12"/>
  <c r="M8" i="12"/>
  <c r="G176" i="12"/>
  <c r="M68" i="12"/>
  <c r="M67" i="12" s="1"/>
  <c r="M60" i="12"/>
  <c r="M49" i="12" s="1"/>
  <c r="M17" i="12"/>
  <c r="G149" i="12"/>
  <c r="M163" i="12"/>
  <c r="M160" i="12" s="1"/>
  <c r="J57" i="1"/>
  <c r="J59" i="1"/>
  <c r="J61" i="1"/>
  <c r="J63" i="1"/>
  <c r="J65" i="1"/>
  <c r="J67" i="1"/>
  <c r="J58" i="1"/>
  <c r="J60" i="1"/>
  <c r="J62" i="1"/>
  <c r="J64" i="1"/>
  <c r="J66" i="1"/>
  <c r="J41" i="1"/>
  <c r="J39" i="1"/>
  <c r="J43" i="1" s="1"/>
  <c r="J42" i="1"/>
  <c r="H43" i="1"/>
  <c r="I21" i="1"/>
  <c r="J28" i="1"/>
  <c r="J26" i="1"/>
  <c r="G38" i="1"/>
  <c r="F38" i="1"/>
  <c r="J23" i="1"/>
  <c r="J24" i="1"/>
  <c r="J25" i="1"/>
  <c r="J27" i="1"/>
  <c r="E24" i="1"/>
  <c r="E26" i="1"/>
  <c r="J68" i="1" l="1"/>
  <c r="A23" i="1"/>
  <c r="A24" i="1" s="1"/>
  <c r="G24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<sst xmlns="http://schemas.openxmlformats.org/spreadsheetml/2006/main" count="982" uniqueCount="376">
  <si>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</si>
  <si>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</si>
  <si>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</si>
  <si>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</si>
  <si>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</si>
  <si>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</si>
  <si>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</si>
  <si>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</si>
  <si>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</si>
  <si>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</si>
  <si>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</si>
  <si>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</si>
  <si>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</si>
  <si>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</si>
  <si>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</si>
  <si>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</si>
  <si>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</si>
  <si>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</si>
  <si>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</si>
  <si>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</si>
  <si>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</si>
  <si>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</si>
  <si>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</si>
  <si>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</si>
  <si>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</si>
  <si>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</si>
  <si>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</si>
  <si>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</si>
  <si>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</si>
  <si>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</si>
  <si>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</si>
  <si>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</si>
  <si>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</si>
  <si>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</si>
  <si>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</si>
  <si>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</si>
  <si>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</si>
  <si>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</si>
  <si>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</si>
  <si>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</si>
  <si>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</si>
  <si>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</si>
  <si>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</si>
  <si>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Rozpočet</t>
  </si>
  <si>
    <t>Stavební úpravy terasy Domova mládeže a bezpečný vstup do Domova mládeže</t>
  </si>
  <si>
    <t>Objekt:</t>
  </si>
  <si>
    <t>Rozpočet:</t>
  </si>
  <si>
    <t>23-31</t>
  </si>
  <si>
    <t>Domov mládeže Strážnice</t>
  </si>
  <si>
    <t>28.3.2024</t>
  </si>
  <si>
    <t>Stavba</t>
  </si>
  <si>
    <t>Stavební objekt</t>
  </si>
  <si>
    <t>Celkem za stavbu</t>
  </si>
  <si>
    <t>CZK</t>
  </si>
  <si>
    <t>#POPS</t>
  </si>
  <si>
    <t>Popis stavby: 23-31 - Domov mládeže Strážnice</t>
  </si>
  <si>
    <t>#POPO</t>
  </si>
  <si>
    <t>Popis objektu: Rozpočet - Stavební úpravy terasy Domova mládeže a bezpečný vstup do Domova mládeže</t>
  </si>
  <si>
    <t>Popis rozpočtu: Rozpočet - Stavební úpravy terasy Domova mládeže a bezpečný vstup do Domova mládeže</t>
  </si>
  <si>
    <t>#POPR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</si>
  <si>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</si>
  <si>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</si>
  <si>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</si>
  <si>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</si>
  <si>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</si>
  <si>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</si>
  <si>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</si>
  <si>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</si>
  <si>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</si>
  <si>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</si>
  <si>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</si>
  <si>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</si>
  <si>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</si>
  <si>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</si>
  <si>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</si>
  <si>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</si>
  <si>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</si>
  <si>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</si>
  <si>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</si>
  <si>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</si>
  <si>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</si>
  <si>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</si>
  <si>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</si>
  <si>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</si>
  <si>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</si>
  <si>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</si>
  <si>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</si>
  <si>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</si>
  <si>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</si>
  <si>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</si>
  <si>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</si>
  <si>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</si>
  <si>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</si>
  <si>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</si>
  <si>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</si>
  <si>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</si>
  <si>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</si>
  <si>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</si>
  <si>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</si>
  <si>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</si>
  <si>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</si>
  <si>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</si>
  <si>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</si>
  <si>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</si>
  <si>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</si>
  <si>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</si>
  <si>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</si>
  <si>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</si>
  <si>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</si>
  <si>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</si>
  <si>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</si>
  <si>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</si>
  <si>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</si>
  <si>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</si>
  <si>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</si>
  <si>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</si>
  <si>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</si>
  <si>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</si>
  <si>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113231320R00</t>
  </si>
  <si>
    <t>Bourání liniových odvodňovacích žabů zatížení C250, šířka žlabu 200 mm</t>
  </si>
  <si>
    <t>m</t>
  </si>
  <si>
    <t>822-1</t>
  </si>
  <si>
    <t>RTS 24/ I</t>
  </si>
  <si>
    <t>Indiv</t>
  </si>
  <si>
    <t>Běžná</t>
  </si>
  <si>
    <t>POL1_0</t>
  </si>
  <si>
    <t>včetně betonového lože</t>
  </si>
  <si>
    <t>SPI</t>
  </si>
  <si>
    <t>113106122R00</t>
  </si>
  <si>
    <t>Rozebrání komunikací pro pěší s jakýmkoliv ložem a výplní spár  z kamenných dlaždic nebo desek</t>
  </si>
  <si>
    <t>m2</t>
  </si>
  <si>
    <t>s přemístěním hmot na skládku na vzdálenost do 3 m nebo s naložením na dopravní prostředek</t>
  </si>
  <si>
    <t>C: : 219+31</t>
  </si>
  <si>
    <t>VV</t>
  </si>
  <si>
    <t>113109420R00</t>
  </si>
  <si>
    <t>Odstranění podkladů nebo krytů z betonu prostého, v ploše jednotlivě nad 50 m2, tloušťka vrstvy 200 mm</t>
  </si>
  <si>
    <t>G: : 17</t>
  </si>
  <si>
    <t>113107530R00</t>
  </si>
  <si>
    <t>Odstranění podkladů nebo krytů z kameniva hrubého drceného, v ploše jednotlivě do 50 m2, tloušťka vrstvy 300 mm</t>
  </si>
  <si>
    <t>C: : 219+31-24</t>
  </si>
  <si>
    <t>113106121R00</t>
  </si>
  <si>
    <t>Rozebrání komunikací pro pěší s jakýmkoliv ložem a výplní spár  z betonových nebo kameninových dlaždic nebo tvarovek</t>
  </si>
  <si>
    <t>D: : 85+23</t>
  </si>
  <si>
    <t>113204111R00</t>
  </si>
  <si>
    <t>Vytrhání obrub záhonových</t>
  </si>
  <si>
    <t>s vybouráním lože, s přemístěním hmot na skládku na vzdálenost do 3 m nebo naložením na dopravní prostředek</t>
  </si>
  <si>
    <t>D: : 48</t>
  </si>
  <si>
    <t>121101100R00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</si>
  <si>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</si>
  <si>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</si>
  <si>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</si>
  <si>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</si>
  <si>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E: : (34+73+2,95)*0,3</t>
  </si>
  <si>
    <t>122301102R00</t>
  </si>
  <si>
    <t>Odkopávky a  prokopávky nezapažené v hornině 4 přes 100 do 1 000 m3</t>
  </si>
  <si>
    <t>s přehozením výkopku na vzdálenost do 3 m nebo s naložením na dopravní prostředek,</t>
  </si>
  <si>
    <t>A2: : 233*0,3-11*0,3</t>
  </si>
  <si>
    <t>A3: : 28*0,3</t>
  </si>
  <si>
    <t>B: : 42*0,64</t>
  </si>
  <si>
    <t>132301110R00</t>
  </si>
  <si>
    <t>Hloubení rýh šířky do 60 cm do 50 m3, v hornině 4,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</si>
  <si>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</si>
  <si>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C: : 13,91*0,8*0,6+5,2*0,8*0,6+5,52*0,8*0,6</t>
  </si>
  <si>
    <t>132301119R00</t>
  </si>
  <si>
    <t xml:space="preserve">Hloubení rýh šířky do 60 cm příplatek za lepivost, v hornině 4,  </t>
  </si>
  <si>
    <t>167101102R00</t>
  </si>
  <si>
    <t>Nakládání, skládání, překládání neulehlého výkopku nakládání výkopku  přes 100 m3, z horniny 1 až 4</t>
  </si>
  <si>
    <t>101,88+11,8224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</si>
  <si>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</si>
  <si>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</si>
  <si>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</si>
  <si>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</si>
  <si>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</si>
  <si>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113,7024*5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</si>
  <si>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</si>
  <si>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</si>
  <si>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</si>
  <si>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</si>
  <si>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</si>
  <si>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</si>
  <si>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</si>
  <si>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</si>
  <si>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</si>
  <si>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</si>
  <si>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A2: : 233-11</t>
  </si>
  <si>
    <t>A3: : 28</t>
  </si>
  <si>
    <t>B: : 42</t>
  </si>
  <si>
    <t>D: : 16</t>
  </si>
  <si>
    <t>271531114R00</t>
  </si>
  <si>
    <t>Polštáře zhutněné pod základy kamenivo drcené, frakce 8 - 16 mm</t>
  </si>
  <si>
    <t>800-2</t>
  </si>
  <si>
    <t>A2: : 222*0,05</t>
  </si>
  <si>
    <t>A3: : 28*0,05</t>
  </si>
  <si>
    <t>B: : 32*0,05</t>
  </si>
  <si>
    <t>271531112R00</t>
  </si>
  <si>
    <t>Polštáře zhutněné pod základy kamenivo hrubé, drcené, frakce 32 - 63 mm</t>
  </si>
  <si>
    <t>C: : (23+11)*0,5</t>
  </si>
  <si>
    <t>274321411R00</t>
  </si>
  <si>
    <t>Beton základových pasů železový třídy C 25/30</t>
  </si>
  <si>
    <t>801-1</t>
  </si>
  <si>
    <t>včetně dodávky a uložení betonu, bez výztuže</t>
  </si>
  <si>
    <t>274361921RT4</t>
  </si>
  <si>
    <t>Výztuž a svařované sítě základových pasů ze svařovaných sítí,  , drát d 6,0 mm, oka 100 x 100 mm</t>
  </si>
  <si>
    <t>t</t>
  </si>
  <si>
    <t>821-1</t>
  </si>
  <si>
    <t>C: : (13,91*0,8*2+5,2*0,8*2+5,52*0,8*0,6)*1,33*0,00444</t>
  </si>
  <si>
    <t>311321825R00</t>
  </si>
  <si>
    <t>Beton nadzákladových zdí železový pohledový třídy PB 2 v přírodní barvě drtí a přísad z betonu třídy C 25/30</t>
  </si>
  <si>
    <t>nosných, výplňových, obkladových, půdních, štítových, poprsních apod. (bez výztuže), s pomocným lešením o výšce podlahy do 1900 mm a pro zatížení 1,5 kPa,</t>
  </si>
  <si>
    <t>C: : 13,91*0,75*0,3+5,2*0,5*0,3</t>
  </si>
  <si>
    <t>311351805R00</t>
  </si>
  <si>
    <t>Bednění nadzákladových zdí oboustranné za každou stranu pro beton pohledový,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</si>
  <si>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</si>
  <si>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C: : 13,91*0,75*2+5,2*0,5*2</t>
  </si>
  <si>
    <t>311351806R00</t>
  </si>
  <si>
    <t>Bednění nadzákladových zdí oboustranné za každou stranu pro beton pohledový, odstranění</t>
  </si>
  <si>
    <t>311361921RT4</t>
  </si>
  <si>
    <t>Výztuž nadzákladových zdí ze svařovaných sítí průměr drátu 6 mm, velikost oka 100/100 mm</t>
  </si>
  <si>
    <t>včetně distančních prvků</t>
  </si>
  <si>
    <t>C: : (13,91*0,75+5,2*0,5)*1,33*0,00444</t>
  </si>
  <si>
    <t>311211123R00</t>
  </si>
  <si>
    <t>Zdivo nadzákladové z lomového kamene na MVC 2,5</t>
  </si>
  <si>
    <t>neopracované pod omítku,</t>
  </si>
  <si>
    <t>5,52*0,6*0,5+5,2*1,5*0,5</t>
  </si>
  <si>
    <t>311211129R00</t>
  </si>
  <si>
    <t>Zdivo nadzákladové z lomového kamene příplatky za oboustranné lícování zdiva</t>
  </si>
  <si>
    <t>451577877R00</t>
  </si>
  <si>
    <t>Podklad nebo lože pod dlažbu (přídlažbu) ze štěrkopísku  tloušťky do 10 cm</t>
  </si>
  <si>
    <t>v ploše vodorovné nebo ve sklonu do 1:5</t>
  </si>
  <si>
    <t>B: : 32</t>
  </si>
  <si>
    <t>430320040RA0</t>
  </si>
  <si>
    <t>Schodiště ze železobetonu přímočaré, z betonu C 25/30, výztuž 90 kg/m3</t>
  </si>
  <si>
    <t>AP-HSV</t>
  </si>
  <si>
    <t>POL2_0</t>
  </si>
  <si>
    <t>Beton, výztuž, bednění schodnic a podest, podepření bednění.</t>
  </si>
  <si>
    <t>564851111RT4</t>
  </si>
  <si>
    <t>Podklad ze štěrkodrti s rozprostřením a zhutněním frakce 0-63 mm, tloušťka po zhutnění 150 mm</t>
  </si>
  <si>
    <t>B: : 32*2</t>
  </si>
  <si>
    <t>564841111RT4</t>
  </si>
  <si>
    <t>Podklad ze štěrkodrti s rozprostřením a zhutněním frakce 0-63 mm, tloušťka po zhutnění 120 mm</t>
  </si>
  <si>
    <t>A2: : 222-24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</si>
  <si>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</si>
  <si>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</si>
  <si>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</si>
  <si>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58380120.Axy</t>
  </si>
  <si>
    <t>Kostka dlažební tl.100mm</t>
  </si>
  <si>
    <t>Vlastní</t>
  </si>
  <si>
    <t>POL3_0</t>
  </si>
  <si>
    <t>226*1,05</t>
  </si>
  <si>
    <t>596811111RV2</t>
  </si>
  <si>
    <t>Kladení dlažby včetně dodávky dlaždic betonových vymývaných, rozměru 400 x 400 mm, tloušťky 45 mm, do lože z kameniva těženého</t>
  </si>
  <si>
    <t>komunikací pro pěší, z dlaždic betonových a teracových, do velikosti dlaždic 0,25 m2, s provedením lože do tl. 30 mm, s vyplněním spár a se smetením přebytečného materiálu na vzdálenost do 3 m</t>
  </si>
  <si>
    <t>okapový chodník: : (7,78+6,47*2+5,52+3)*0,4</t>
  </si>
  <si>
    <t>596811111R00</t>
  </si>
  <si>
    <t>Kladení dlažby do lože z kameniva těženého tloušťky do 30 mm</t>
  </si>
  <si>
    <t>POL1_</t>
  </si>
  <si>
    <t>59245300RX</t>
  </si>
  <si>
    <t>Dlažba Betonová 1000x1000x160</t>
  </si>
  <si>
    <t xml:space="preserve">m2    </t>
  </si>
  <si>
    <t>POL3_</t>
  </si>
  <si>
    <t>58*1,2</t>
  </si>
  <si>
    <t>581114115R00</t>
  </si>
  <si>
    <t>Kryt z betonu prostého komunikací pro pěší tloušťky 120 mm</t>
  </si>
  <si>
    <t>A2: : 24</t>
  </si>
  <si>
    <t>631313711RM1</t>
  </si>
  <si>
    <t xml:space="preserve">Mazanina z betonu prostého tl. přes 80 do 120 mm třídy C 25/30 ,  </t>
  </si>
  <si>
    <t>(z kameniva) hlazená dřevěným hladítkem</t>
  </si>
  <si>
    <t>23*0,12</t>
  </si>
  <si>
    <t>631319291R00</t>
  </si>
  <si>
    <t xml:space="preserve">Mazanina z betonu prostého speciální povrchové úpravy mazanin kartáčování povrchu,  </t>
  </si>
  <si>
    <t>23</t>
  </si>
  <si>
    <t>411351801R00</t>
  </si>
  <si>
    <t>Bednění stropů bednění svislých ploch zřízení</t>
  </si>
  <si>
    <t>s pomocným lešením</t>
  </si>
  <si>
    <t>13,91+1,8*2</t>
  </si>
  <si>
    <t>411351802R00</t>
  </si>
  <si>
    <t>Bednění stropů bednění svislých ploch odstranění</t>
  </si>
  <si>
    <t>411351701R00</t>
  </si>
  <si>
    <t>Bednění stropů pohledových deskových, výšky do 3,5 m zřízení</t>
  </si>
  <si>
    <t>(13,91+1,8)*0,1</t>
  </si>
  <si>
    <t>411351702R00</t>
  </si>
  <si>
    <t>Bednění stropů pohledových deskových, výšky do 3,5 m odstranění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</si>
  <si>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</si>
  <si>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</si>
  <si>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</si>
  <si>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</si>
  <si>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odstranění</t>
  </si>
  <si>
    <t>631361921RT4</t>
  </si>
  <si>
    <t>Výztuž mazanin z betonů a z lehkých betonů ze svařovaných sítí průměr drátu 6 mm, velikost oka 100/100 mm</t>
  </si>
  <si>
    <t>23*1,33*0,00444</t>
  </si>
  <si>
    <t>311351921R00</t>
  </si>
  <si>
    <t>Lišta do bednění pro sražení hran monolit. konstrukcí průřez 7/7/10 mm</t>
  </si>
  <si>
    <t>deska rampy: : 13,91+1,8+1,8</t>
  </si>
  <si>
    <t>311351924R00</t>
  </si>
  <si>
    <t>Lišta do bednění pro sražení hran monolit. konstrukcí průřez 20/20/28 mm</t>
  </si>
  <si>
    <t>917862111RT5</t>
  </si>
  <si>
    <t>Osazení silničního nebo chodníkového obrubníku včetně dodávky betonovéího obrubníku  1000/100/250 mm, stojatého, s boční opěrou z betonu prostého, do lože z betonu prostého C 12/15</t>
  </si>
  <si>
    <t>S dodáním hmot pro lože tl. 80-100 mm.</t>
  </si>
  <si>
    <t>917862111RV4</t>
  </si>
  <si>
    <t>Osazení silničního nebo chodníkového obrubníku včetně dodávky betonovéího obrubníku  nájezdového náběhového 1000/150/150-250, stojatého, s boční opěrou z betonu prostého, do lože z betonu prostého C 12/15</t>
  </si>
  <si>
    <t>C 12/15</t>
  </si>
  <si>
    <t>POP</t>
  </si>
  <si>
    <t>918101111R00</t>
  </si>
  <si>
    <t>Lože pod obrubníky, krajníky nebo obruby z betonu prostého C 12/15</t>
  </si>
  <si>
    <t>z dlažebních kostek z betonu prostého</t>
  </si>
  <si>
    <t>28*0,3*0,4</t>
  </si>
  <si>
    <t>962042321R00</t>
  </si>
  <si>
    <t>Bourání zdiva z betonu prostého nadzákladového</t>
  </si>
  <si>
    <t>801-3</t>
  </si>
  <si>
    <t>nebo vybourání otvorů průřezové plochy přes 4 m2 ve zdivu z betonu prostého, včetně pomocného lešení o výšce podlahy do 1900 mm a pro zatížení do 1,5 kPa  (150 kg/m2),</t>
  </si>
  <si>
    <t>(29,7+2,95+1,3)*0,9*0,6</t>
  </si>
  <si>
    <t>961043111R00</t>
  </si>
  <si>
    <t>Bourání základů z betonu proloženého kamenem</t>
  </si>
  <si>
    <t>nebo vybourání otvorů průřezové plochy přes 4 m2 v základech,</t>
  </si>
  <si>
    <t>(29,7+2,95+1,3)*0,8*0,8</t>
  </si>
  <si>
    <t>963053936R00</t>
  </si>
  <si>
    <t>Bourání železobetonových schodišťových ramen samonosných</t>
  </si>
  <si>
    <t>(4,4+9,05)*1,2+5*1,06</t>
  </si>
  <si>
    <t>976071111R00</t>
  </si>
  <si>
    <t>Vybourání kovových doplňkových konstrukcí madel a zábradlí  v jakémkoliv zdivu</t>
  </si>
  <si>
    <t>F: : 3,93</t>
  </si>
  <si>
    <t>979082111R00</t>
  </si>
  <si>
    <t>Vnitrostaveništní doprava suti a vybouraných hmot do 10 m</t>
  </si>
  <si>
    <t>POL1_9</t>
  </si>
  <si>
    <t>979082121R00</t>
  </si>
  <si>
    <t>Vnitrostaveništní doprava suti a vybouraných hmot příplatek k ceně za každých dalších 5 m</t>
  </si>
  <si>
    <t>979087212R00</t>
  </si>
  <si>
    <t>Nakládání na dopravní prostředky suti</t>
  </si>
  <si>
    <t>pro vodorovnou dopravu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</si>
  <si>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</si>
  <si>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</si>
  <si>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</si>
  <si>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</si>
  <si>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</si>
  <si>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979990103R00</t>
  </si>
  <si>
    <t>Poplatek za uložení, betonu,  , skupina 17 01 01 z Katalogu odpadů</t>
  </si>
  <si>
    <t>RTS 23/ II</t>
  </si>
  <si>
    <t>500,36945-225</t>
  </si>
  <si>
    <t>979999973R00</t>
  </si>
  <si>
    <t>Poplatek za uložení, zemina a kamení,  , skupina 17 05 04 z Katalogu odpadů</t>
  </si>
  <si>
    <t>kamenné desky: : 60</t>
  </si>
  <si>
    <t>kamenivo drcené: : 165</t>
  </si>
  <si>
    <t>998223011R00</t>
  </si>
  <si>
    <t>Přesun hmot pozemních komunikací, kryt dlážděný jakékoliv délky objektu</t>
  </si>
  <si>
    <t>POL1_1</t>
  </si>
  <si>
    <t>vodorovně do 200 m</t>
  </si>
  <si>
    <t>711823121RT4</t>
  </si>
  <si>
    <t>Ochrana konstrukcí nopovou fólií svisle, výška nopu 8 mm, včetně dodávky fólie</t>
  </si>
  <si>
    <t>800-711</t>
  </si>
  <si>
    <t>oddělení stávajících staveb: : (6+3+0,1+9,18+5,91*2+0,5*2+5,52+3+13,91+7,78)*0,75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</si>
  <si>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</si>
  <si>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</si>
  <si>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</si>
  <si>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767590120R00</t>
  </si>
  <si>
    <t>Montáž podlahových konstrukcí podlahových roštů šroubováním</t>
  </si>
  <si>
    <t>kg</t>
  </si>
  <si>
    <t>800-767</t>
  </si>
  <si>
    <t>767200002RA0</t>
  </si>
  <si>
    <t>Zábradlí balkonové, nátěry, Deska plochá plná polymerní</t>
  </si>
  <si>
    <t>13,91</t>
  </si>
  <si>
    <t>767200001RA0</t>
  </si>
  <si>
    <t>Schodišťové zábradlí madlo, nátěr</t>
  </si>
  <si>
    <t>AP-PSV</t>
  </si>
  <si>
    <t>z trubek nebo tenkostěnných profilů do zdiva (10 kg/m zábradlí), dodávka a montáž dřevěných průběžných madel, nátěr zábradlí syntetický základní a dvojnásobný vrchní, nátěr madla lazurovacím lakem dvojnásobný s napuštěním.</t>
  </si>
  <si>
    <t>01</t>
  </si>
  <si>
    <t>Zařízení staveniště a doprava</t>
  </si>
  <si>
    <t>kpl</t>
  </si>
  <si>
    <t>00511R</t>
  </si>
  <si>
    <t xml:space="preserve">Geodetické práce </t>
  </si>
  <si>
    <t>Soubor</t>
  </si>
  <si>
    <t>POL99_8</t>
  </si>
  <si>
    <t>03</t>
  </si>
  <si>
    <t>Vytýčení inž. sítí</t>
  </si>
  <si>
    <t>soubor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</si>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</sst>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vgcbI6oqdaqSznv81scbjaQgyNANvErkwRN7AAwPJQHGn/+nFP/cnbZoIL9WXdkD4mEAg6bE0ltcNiAdAod5DQ==" saltValue="zR03IM2/YAFcSH/qV95kl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47</v>
      </c>
      <c r="E2" s="115" t="s">
        <v>48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45</v>
      </c>
      <c r="C3" s="113"/>
      <c r="D3" s="119" t="s">
        <v>43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2093</v>
      </c>
      <c r="B4" s="123" t="s">
        <v>46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SUMIF(F55:F67,A16,I55:I67)+SUMIF(F55:F67,"PSU",I55:I67)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SUMIF(F55:F67,A17,I55:I67)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SUMIF(F55:F67,A18,I55:I67)</f>
        <v>0</v>
      </c>
      <c r="J18" s="85"/>
    </row>
    <row r="19" spans="1:10" ht="23.25" customHeight="1" x14ac:dyDescent="0.2">
      <c r="A19" s="198" t="s">
        <v>87</v>
      </c>
      <c r="B19" s="38" t="s">
        <v>27</v>
      </c>
      <c r="C19" s="62"/>
      <c r="D19" s="63"/>
      <c r="E19" s="83"/>
      <c r="F19" s="84"/>
      <c r="G19" s="83"/>
      <c r="H19" s="84"/>
      <c r="I19" s="83">
        <f>SUMIF(F55:F67,A19,I55:I67)</f>
        <v>0</v>
      </c>
      <c r="J19" s="85"/>
    </row>
    <row r="20" spans="1:10" ht="23.25" customHeight="1" x14ac:dyDescent="0.2">
      <c r="A20" s="198" t="s">
        <v>88</v>
      </c>
      <c r="B20" s="38" t="s">
        <v>28</v>
      </c>
      <c r="C20" s="62"/>
      <c r="D20" s="63"/>
      <c r="E20" s="83"/>
      <c r="F20" s="84"/>
      <c r="G20" s="83"/>
      <c r="H20" s="84"/>
      <c r="I20" s="83">
        <f>SUMIF(F55:F67,A20,I55:I67)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49</v>
      </c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52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52" ht="25.5" hidden="1" customHeight="1" x14ac:dyDescent="0.2">
      <c r="A39" s="136">
        <v>1</v>
      </c>
      <c r="B39" s="146" t="s">
        <v>50</v>
      </c>
      <c r="C39" s="147"/>
      <c r="D39" s="147"/>
      <c r="E39" s="147"/>
      <c r="F39" s="148">
        <f>'Rozpočet Rozpočet Pol'!AE192</f>
        <v>0</v>
      </c>
      <c r="G39" s="149">
        <f>'Rozpočet Rozpočet Pol'!AF192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52" ht="25.5" hidden="1" customHeight="1" x14ac:dyDescent="0.2">
      <c r="A40" s="136">
        <v>2</v>
      </c>
      <c r="B40" s="152"/>
      <c r="C40" s="153" t="s">
        <v>51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52" ht="25.5" hidden="1" customHeight="1" x14ac:dyDescent="0.2">
      <c r="A41" s="136">
        <v>2</v>
      </c>
      <c r="B41" s="152" t="s">
        <v>43</v>
      </c>
      <c r="C41" s="153" t="s">
        <v>44</v>
      </c>
      <c r="D41" s="153"/>
      <c r="E41" s="153"/>
      <c r="F41" s="154">
        <f>'Rozpočet Rozpočet Pol'!AE192</f>
        <v>0</v>
      </c>
      <c r="G41" s="155">
        <f>'Rozpočet Rozpočet Pol'!AF192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52" ht="25.5" hidden="1" customHeight="1" x14ac:dyDescent="0.2">
      <c r="A42" s="136">
        <v>3</v>
      </c>
      <c r="B42" s="157" t="s">
        <v>43</v>
      </c>
      <c r="C42" s="147" t="s">
        <v>44</v>
      </c>
      <c r="D42" s="147"/>
      <c r="E42" s="147"/>
      <c r="F42" s="158">
        <f>'Rozpočet Rozpočet Pol'!AE192</f>
        <v>0</v>
      </c>
      <c r="G42" s="150">
        <f>'Rozpočet Rozpočet Pol'!AF192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52" ht="25.5" hidden="1" customHeight="1" x14ac:dyDescent="0.2">
      <c r="A43" s="136"/>
      <c r="B43" s="159" t="s">
        <v>52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52" x14ac:dyDescent="0.2">
      <c r="A45" t="s">
        <v>54</v>
      </c>
      <c r="B45" t="s">
        <v>55</v>
      </c>
    </row>
    <row r="46" spans="1:52" x14ac:dyDescent="0.2">
      <c r="B46" s="176" t="s">
        <v>55</v>
      </c>
      <c r="C46" s="176"/>
      <c r="D46" s="176"/>
      <c r="E46" s="176"/>
      <c r="F46" s="176"/>
      <c r="G46" s="176"/>
      <c r="H46" s="176"/>
      <c r="I46" s="176"/>
      <c r="J46" s="176"/>
      <c r="AZ46" s="175" t="str">
        <f>B46</f>
        <v>Popis stavby: 23-31 - Domov mládeže Strážnice</v>
      </c>
    </row>
    <row r="47" spans="1:52" x14ac:dyDescent="0.2">
      <c r="A47" t="s">
        <v>56</v>
      </c>
      <c r="B47" t="s">
        <v>57</v>
      </c>
    </row>
    <row r="48" spans="1:52" x14ac:dyDescent="0.2">
      <c r="B48" s="176" t="s">
        <v>58</v>
      </c>
      <c r="C48" s="176"/>
      <c r="D48" s="176"/>
      <c r="E48" s="176"/>
      <c r="F48" s="176"/>
      <c r="G48" s="176"/>
      <c r="H48" s="176"/>
      <c r="I48" s="176"/>
      <c r="J48" s="176"/>
      <c r="AZ48" s="175" t="str">
        <f>B48</f>
        <v>Popis rozpočtu: Rozpočet - Stavební úpravy terasy Domova mládeže a bezpečný vstup do Domova mládeže</v>
      </c>
    </row>
    <row r="49" spans="1:10" x14ac:dyDescent="0.2">
      <c r="A49" t="s">
        <v>59</v>
      </c>
      <c r="B49" t="s">
        <v>58</v>
      </c>
    </row>
    <row r="52" spans="1:10" ht="15.75" x14ac:dyDescent="0.25">
      <c r="B52" s="177" t="s">
        <v>60</v>
      </c>
    </row>
    <row r="54" spans="1:10" ht="25.5" customHeight="1" x14ac:dyDescent="0.2">
      <c r="A54" s="179"/>
      <c r="B54" s="182" t="s">
        <v>17</v>
      </c>
      <c r="C54" s="182" t="s">
        <v>5</v>
      </c>
      <c r="D54" s="183"/>
      <c r="E54" s="183"/>
      <c r="F54" s="184" t="s">
        <v>61</v>
      </c>
      <c r="G54" s="184"/>
      <c r="H54" s="184"/>
      <c r="I54" s="184" t="s">
        <v>29</v>
      </c>
      <c r="J54" s="184" t="s">
        <v>0</v>
      </c>
    </row>
    <row r="55" spans="1:10" ht="36.75" customHeight="1" x14ac:dyDescent="0.2">
      <c r="A55" s="180"/>
      <c r="B55" s="185" t="s">
        <v>62</v>
      </c>
      <c r="C55" s="186" t="s">
        <v>63</v>
      </c>
      <c r="D55" s="187"/>
      <c r="E55" s="187"/>
      <c r="F55" s="194" t="s">
        <v>24</v>
      </c>
      <c r="G55" s="195"/>
      <c r="H55" s="195"/>
      <c r="I55" s="195">
        <f>'Rozpočet Rozpočet Pol'!G8</f>
        <v>0</v>
      </c>
      <c r="J55" s="191" t="str">
        <f>IF(I68=0,"",I55/I68*100)</f>
        <v/>
      </c>
    </row>
    <row r="56" spans="1:10" ht="36.75" customHeight="1" x14ac:dyDescent="0.2">
      <c r="A56" s="180"/>
      <c r="B56" s="185" t="s">
        <v>64</v>
      </c>
      <c r="C56" s="186" t="s">
        <v>65</v>
      </c>
      <c r="D56" s="187"/>
      <c r="E56" s="187"/>
      <c r="F56" s="194" t="s">
        <v>24</v>
      </c>
      <c r="G56" s="195"/>
      <c r="H56" s="195"/>
      <c r="I56" s="195">
        <f>'Rozpočet Rozpočet Pol'!G49</f>
        <v>0</v>
      </c>
      <c r="J56" s="191" t="str">
        <f>IF(I68=0,"",I56/I68*100)</f>
        <v/>
      </c>
    </row>
    <row r="57" spans="1:10" ht="36.75" customHeight="1" x14ac:dyDescent="0.2">
      <c r="A57" s="180"/>
      <c r="B57" s="185" t="s">
        <v>66</v>
      </c>
      <c r="C57" s="186" t="s">
        <v>67</v>
      </c>
      <c r="D57" s="187"/>
      <c r="E57" s="187"/>
      <c r="F57" s="194" t="s">
        <v>24</v>
      </c>
      <c r="G57" s="195"/>
      <c r="H57" s="195"/>
      <c r="I57" s="195">
        <f>'Rozpočet Rozpočet Pol'!G67</f>
        <v>0</v>
      </c>
      <c r="J57" s="191" t="str">
        <f>IF(I68=0,"",I57/I68*100)</f>
        <v/>
      </c>
    </row>
    <row r="58" spans="1:10" ht="36.75" customHeight="1" x14ac:dyDescent="0.2">
      <c r="A58" s="180"/>
      <c r="B58" s="185" t="s">
        <v>68</v>
      </c>
      <c r="C58" s="186" t="s">
        <v>69</v>
      </c>
      <c r="D58" s="187"/>
      <c r="E58" s="187"/>
      <c r="F58" s="194" t="s">
        <v>24</v>
      </c>
      <c r="G58" s="195"/>
      <c r="H58" s="195"/>
      <c r="I58" s="195">
        <f>'Rozpočet Rozpočet Pol'!G84</f>
        <v>0</v>
      </c>
      <c r="J58" s="191" t="str">
        <f>IF(I68=0,"",I58/I68*100)</f>
        <v/>
      </c>
    </row>
    <row r="59" spans="1:10" ht="36.75" customHeight="1" x14ac:dyDescent="0.2">
      <c r="A59" s="180"/>
      <c r="B59" s="185" t="s">
        <v>70</v>
      </c>
      <c r="C59" s="186" t="s">
        <v>71</v>
      </c>
      <c r="D59" s="187"/>
      <c r="E59" s="187"/>
      <c r="F59" s="194" t="s">
        <v>24</v>
      </c>
      <c r="G59" s="195"/>
      <c r="H59" s="195"/>
      <c r="I59" s="195">
        <f>'Rozpočet Rozpočet Pol'!G90</f>
        <v>0</v>
      </c>
      <c r="J59" s="191" t="str">
        <f>IF(I68=0,"",I59/I68*100)</f>
        <v/>
      </c>
    </row>
    <row r="60" spans="1:10" ht="36.75" customHeight="1" x14ac:dyDescent="0.2">
      <c r="A60" s="180"/>
      <c r="B60" s="185" t="s">
        <v>72</v>
      </c>
      <c r="C60" s="186" t="s">
        <v>73</v>
      </c>
      <c r="D60" s="187"/>
      <c r="E60" s="187"/>
      <c r="F60" s="194" t="s">
        <v>24</v>
      </c>
      <c r="G60" s="195"/>
      <c r="H60" s="195"/>
      <c r="I60" s="195">
        <f>'Rozpočet Rozpočet Pol'!G113</f>
        <v>0</v>
      </c>
      <c r="J60" s="191" t="str">
        <f>IF(I68=0,"",I60/I68*100)</f>
        <v/>
      </c>
    </row>
    <row r="61" spans="1:10" ht="36.75" customHeight="1" x14ac:dyDescent="0.2">
      <c r="A61" s="180"/>
      <c r="B61" s="185" t="s">
        <v>74</v>
      </c>
      <c r="C61" s="186" t="s">
        <v>75</v>
      </c>
      <c r="D61" s="187"/>
      <c r="E61" s="187"/>
      <c r="F61" s="194" t="s">
        <v>24</v>
      </c>
      <c r="G61" s="195"/>
      <c r="H61" s="195"/>
      <c r="I61" s="195">
        <f>'Rozpočet Rozpočet Pol'!G140</f>
        <v>0</v>
      </c>
      <c r="J61" s="191" t="str">
        <f>IF(I68=0,"",I61/I68*100)</f>
        <v/>
      </c>
    </row>
    <row r="62" spans="1:10" ht="36.75" customHeight="1" x14ac:dyDescent="0.2">
      <c r="A62" s="180"/>
      <c r="B62" s="185" t="s">
        <v>76</v>
      </c>
      <c r="C62" s="186" t="s">
        <v>77</v>
      </c>
      <c r="D62" s="187"/>
      <c r="E62" s="187"/>
      <c r="F62" s="194" t="s">
        <v>24</v>
      </c>
      <c r="G62" s="195"/>
      <c r="H62" s="195"/>
      <c r="I62" s="195">
        <f>'Rozpočet Rozpočet Pol'!G149</f>
        <v>0</v>
      </c>
      <c r="J62" s="191" t="str">
        <f>IF(I68=0,"",I62/I68*100)</f>
        <v/>
      </c>
    </row>
    <row r="63" spans="1:10" ht="36.75" customHeight="1" x14ac:dyDescent="0.2">
      <c r="A63" s="180"/>
      <c r="B63" s="185" t="s">
        <v>78</v>
      </c>
      <c r="C63" s="186" t="s">
        <v>79</v>
      </c>
      <c r="D63" s="187"/>
      <c r="E63" s="187"/>
      <c r="F63" s="194" t="s">
        <v>24</v>
      </c>
      <c r="G63" s="195"/>
      <c r="H63" s="195"/>
      <c r="I63" s="195">
        <f>'Rozpočet Rozpočet Pol'!G173</f>
        <v>0</v>
      </c>
      <c r="J63" s="191" t="str">
        <f>IF(I68=0,"",I63/I68*100)</f>
        <v/>
      </c>
    </row>
    <row r="64" spans="1:10" ht="36.75" customHeight="1" x14ac:dyDescent="0.2">
      <c r="A64" s="180"/>
      <c r="B64" s="185" t="s">
        <v>80</v>
      </c>
      <c r="C64" s="186" t="s">
        <v>81</v>
      </c>
      <c r="D64" s="187"/>
      <c r="E64" s="187"/>
      <c r="F64" s="194" t="s">
        <v>25</v>
      </c>
      <c r="G64" s="195"/>
      <c r="H64" s="195"/>
      <c r="I64" s="195">
        <f>'Rozpočet Rozpočet Pol'!G176</f>
        <v>0</v>
      </c>
      <c r="J64" s="191" t="str">
        <f>IF(I68=0,"",I64/I68*100)</f>
        <v/>
      </c>
    </row>
    <row r="65" spans="1:10" ht="36.75" customHeight="1" x14ac:dyDescent="0.2">
      <c r="A65" s="180"/>
      <c r="B65" s="185" t="s">
        <v>82</v>
      </c>
      <c r="C65" s="186" t="s">
        <v>83</v>
      </c>
      <c r="D65" s="187"/>
      <c r="E65" s="187"/>
      <c r="F65" s="194" t="s">
        <v>25</v>
      </c>
      <c r="G65" s="195"/>
      <c r="H65" s="195"/>
      <c r="I65" s="195">
        <f>'Rozpočet Rozpočet Pol'!G181</f>
        <v>0</v>
      </c>
      <c r="J65" s="191" t="str">
        <f>IF(I68=0,"",I65/I68*100)</f>
        <v/>
      </c>
    </row>
    <row r="66" spans="1:10" ht="36.75" customHeight="1" x14ac:dyDescent="0.2">
      <c r="A66" s="180"/>
      <c r="B66" s="185" t="s">
        <v>84</v>
      </c>
      <c r="C66" s="186" t="s">
        <v>85</v>
      </c>
      <c r="D66" s="187"/>
      <c r="E66" s="187"/>
      <c r="F66" s="194" t="s">
        <v>86</v>
      </c>
      <c r="G66" s="195"/>
      <c r="H66" s="195"/>
      <c r="I66" s="195">
        <f>'Rozpočet Rozpočet Pol'!G160</f>
        <v>0</v>
      </c>
      <c r="J66" s="191" t="str">
        <f>IF(I68=0,"",I66/I68*100)</f>
        <v/>
      </c>
    </row>
    <row r="67" spans="1:10" ht="36.75" customHeight="1" x14ac:dyDescent="0.2">
      <c r="A67" s="180"/>
      <c r="B67" s="185" t="s">
        <v>87</v>
      </c>
      <c r="C67" s="186" t="s">
        <v>27</v>
      </c>
      <c r="D67" s="187"/>
      <c r="E67" s="187"/>
      <c r="F67" s="194" t="s">
        <v>87</v>
      </c>
      <c r="G67" s="195"/>
      <c r="H67" s="195"/>
      <c r="I67" s="195">
        <f>'Rozpočet Rozpočet Pol'!G187</f>
        <v>0</v>
      </c>
      <c r="J67" s="191" t="str">
        <f>IF(I68=0,"",I67/I68*100)</f>
        <v/>
      </c>
    </row>
    <row r="68" spans="1:10" ht="25.5" customHeight="1" x14ac:dyDescent="0.2">
      <c r="A68" s="181"/>
      <c r="B68" s="188" t="s">
        <v>1</v>
      </c>
      <c r="C68" s="189"/>
      <c r="D68" s="190"/>
      <c r="E68" s="190"/>
      <c r="F68" s="196"/>
      <c r="G68" s="197"/>
      <c r="H68" s="197"/>
      <c r="I68" s="197">
        <f>SUM(I55:I67)</f>
        <v>0</v>
      </c>
      <c r="J68" s="192">
        <f>SUM(J55:J67)</f>
        <v>0</v>
      </c>
    </row>
    <row r="69" spans="1:10" x14ac:dyDescent="0.2">
      <c r="F69" s="135"/>
      <c r="G69" s="135"/>
      <c r="H69" s="135"/>
      <c r="I69" s="135"/>
      <c r="J69" s="193"/>
    </row>
    <row r="70" spans="1:10" x14ac:dyDescent="0.2">
      <c r="F70" s="135"/>
      <c r="G70" s="135"/>
      <c r="H70" s="135"/>
      <c r="I70" s="135"/>
      <c r="J70" s="193"/>
    </row>
    <row r="71" spans="1:10" x14ac:dyDescent="0.2">
      <c r="F71" s="135"/>
      <c r="G71" s="135"/>
      <c r="H71" s="135"/>
      <c r="I71" s="135"/>
      <c r="J71" s="193"/>
    </row>
  </sheetData>
  <sheetProtection algorithmName="SHA-512" hashValue="r4U8Nj9j4K7DZYLMU4RE+ezf6fQg4u+Taf4ol+WK0/iWnfXFyWguTe60Y57LiFeLxJ/LPXq32A4YqSRwv1LzQA==" saltValue="5w88+LejviAc3T3LCwnzu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B46:J46"/>
    <mergeCell ref="B48:J48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dQIN+eVJX4uNz4Uu490O55BKNZOdFbRpa/hllbt1uL3PAZU4xNnLZ5E1UjihcexaeKCaqmtWox+DOuGIvk2kuw==" saltValue="JfXcOiRAl4lhX+zk+v92W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89</v>
      </c>
      <c r="B1" s="199"/>
      <c r="C1" s="199"/>
      <c r="D1" s="199"/>
      <c r="E1" s="199"/>
      <c r="F1" s="199"/>
      <c r="G1" s="199"/>
      <c r="AG1" t="s">
        <v>90</v>
      </c>
    </row>
    <row r="2" spans="1:60" ht="24.95" customHeight="1" x14ac:dyDescent="0.2">
      <c r="A2" s="200" t="s">
        <v>7</v>
      </c>
      <c r="B2" s="49" t="s">
        <v>47</v>
      </c>
      <c r="C2" s="203" t="s">
        <v>48</v>
      </c>
      <c r="D2" s="201"/>
      <c r="E2" s="201"/>
      <c r="F2" s="201"/>
      <c r="G2" s="202"/>
      <c r="AG2" t="s">
        <v>91</v>
      </c>
    </row>
    <row r="3" spans="1:60" ht="24.95" customHeight="1" x14ac:dyDescent="0.2">
      <c r="A3" s="200" t="s">
        <v>8</v>
      </c>
      <c r="B3" s="49" t="s">
        <v>43</v>
      </c>
      <c r="C3" s="203" t="s">
        <v>44</v>
      </c>
      <c r="D3" s="201"/>
      <c r="E3" s="201"/>
      <c r="F3" s="201"/>
      <c r="G3" s="202"/>
      <c r="AC3" s="178" t="s">
        <v>91</v>
      </c>
      <c r="AG3" t="s">
        <v>92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93</v>
      </c>
    </row>
    <row r="5" spans="1:60" x14ac:dyDescent="0.2">
      <c r="D5" s="10"/>
    </row>
    <row r="6" spans="1:60" ht="38.25" x14ac:dyDescent="0.2">
      <c r="A6" s="210" t="s">
        <v>94</v>
      </c>
      <c r="B6" s="212" t="s">
        <v>95</v>
      </c>
      <c r="C6" s="212" t="s">
        <v>96</v>
      </c>
      <c r="D6" s="211" t="s">
        <v>97</v>
      </c>
      <c r="E6" s="210" t="s">
        <v>98</v>
      </c>
      <c r="F6" s="209" t="s">
        <v>99</v>
      </c>
      <c r="G6" s="210" t="s">
        <v>29</v>
      </c>
      <c r="H6" s="213" t="s">
        <v>30</v>
      </c>
      <c r="I6" s="213" t="s">
        <v>100</v>
      </c>
      <c r="J6" s="213" t="s">
        <v>31</v>
      </c>
      <c r="K6" s="213" t="s">
        <v>101</v>
      </c>
      <c r="L6" s="213" t="s">
        <v>102</v>
      </c>
      <c r="M6" s="213" t="s">
        <v>103</v>
      </c>
      <c r="N6" s="213" t="s">
        <v>104</v>
      </c>
      <c r="O6" s="213" t="s">
        <v>105</v>
      </c>
      <c r="P6" s="213" t="s">
        <v>106</v>
      </c>
      <c r="Q6" s="213" t="s">
        <v>107</v>
      </c>
      <c r="R6" s="213" t="s">
        <v>108</v>
      </c>
      <c r="S6" s="213" t="s">
        <v>109</v>
      </c>
      <c r="T6" s="213" t="s">
        <v>110</v>
      </c>
      <c r="U6" s="213" t="s">
        <v>111</v>
      </c>
      <c r="V6" s="213" t="s">
        <v>112</v>
      </c>
      <c r="W6" s="213" t="s">
        <v>113</v>
      </c>
      <c r="X6" s="213" t="s">
        <v>114</v>
      </c>
      <c r="Y6" s="213" t="s">
        <v>115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8" t="s">
        <v>116</v>
      </c>
      <c r="B8" s="229" t="s">
        <v>62</v>
      </c>
      <c r="C8" s="253" t="s">
        <v>63</v>
      </c>
      <c r="D8" s="230"/>
      <c r="E8" s="231"/>
      <c r="F8" s="232"/>
      <c r="G8" s="232">
        <f>SUMIF(AG9:AG48,"&lt;&gt;NOR",G9:G48)</f>
        <v>0</v>
      </c>
      <c r="H8" s="232"/>
      <c r="I8" s="232">
        <f>SUM(I9:I48)</f>
        <v>0</v>
      </c>
      <c r="J8" s="232"/>
      <c r="K8" s="232">
        <f>SUM(K9:K48)</f>
        <v>0</v>
      </c>
      <c r="L8" s="232"/>
      <c r="M8" s="232">
        <f>SUM(M9:M48)</f>
        <v>0</v>
      </c>
      <c r="N8" s="231"/>
      <c r="O8" s="231">
        <f>SUM(O9:O48)</f>
        <v>0</v>
      </c>
      <c r="P8" s="231"/>
      <c r="Q8" s="231">
        <f>SUM(Q9:Q48)</f>
        <v>359.62</v>
      </c>
      <c r="R8" s="232"/>
      <c r="S8" s="232"/>
      <c r="T8" s="233"/>
      <c r="U8" s="227"/>
      <c r="V8" s="227">
        <f>SUM(V9:V48)</f>
        <v>405.66999999999996</v>
      </c>
      <c r="W8" s="227"/>
      <c r="X8" s="227"/>
      <c r="Y8" s="227"/>
      <c r="AG8" t="s">
        <v>117</v>
      </c>
    </row>
    <row r="9" spans="1:60" outlineLevel="1" x14ac:dyDescent="0.2">
      <c r="A9" s="235">
        <v>1</v>
      </c>
      <c r="B9" s="236" t="s">
        <v>118</v>
      </c>
      <c r="C9" s="254" t="s">
        <v>119</v>
      </c>
      <c r="D9" s="237" t="s">
        <v>120</v>
      </c>
      <c r="E9" s="238">
        <v>6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0.23396</v>
      </c>
      <c r="Q9" s="238">
        <f>ROUND(E9*P9,2)</f>
        <v>1.4</v>
      </c>
      <c r="R9" s="240" t="s">
        <v>121</v>
      </c>
      <c r="S9" s="240" t="s">
        <v>122</v>
      </c>
      <c r="T9" s="241" t="s">
        <v>123</v>
      </c>
      <c r="U9" s="224">
        <v>0.24199999999999999</v>
      </c>
      <c r="V9" s="224">
        <f>ROUND(E9*U9,2)</f>
        <v>1.45</v>
      </c>
      <c r="W9" s="224"/>
      <c r="X9" s="224"/>
      <c r="Y9" s="224" t="s">
        <v>124</v>
      </c>
      <c r="Z9" s="214"/>
      <c r="AA9" s="214"/>
      <c r="AB9" s="214"/>
      <c r="AC9" s="214"/>
      <c r="AD9" s="214"/>
      <c r="AE9" s="214"/>
      <c r="AF9" s="214"/>
      <c r="AG9" s="214" t="s">
        <v>125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5" t="s">
        <v>126</v>
      </c>
      <c r="D10" s="242"/>
      <c r="E10" s="242"/>
      <c r="F10" s="242"/>
      <c r="G10" s="242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127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 x14ac:dyDescent="0.2">
      <c r="A11" s="235">
        <v>2</v>
      </c>
      <c r="B11" s="236" t="s">
        <v>128</v>
      </c>
      <c r="C11" s="254" t="s">
        <v>129</v>
      </c>
      <c r="D11" s="237" t="s">
        <v>130</v>
      </c>
      <c r="E11" s="238">
        <v>250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0.24</v>
      </c>
      <c r="Q11" s="238">
        <f>ROUND(E11*P11,2)</f>
        <v>60</v>
      </c>
      <c r="R11" s="240" t="s">
        <v>121</v>
      </c>
      <c r="S11" s="240" t="s">
        <v>122</v>
      </c>
      <c r="T11" s="241" t="s">
        <v>123</v>
      </c>
      <c r="U11" s="224">
        <v>0.16900000000000001</v>
      </c>
      <c r="V11" s="224">
        <f>ROUND(E11*U11,2)</f>
        <v>42.25</v>
      </c>
      <c r="W11" s="224"/>
      <c r="X11" s="224"/>
      <c r="Y11" s="224" t="s">
        <v>124</v>
      </c>
      <c r="Z11" s="214"/>
      <c r="AA11" s="214"/>
      <c r="AB11" s="214"/>
      <c r="AC11" s="214"/>
      <c r="AD11" s="214"/>
      <c r="AE11" s="214"/>
      <c r="AF11" s="214"/>
      <c r="AG11" s="214" t="s">
        <v>125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1"/>
      <c r="B12" s="222"/>
      <c r="C12" s="255" t="s">
        <v>131</v>
      </c>
      <c r="D12" s="242"/>
      <c r="E12" s="242"/>
      <c r="F12" s="242"/>
      <c r="G12" s="242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127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2" x14ac:dyDescent="0.2">
      <c r="A13" s="221"/>
      <c r="B13" s="222"/>
      <c r="C13" s="256" t="s">
        <v>132</v>
      </c>
      <c r="D13" s="225"/>
      <c r="E13" s="226">
        <v>250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133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 x14ac:dyDescent="0.2">
      <c r="A14" s="235">
        <v>3</v>
      </c>
      <c r="B14" s="236" t="s">
        <v>134</v>
      </c>
      <c r="C14" s="254" t="s">
        <v>135</v>
      </c>
      <c r="D14" s="237" t="s">
        <v>130</v>
      </c>
      <c r="E14" s="238">
        <v>267</v>
      </c>
      <c r="F14" s="239"/>
      <c r="G14" s="240">
        <f>ROUND(E14*F14,2)</f>
        <v>0</v>
      </c>
      <c r="H14" s="239"/>
      <c r="I14" s="240">
        <f>ROUND(E14*H14,2)</f>
        <v>0</v>
      </c>
      <c r="J14" s="239"/>
      <c r="K14" s="240">
        <f>ROUND(E14*J14,2)</f>
        <v>0</v>
      </c>
      <c r="L14" s="240">
        <v>21</v>
      </c>
      <c r="M14" s="240">
        <f>G14*(1+L14/100)</f>
        <v>0</v>
      </c>
      <c r="N14" s="238">
        <v>0</v>
      </c>
      <c r="O14" s="238">
        <f>ROUND(E14*N14,2)</f>
        <v>0</v>
      </c>
      <c r="P14" s="238">
        <v>0.48</v>
      </c>
      <c r="Q14" s="238">
        <f>ROUND(E14*P14,2)</f>
        <v>128.16</v>
      </c>
      <c r="R14" s="240" t="s">
        <v>121</v>
      </c>
      <c r="S14" s="240" t="s">
        <v>122</v>
      </c>
      <c r="T14" s="241" t="s">
        <v>123</v>
      </c>
      <c r="U14" s="224">
        <v>0.06</v>
      </c>
      <c r="V14" s="224">
        <f>ROUND(E14*U14,2)</f>
        <v>16.02</v>
      </c>
      <c r="W14" s="224"/>
      <c r="X14" s="224"/>
      <c r="Y14" s="224" t="s">
        <v>124</v>
      </c>
      <c r="Z14" s="214"/>
      <c r="AA14" s="214"/>
      <c r="AB14" s="214"/>
      <c r="AC14" s="214"/>
      <c r="AD14" s="214"/>
      <c r="AE14" s="214"/>
      <c r="AF14" s="214"/>
      <c r="AG14" s="214" t="s">
        <v>125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21"/>
      <c r="B15" s="222"/>
      <c r="C15" s="256" t="s">
        <v>132</v>
      </c>
      <c r="D15" s="225"/>
      <c r="E15" s="226">
        <v>250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133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 x14ac:dyDescent="0.2">
      <c r="A16" s="221"/>
      <c r="B16" s="222"/>
      <c r="C16" s="256" t="s">
        <v>136</v>
      </c>
      <c r="D16" s="225"/>
      <c r="E16" s="226">
        <v>17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133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1" x14ac:dyDescent="0.2">
      <c r="A17" s="235">
        <v>4</v>
      </c>
      <c r="B17" s="236" t="s">
        <v>137</v>
      </c>
      <c r="C17" s="254" t="s">
        <v>138</v>
      </c>
      <c r="D17" s="237" t="s">
        <v>130</v>
      </c>
      <c r="E17" s="238">
        <v>226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0.66</v>
      </c>
      <c r="Q17" s="238">
        <f>ROUND(E17*P17,2)</f>
        <v>149.16</v>
      </c>
      <c r="R17" s="240" t="s">
        <v>121</v>
      </c>
      <c r="S17" s="240" t="s">
        <v>122</v>
      </c>
      <c r="T17" s="241" t="s">
        <v>123</v>
      </c>
      <c r="U17" s="224">
        <v>1.0529999999999999</v>
      </c>
      <c r="V17" s="224">
        <f>ROUND(E17*U17,2)</f>
        <v>237.98</v>
      </c>
      <c r="W17" s="224"/>
      <c r="X17" s="224"/>
      <c r="Y17" s="224" t="s">
        <v>124</v>
      </c>
      <c r="Z17" s="214"/>
      <c r="AA17" s="214"/>
      <c r="AB17" s="214"/>
      <c r="AC17" s="214"/>
      <c r="AD17" s="214"/>
      <c r="AE17" s="214"/>
      <c r="AF17" s="214"/>
      <c r="AG17" s="214" t="s">
        <v>125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6" t="s">
        <v>139</v>
      </c>
      <c r="D18" s="225"/>
      <c r="E18" s="226">
        <v>226</v>
      </c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133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 x14ac:dyDescent="0.2">
      <c r="A19" s="235">
        <v>5</v>
      </c>
      <c r="B19" s="236" t="s">
        <v>140</v>
      </c>
      <c r="C19" s="254" t="s">
        <v>141</v>
      </c>
      <c r="D19" s="237" t="s">
        <v>130</v>
      </c>
      <c r="E19" s="238">
        <v>108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38">
        <v>0</v>
      </c>
      <c r="O19" s="238">
        <f>ROUND(E19*N19,2)</f>
        <v>0</v>
      </c>
      <c r="P19" s="238">
        <v>0.13800000000000001</v>
      </c>
      <c r="Q19" s="238">
        <f>ROUND(E19*P19,2)</f>
        <v>14.9</v>
      </c>
      <c r="R19" s="240" t="s">
        <v>121</v>
      </c>
      <c r="S19" s="240" t="s">
        <v>122</v>
      </c>
      <c r="T19" s="241" t="s">
        <v>123</v>
      </c>
      <c r="U19" s="224">
        <v>0.16</v>
      </c>
      <c r="V19" s="224">
        <f>ROUND(E19*U19,2)</f>
        <v>17.28</v>
      </c>
      <c r="W19" s="224"/>
      <c r="X19" s="224"/>
      <c r="Y19" s="224" t="s">
        <v>124</v>
      </c>
      <c r="Z19" s="214"/>
      <c r="AA19" s="214"/>
      <c r="AB19" s="214"/>
      <c r="AC19" s="214"/>
      <c r="AD19" s="214"/>
      <c r="AE19" s="214"/>
      <c r="AF19" s="214"/>
      <c r="AG19" s="214" t="s">
        <v>125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55" t="s">
        <v>131</v>
      </c>
      <c r="D20" s="242"/>
      <c r="E20" s="242"/>
      <c r="F20" s="242"/>
      <c r="G20" s="242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127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56" t="s">
        <v>142</v>
      </c>
      <c r="D21" s="225"/>
      <c r="E21" s="226">
        <v>108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133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5">
        <v>6</v>
      </c>
      <c r="B22" s="236" t="s">
        <v>143</v>
      </c>
      <c r="C22" s="254" t="s">
        <v>144</v>
      </c>
      <c r="D22" s="237" t="s">
        <v>120</v>
      </c>
      <c r="E22" s="238">
        <v>48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0.125</v>
      </c>
      <c r="Q22" s="238">
        <f>ROUND(E22*P22,2)</f>
        <v>6</v>
      </c>
      <c r="R22" s="240" t="s">
        <v>121</v>
      </c>
      <c r="S22" s="240" t="s">
        <v>122</v>
      </c>
      <c r="T22" s="241" t="s">
        <v>123</v>
      </c>
      <c r="U22" s="224">
        <v>0.08</v>
      </c>
      <c r="V22" s="224">
        <f>ROUND(E22*U22,2)</f>
        <v>3.84</v>
      </c>
      <c r="W22" s="224"/>
      <c r="X22" s="224"/>
      <c r="Y22" s="224" t="s">
        <v>124</v>
      </c>
      <c r="Z22" s="214"/>
      <c r="AA22" s="214"/>
      <c r="AB22" s="214"/>
      <c r="AC22" s="214"/>
      <c r="AD22" s="214"/>
      <c r="AE22" s="214"/>
      <c r="AF22" s="214"/>
      <c r="AG22" s="214" t="s">
        <v>125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55" t="s">
        <v>145</v>
      </c>
      <c r="D23" s="242"/>
      <c r="E23" s="242"/>
      <c r="F23" s="242"/>
      <c r="G23" s="242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127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43" t="str">
        <f>C23</f>
        <v>s vybouráním lože, s přemístěním hmot na skládku na vzdálenost do 3 m nebo naložením na dopravní prostředek</v>
      </c>
      <c r="BB23" s="214"/>
      <c r="BC23" s="214"/>
      <c r="BD23" s="214"/>
      <c r="BE23" s="214"/>
      <c r="BF23" s="214"/>
      <c r="BG23" s="214"/>
      <c r="BH23" s="214"/>
    </row>
    <row r="24" spans="1:60" outlineLevel="2" x14ac:dyDescent="0.2">
      <c r="A24" s="221"/>
      <c r="B24" s="222"/>
      <c r="C24" s="256" t="s">
        <v>146</v>
      </c>
      <c r="D24" s="225"/>
      <c r="E24" s="226">
        <v>48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133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5">
        <v>7</v>
      </c>
      <c r="B25" s="236" t="s">
        <v>147</v>
      </c>
      <c r="C25" s="254" t="s">
        <v>148</v>
      </c>
      <c r="D25" s="237" t="s">
        <v>149</v>
      </c>
      <c r="E25" s="238">
        <v>32.984999999999999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0</v>
      </c>
      <c r="O25" s="238">
        <f>ROUND(E25*N25,2)</f>
        <v>0</v>
      </c>
      <c r="P25" s="238">
        <v>0</v>
      </c>
      <c r="Q25" s="238">
        <f>ROUND(E25*P25,2)</f>
        <v>0</v>
      </c>
      <c r="R25" s="240" t="s">
        <v>150</v>
      </c>
      <c r="S25" s="240" t="s">
        <v>122</v>
      </c>
      <c r="T25" s="241" t="s">
        <v>123</v>
      </c>
      <c r="U25" s="224">
        <v>9.5200000000000007E-2</v>
      </c>
      <c r="V25" s="224">
        <f>ROUND(E25*U25,2)</f>
        <v>3.14</v>
      </c>
      <c r="W25" s="224"/>
      <c r="X25" s="224"/>
      <c r="Y25" s="224" t="s">
        <v>124</v>
      </c>
      <c r="Z25" s="214"/>
      <c r="AA25" s="214"/>
      <c r="AB25" s="214"/>
      <c r="AC25" s="214"/>
      <c r="AD25" s="214"/>
      <c r="AE25" s="214"/>
      <c r="AF25" s="214"/>
      <c r="AG25" s="214" t="s">
        <v>125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21"/>
      <c r="B26" s="222"/>
      <c r="C26" s="255" t="s">
        <v>151</v>
      </c>
      <c r="D26" s="242"/>
      <c r="E26" s="242"/>
      <c r="F26" s="242"/>
      <c r="G26" s="242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127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43" t="str">
        <f>C26</f>
        <v>nebo lesní půdy, s vodorovným přemístěním na hromady v místě upotřebení nebo na dočasné či trvalé skládky se složením</v>
      </c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6" t="s">
        <v>152</v>
      </c>
      <c r="D27" s="225"/>
      <c r="E27" s="226">
        <v>32.979999999999997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133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5">
        <v>8</v>
      </c>
      <c r="B28" s="236" t="s">
        <v>153</v>
      </c>
      <c r="C28" s="254" t="s">
        <v>154</v>
      </c>
      <c r="D28" s="237" t="s">
        <v>149</v>
      </c>
      <c r="E28" s="238">
        <v>101.88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38">
        <v>0</v>
      </c>
      <c r="O28" s="238">
        <f>ROUND(E28*N28,2)</f>
        <v>0</v>
      </c>
      <c r="P28" s="238">
        <v>0</v>
      </c>
      <c r="Q28" s="238">
        <f>ROUND(E28*P28,2)</f>
        <v>0</v>
      </c>
      <c r="R28" s="240" t="s">
        <v>150</v>
      </c>
      <c r="S28" s="240" t="s">
        <v>122</v>
      </c>
      <c r="T28" s="241" t="s">
        <v>123</v>
      </c>
      <c r="U28" s="224">
        <v>0.29399999999999998</v>
      </c>
      <c r="V28" s="224">
        <f>ROUND(E28*U28,2)</f>
        <v>29.95</v>
      </c>
      <c r="W28" s="224"/>
      <c r="X28" s="224"/>
      <c r="Y28" s="224" t="s">
        <v>124</v>
      </c>
      <c r="Z28" s="214"/>
      <c r="AA28" s="214"/>
      <c r="AB28" s="214"/>
      <c r="AC28" s="214"/>
      <c r="AD28" s="214"/>
      <c r="AE28" s="214"/>
      <c r="AF28" s="214"/>
      <c r="AG28" s="214" t="s">
        <v>125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21"/>
      <c r="B29" s="222"/>
      <c r="C29" s="255" t="s">
        <v>155</v>
      </c>
      <c r="D29" s="242"/>
      <c r="E29" s="242"/>
      <c r="F29" s="242"/>
      <c r="G29" s="242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127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 x14ac:dyDescent="0.2">
      <c r="A30" s="221"/>
      <c r="B30" s="222"/>
      <c r="C30" s="256" t="s">
        <v>156</v>
      </c>
      <c r="D30" s="225"/>
      <c r="E30" s="226">
        <v>66.599999999999994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133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2">
      <c r="A31" s="221"/>
      <c r="B31" s="222"/>
      <c r="C31" s="256" t="s">
        <v>157</v>
      </c>
      <c r="D31" s="225"/>
      <c r="E31" s="226">
        <v>8.4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133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21"/>
      <c r="B32" s="222"/>
      <c r="C32" s="256" t="s">
        <v>158</v>
      </c>
      <c r="D32" s="225"/>
      <c r="E32" s="226">
        <v>26.88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133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5">
        <v>9</v>
      </c>
      <c r="B33" s="236" t="s">
        <v>159</v>
      </c>
      <c r="C33" s="254" t="s">
        <v>160</v>
      </c>
      <c r="D33" s="237" t="s">
        <v>149</v>
      </c>
      <c r="E33" s="238">
        <v>11.8224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40" t="s">
        <v>150</v>
      </c>
      <c r="S33" s="240" t="s">
        <v>122</v>
      </c>
      <c r="T33" s="241" t="s">
        <v>123</v>
      </c>
      <c r="U33" s="224">
        <v>0.495</v>
      </c>
      <c r="V33" s="224">
        <f>ROUND(E33*U33,2)</f>
        <v>5.85</v>
      </c>
      <c r="W33" s="224"/>
      <c r="X33" s="224"/>
      <c r="Y33" s="224" t="s">
        <v>124</v>
      </c>
      <c r="Z33" s="214"/>
      <c r="AA33" s="214"/>
      <c r="AB33" s="214"/>
      <c r="AC33" s="214"/>
      <c r="AD33" s="214"/>
      <c r="AE33" s="214"/>
      <c r="AF33" s="214"/>
      <c r="AG33" s="214" t="s">
        <v>125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22.5" outlineLevel="2" x14ac:dyDescent="0.2">
      <c r="A34" s="221"/>
      <c r="B34" s="222"/>
      <c r="C34" s="255" t="s">
        <v>161</v>
      </c>
      <c r="D34" s="242"/>
      <c r="E34" s="242"/>
      <c r="F34" s="242"/>
      <c r="G34" s="242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127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43" t="str">
        <f>C34</f>
        <v>zapažených i nezapažených s urovnáním dna do předepsaného profilu a spádu, s přehozením výkopku na přilehlém terénu na vzdálenost do 3 m od podélné osy rýhy nebo s naložením výkopku na dopravní prostředek.</v>
      </c>
      <c r="BB34" s="214"/>
      <c r="BC34" s="214"/>
      <c r="BD34" s="214"/>
      <c r="BE34" s="214"/>
      <c r="BF34" s="214"/>
      <c r="BG34" s="214"/>
      <c r="BH34" s="214"/>
    </row>
    <row r="35" spans="1:60" outlineLevel="2" x14ac:dyDescent="0.2">
      <c r="A35" s="221"/>
      <c r="B35" s="222"/>
      <c r="C35" s="256" t="s">
        <v>162</v>
      </c>
      <c r="D35" s="225"/>
      <c r="E35" s="226">
        <v>11.82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133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5">
        <v>10</v>
      </c>
      <c r="B36" s="236" t="s">
        <v>163</v>
      </c>
      <c r="C36" s="254" t="s">
        <v>164</v>
      </c>
      <c r="D36" s="237" t="s">
        <v>149</v>
      </c>
      <c r="E36" s="238">
        <v>11.8224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38">
        <v>0</v>
      </c>
      <c r="O36" s="238">
        <f>ROUND(E36*N36,2)</f>
        <v>0</v>
      </c>
      <c r="P36" s="238">
        <v>0</v>
      </c>
      <c r="Q36" s="238">
        <f>ROUND(E36*P36,2)</f>
        <v>0</v>
      </c>
      <c r="R36" s="240" t="s">
        <v>150</v>
      </c>
      <c r="S36" s="240" t="s">
        <v>122</v>
      </c>
      <c r="T36" s="241" t="s">
        <v>123</v>
      </c>
      <c r="U36" s="224">
        <v>0.60029999999999994</v>
      </c>
      <c r="V36" s="224">
        <f>ROUND(E36*U36,2)</f>
        <v>7.1</v>
      </c>
      <c r="W36" s="224"/>
      <c r="X36" s="224"/>
      <c r="Y36" s="224" t="s">
        <v>124</v>
      </c>
      <c r="Z36" s="214"/>
      <c r="AA36" s="214"/>
      <c r="AB36" s="214"/>
      <c r="AC36" s="214"/>
      <c r="AD36" s="214"/>
      <c r="AE36" s="214"/>
      <c r="AF36" s="214"/>
      <c r="AG36" s="214" t="s">
        <v>125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2" x14ac:dyDescent="0.2">
      <c r="A37" s="221"/>
      <c r="B37" s="222"/>
      <c r="C37" s="255" t="s">
        <v>161</v>
      </c>
      <c r="D37" s="242"/>
      <c r="E37" s="242"/>
      <c r="F37" s="242"/>
      <c r="G37" s="242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4"/>
      <c r="AA37" s="214"/>
      <c r="AB37" s="214"/>
      <c r="AC37" s="214"/>
      <c r="AD37" s="214"/>
      <c r="AE37" s="214"/>
      <c r="AF37" s="214"/>
      <c r="AG37" s="214" t="s">
        <v>127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43" t="str">
        <f>C37</f>
        <v>zapažených i nezapažených s urovnáním dna do předepsaného profilu a spádu, s přehozením výkopku na přilehlém terénu na vzdálenost do 3 m od podélné osy rýhy nebo s naložením výkopku na dopravní prostředek.</v>
      </c>
      <c r="BB37" s="214"/>
      <c r="BC37" s="214"/>
      <c r="BD37" s="214"/>
      <c r="BE37" s="214"/>
      <c r="BF37" s="214"/>
      <c r="BG37" s="214"/>
      <c r="BH37" s="214"/>
    </row>
    <row r="38" spans="1:60" ht="22.5" outlineLevel="1" x14ac:dyDescent="0.2">
      <c r="A38" s="235">
        <v>11</v>
      </c>
      <c r="B38" s="236" t="s">
        <v>165</v>
      </c>
      <c r="C38" s="254" t="s">
        <v>166</v>
      </c>
      <c r="D38" s="237" t="s">
        <v>149</v>
      </c>
      <c r="E38" s="238">
        <v>113.7024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38">
        <v>0</v>
      </c>
      <c r="O38" s="238">
        <f>ROUND(E38*N38,2)</f>
        <v>0</v>
      </c>
      <c r="P38" s="238">
        <v>0</v>
      </c>
      <c r="Q38" s="238">
        <f>ROUND(E38*P38,2)</f>
        <v>0</v>
      </c>
      <c r="R38" s="240" t="s">
        <v>150</v>
      </c>
      <c r="S38" s="240" t="s">
        <v>122</v>
      </c>
      <c r="T38" s="241" t="s">
        <v>123</v>
      </c>
      <c r="U38" s="224">
        <v>5.2999999999999999E-2</v>
      </c>
      <c r="V38" s="224">
        <f>ROUND(E38*U38,2)</f>
        <v>6.03</v>
      </c>
      <c r="W38" s="224"/>
      <c r="X38" s="224"/>
      <c r="Y38" s="224" t="s">
        <v>124</v>
      </c>
      <c r="Z38" s="214"/>
      <c r="AA38" s="214"/>
      <c r="AB38" s="214"/>
      <c r="AC38" s="214"/>
      <c r="AD38" s="214"/>
      <c r="AE38" s="214"/>
      <c r="AF38" s="214"/>
      <c r="AG38" s="214" t="s">
        <v>125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2">
      <c r="A39" s="221"/>
      <c r="B39" s="222"/>
      <c r="C39" s="256" t="s">
        <v>167</v>
      </c>
      <c r="D39" s="225"/>
      <c r="E39" s="226">
        <v>113.7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133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 x14ac:dyDescent="0.2">
      <c r="A40" s="235">
        <v>12</v>
      </c>
      <c r="B40" s="236" t="s">
        <v>168</v>
      </c>
      <c r="C40" s="254" t="s">
        <v>169</v>
      </c>
      <c r="D40" s="237" t="s">
        <v>149</v>
      </c>
      <c r="E40" s="238">
        <v>113.7024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40" t="s">
        <v>150</v>
      </c>
      <c r="S40" s="240" t="s">
        <v>122</v>
      </c>
      <c r="T40" s="241" t="s">
        <v>123</v>
      </c>
      <c r="U40" s="224">
        <v>1.0999999999999999E-2</v>
      </c>
      <c r="V40" s="224">
        <f>ROUND(E40*U40,2)</f>
        <v>1.25</v>
      </c>
      <c r="W40" s="224"/>
      <c r="X40" s="224"/>
      <c r="Y40" s="224" t="s">
        <v>124</v>
      </c>
      <c r="Z40" s="214"/>
      <c r="AA40" s="214"/>
      <c r="AB40" s="214"/>
      <c r="AC40" s="214"/>
      <c r="AD40" s="214"/>
      <c r="AE40" s="214"/>
      <c r="AF40" s="214"/>
      <c r="AG40" s="214" t="s">
        <v>125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21"/>
      <c r="B41" s="222"/>
      <c r="C41" s="255" t="s">
        <v>170</v>
      </c>
      <c r="D41" s="242"/>
      <c r="E41" s="242"/>
      <c r="F41" s="242"/>
      <c r="G41" s="242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127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 x14ac:dyDescent="0.2">
      <c r="A42" s="235">
        <v>13</v>
      </c>
      <c r="B42" s="236" t="s">
        <v>171</v>
      </c>
      <c r="C42" s="254" t="s">
        <v>172</v>
      </c>
      <c r="D42" s="237" t="s">
        <v>149</v>
      </c>
      <c r="E42" s="238">
        <v>568.51199999999994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38">
        <v>0</v>
      </c>
      <c r="O42" s="238">
        <f>ROUND(E42*N42,2)</f>
        <v>0</v>
      </c>
      <c r="P42" s="238">
        <v>0</v>
      </c>
      <c r="Q42" s="238">
        <f>ROUND(E42*P42,2)</f>
        <v>0</v>
      </c>
      <c r="R42" s="240" t="s">
        <v>150</v>
      </c>
      <c r="S42" s="240" t="s">
        <v>122</v>
      </c>
      <c r="T42" s="241" t="s">
        <v>123</v>
      </c>
      <c r="U42" s="224">
        <v>0</v>
      </c>
      <c r="V42" s="224">
        <f>ROUND(E42*U42,2)</f>
        <v>0</v>
      </c>
      <c r="W42" s="224"/>
      <c r="X42" s="224"/>
      <c r="Y42" s="224" t="s">
        <v>124</v>
      </c>
      <c r="Z42" s="214"/>
      <c r="AA42" s="214"/>
      <c r="AB42" s="214"/>
      <c r="AC42" s="214"/>
      <c r="AD42" s="214"/>
      <c r="AE42" s="214"/>
      <c r="AF42" s="214"/>
      <c r="AG42" s="214" t="s">
        <v>125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1"/>
      <c r="B43" s="222"/>
      <c r="C43" s="255" t="s">
        <v>170</v>
      </c>
      <c r="D43" s="242"/>
      <c r="E43" s="242"/>
      <c r="F43" s="242"/>
      <c r="G43" s="242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127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56" t="s">
        <v>173</v>
      </c>
      <c r="D44" s="225"/>
      <c r="E44" s="226">
        <v>568.51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133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2.5" outlineLevel="1" x14ac:dyDescent="0.2">
      <c r="A45" s="244">
        <v>14</v>
      </c>
      <c r="B45" s="245" t="s">
        <v>174</v>
      </c>
      <c r="C45" s="257" t="s">
        <v>175</v>
      </c>
      <c r="D45" s="246" t="s">
        <v>149</v>
      </c>
      <c r="E45" s="247">
        <v>113.7024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0</v>
      </c>
      <c r="O45" s="247">
        <f>ROUND(E45*N45,2)</f>
        <v>0</v>
      </c>
      <c r="P45" s="247">
        <v>0</v>
      </c>
      <c r="Q45" s="247">
        <f>ROUND(E45*P45,2)</f>
        <v>0</v>
      </c>
      <c r="R45" s="249" t="s">
        <v>150</v>
      </c>
      <c r="S45" s="249" t="s">
        <v>122</v>
      </c>
      <c r="T45" s="250" t="s">
        <v>123</v>
      </c>
      <c r="U45" s="224">
        <v>8.9999999999999993E-3</v>
      </c>
      <c r="V45" s="224">
        <f>ROUND(E45*U45,2)</f>
        <v>1.02</v>
      </c>
      <c r="W45" s="224"/>
      <c r="X45" s="224"/>
      <c r="Y45" s="224" t="s">
        <v>124</v>
      </c>
      <c r="Z45" s="214"/>
      <c r="AA45" s="214"/>
      <c r="AB45" s="214"/>
      <c r="AC45" s="214"/>
      <c r="AD45" s="214"/>
      <c r="AE45" s="214"/>
      <c r="AF45" s="214"/>
      <c r="AG45" s="214" t="s">
        <v>125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44">
        <v>15</v>
      </c>
      <c r="B46" s="245" t="s">
        <v>176</v>
      </c>
      <c r="C46" s="257" t="s">
        <v>177</v>
      </c>
      <c r="D46" s="246" t="s">
        <v>149</v>
      </c>
      <c r="E46" s="247">
        <v>113.7024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9" t="s">
        <v>150</v>
      </c>
      <c r="S46" s="249" t="s">
        <v>122</v>
      </c>
      <c r="T46" s="250" t="s">
        <v>123</v>
      </c>
      <c r="U46" s="224">
        <v>0</v>
      </c>
      <c r="V46" s="224">
        <f>ROUND(E46*U46,2)</f>
        <v>0</v>
      </c>
      <c r="W46" s="224"/>
      <c r="X46" s="224"/>
      <c r="Y46" s="224" t="s">
        <v>124</v>
      </c>
      <c r="Z46" s="214"/>
      <c r="AA46" s="214"/>
      <c r="AB46" s="214"/>
      <c r="AC46" s="214"/>
      <c r="AD46" s="214"/>
      <c r="AE46" s="214"/>
      <c r="AF46" s="214"/>
      <c r="AG46" s="214" t="s">
        <v>125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2.5" outlineLevel="1" x14ac:dyDescent="0.2">
      <c r="A47" s="235">
        <v>16</v>
      </c>
      <c r="B47" s="236" t="s">
        <v>178</v>
      </c>
      <c r="C47" s="254" t="s">
        <v>179</v>
      </c>
      <c r="D47" s="237" t="s">
        <v>130</v>
      </c>
      <c r="E47" s="238">
        <v>128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0</v>
      </c>
      <c r="O47" s="238">
        <f>ROUND(E47*N47,2)</f>
        <v>0</v>
      </c>
      <c r="P47" s="238">
        <v>0</v>
      </c>
      <c r="Q47" s="238">
        <f>ROUND(E47*P47,2)</f>
        <v>0</v>
      </c>
      <c r="R47" s="240" t="s">
        <v>150</v>
      </c>
      <c r="S47" s="240" t="s">
        <v>122</v>
      </c>
      <c r="T47" s="241" t="s">
        <v>123</v>
      </c>
      <c r="U47" s="224">
        <v>0.254</v>
      </c>
      <c r="V47" s="224">
        <f>ROUND(E47*U47,2)</f>
        <v>32.51</v>
      </c>
      <c r="W47" s="224"/>
      <c r="X47" s="224"/>
      <c r="Y47" s="224" t="s">
        <v>124</v>
      </c>
      <c r="Z47" s="214"/>
      <c r="AA47" s="214"/>
      <c r="AB47" s="214"/>
      <c r="AC47" s="214"/>
      <c r="AD47" s="214"/>
      <c r="AE47" s="214"/>
      <c r="AF47" s="214"/>
      <c r="AG47" s="214" t="s">
        <v>125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2.5" outlineLevel="2" x14ac:dyDescent="0.2">
      <c r="A48" s="221"/>
      <c r="B48" s="222"/>
      <c r="C48" s="255" t="s">
        <v>180</v>
      </c>
      <c r="D48" s="242"/>
      <c r="E48" s="242"/>
      <c r="F48" s="242"/>
      <c r="G48" s="242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127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43" t="str">
        <f>C48</f>
        <v>s případným nutným přemístěním hromad nebo dočasných skládek na místo potřeby ze vzdálenosti do 30 m, v rovině nebo ve svahu do 1 : 5,</v>
      </c>
      <c r="BB48" s="214"/>
      <c r="BC48" s="214"/>
      <c r="BD48" s="214"/>
      <c r="BE48" s="214"/>
      <c r="BF48" s="214"/>
      <c r="BG48" s="214"/>
      <c r="BH48" s="214"/>
    </row>
    <row r="49" spans="1:60" x14ac:dyDescent="0.2">
      <c r="A49" s="228" t="s">
        <v>116</v>
      </c>
      <c r="B49" s="229" t="s">
        <v>64</v>
      </c>
      <c r="C49" s="253" t="s">
        <v>65</v>
      </c>
      <c r="D49" s="230"/>
      <c r="E49" s="231"/>
      <c r="F49" s="232"/>
      <c r="G49" s="232">
        <f>SUMIF(AG50:AG66,"&lt;&gt;NOR",G50:G66)</f>
        <v>0</v>
      </c>
      <c r="H49" s="232"/>
      <c r="I49" s="232">
        <f>SUM(I50:I66)</f>
        <v>0</v>
      </c>
      <c r="J49" s="232"/>
      <c r="K49" s="232">
        <f>SUM(K50:K66)</f>
        <v>0</v>
      </c>
      <c r="L49" s="232"/>
      <c r="M49" s="232">
        <f>SUM(M50:M66)</f>
        <v>0</v>
      </c>
      <c r="N49" s="231"/>
      <c r="O49" s="231">
        <f>SUM(O50:O66)</f>
        <v>91.429999999999993</v>
      </c>
      <c r="P49" s="231"/>
      <c r="Q49" s="231">
        <f>SUM(Q50:Q66)</f>
        <v>0</v>
      </c>
      <c r="R49" s="232"/>
      <c r="S49" s="232"/>
      <c r="T49" s="233"/>
      <c r="U49" s="227"/>
      <c r="V49" s="227">
        <f>SUM(V50:V66)</f>
        <v>88.61</v>
      </c>
      <c r="W49" s="227"/>
      <c r="X49" s="227"/>
      <c r="Y49" s="227"/>
      <c r="AG49" t="s">
        <v>117</v>
      </c>
    </row>
    <row r="50" spans="1:60" ht="22.5" outlineLevel="1" x14ac:dyDescent="0.2">
      <c r="A50" s="235">
        <v>17</v>
      </c>
      <c r="B50" s="236" t="s">
        <v>181</v>
      </c>
      <c r="C50" s="254" t="s">
        <v>182</v>
      </c>
      <c r="D50" s="237" t="s">
        <v>130</v>
      </c>
      <c r="E50" s="238">
        <v>308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38">
        <v>0</v>
      </c>
      <c r="O50" s="238">
        <f>ROUND(E50*N50,2)</f>
        <v>0</v>
      </c>
      <c r="P50" s="238">
        <v>0</v>
      </c>
      <c r="Q50" s="238">
        <f>ROUND(E50*P50,2)</f>
        <v>0</v>
      </c>
      <c r="R50" s="240" t="s">
        <v>150</v>
      </c>
      <c r="S50" s="240" t="s">
        <v>122</v>
      </c>
      <c r="T50" s="241" t="s">
        <v>123</v>
      </c>
      <c r="U50" s="224">
        <v>0.15</v>
      </c>
      <c r="V50" s="224">
        <f>ROUND(E50*U50,2)</f>
        <v>46.2</v>
      </c>
      <c r="W50" s="224"/>
      <c r="X50" s="224"/>
      <c r="Y50" s="224" t="s">
        <v>124</v>
      </c>
      <c r="Z50" s="214"/>
      <c r="AA50" s="214"/>
      <c r="AB50" s="214"/>
      <c r="AC50" s="214"/>
      <c r="AD50" s="214"/>
      <c r="AE50" s="214"/>
      <c r="AF50" s="214"/>
      <c r="AG50" s="214" t="s">
        <v>125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21"/>
      <c r="B51" s="222"/>
      <c r="C51" s="255" t="s">
        <v>183</v>
      </c>
      <c r="D51" s="242"/>
      <c r="E51" s="242"/>
      <c r="F51" s="242"/>
      <c r="G51" s="242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127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43" t="str">
        <f>C51</f>
        <v>z rostlé horniny tř.1 - 4 pod násypy z hornin soudržných do 92% PS a hornin nesoudržných sypkých relativní ulehlosti I(d) do 0,8</v>
      </c>
      <c r="BB51" s="214"/>
      <c r="BC51" s="214"/>
      <c r="BD51" s="214"/>
      <c r="BE51" s="214"/>
      <c r="BF51" s="214"/>
      <c r="BG51" s="214"/>
      <c r="BH51" s="214"/>
    </row>
    <row r="52" spans="1:60" outlineLevel="2" x14ac:dyDescent="0.2">
      <c r="A52" s="221"/>
      <c r="B52" s="222"/>
      <c r="C52" s="256" t="s">
        <v>184</v>
      </c>
      <c r="D52" s="225"/>
      <c r="E52" s="226">
        <v>222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133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56" t="s">
        <v>185</v>
      </c>
      <c r="D53" s="225"/>
      <c r="E53" s="226">
        <v>28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133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56" t="s">
        <v>186</v>
      </c>
      <c r="D54" s="225"/>
      <c r="E54" s="226">
        <v>42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133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56" t="s">
        <v>187</v>
      </c>
      <c r="D55" s="225"/>
      <c r="E55" s="226">
        <v>16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133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5">
        <v>18</v>
      </c>
      <c r="B56" s="236" t="s">
        <v>188</v>
      </c>
      <c r="C56" s="254" t="s">
        <v>189</v>
      </c>
      <c r="D56" s="237" t="s">
        <v>149</v>
      </c>
      <c r="E56" s="238">
        <v>14.1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38">
        <v>2.16</v>
      </c>
      <c r="O56" s="238">
        <f>ROUND(E56*N56,2)</f>
        <v>30.46</v>
      </c>
      <c r="P56" s="238">
        <v>0</v>
      </c>
      <c r="Q56" s="238">
        <f>ROUND(E56*P56,2)</f>
        <v>0</v>
      </c>
      <c r="R56" s="240" t="s">
        <v>190</v>
      </c>
      <c r="S56" s="240" t="s">
        <v>122</v>
      </c>
      <c r="T56" s="241" t="s">
        <v>123</v>
      </c>
      <c r="U56" s="224">
        <v>1.085</v>
      </c>
      <c r="V56" s="224">
        <f>ROUND(E56*U56,2)</f>
        <v>15.3</v>
      </c>
      <c r="W56" s="224"/>
      <c r="X56" s="224"/>
      <c r="Y56" s="224" t="s">
        <v>124</v>
      </c>
      <c r="Z56" s="214"/>
      <c r="AA56" s="214"/>
      <c r="AB56" s="214"/>
      <c r="AC56" s="214"/>
      <c r="AD56" s="214"/>
      <c r="AE56" s="214"/>
      <c r="AF56" s="214"/>
      <c r="AG56" s="214" t="s">
        <v>125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2" x14ac:dyDescent="0.2">
      <c r="A57" s="221"/>
      <c r="B57" s="222"/>
      <c r="C57" s="256" t="s">
        <v>191</v>
      </c>
      <c r="D57" s="225"/>
      <c r="E57" s="226">
        <v>11.1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133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21"/>
      <c r="B58" s="222"/>
      <c r="C58" s="256" t="s">
        <v>192</v>
      </c>
      <c r="D58" s="225"/>
      <c r="E58" s="226">
        <v>1.4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133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6" t="s">
        <v>193</v>
      </c>
      <c r="D59" s="225"/>
      <c r="E59" s="226">
        <v>1.6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133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5">
        <v>19</v>
      </c>
      <c r="B60" s="236" t="s">
        <v>194</v>
      </c>
      <c r="C60" s="254" t="s">
        <v>195</v>
      </c>
      <c r="D60" s="237" t="s">
        <v>149</v>
      </c>
      <c r="E60" s="238">
        <v>17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38">
        <v>1.8180000000000001</v>
      </c>
      <c r="O60" s="238">
        <f>ROUND(E60*N60,2)</f>
        <v>30.91</v>
      </c>
      <c r="P60" s="238">
        <v>0</v>
      </c>
      <c r="Q60" s="238">
        <f>ROUND(E60*P60,2)</f>
        <v>0</v>
      </c>
      <c r="R60" s="240" t="s">
        <v>190</v>
      </c>
      <c r="S60" s="240" t="s">
        <v>122</v>
      </c>
      <c r="T60" s="241" t="s">
        <v>123</v>
      </c>
      <c r="U60" s="224">
        <v>1.085</v>
      </c>
      <c r="V60" s="224">
        <f>ROUND(E60*U60,2)</f>
        <v>18.45</v>
      </c>
      <c r="W60" s="224"/>
      <c r="X60" s="224"/>
      <c r="Y60" s="224" t="s">
        <v>124</v>
      </c>
      <c r="Z60" s="214"/>
      <c r="AA60" s="214"/>
      <c r="AB60" s="214"/>
      <c r="AC60" s="214"/>
      <c r="AD60" s="214"/>
      <c r="AE60" s="214"/>
      <c r="AF60" s="214"/>
      <c r="AG60" s="214" t="s">
        <v>125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21"/>
      <c r="B61" s="222"/>
      <c r="C61" s="256" t="s">
        <v>196</v>
      </c>
      <c r="D61" s="225"/>
      <c r="E61" s="226">
        <v>17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133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5">
        <v>20</v>
      </c>
      <c r="B62" s="236" t="s">
        <v>197</v>
      </c>
      <c r="C62" s="254" t="s">
        <v>198</v>
      </c>
      <c r="D62" s="237" t="s">
        <v>149</v>
      </c>
      <c r="E62" s="238">
        <v>11.8224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38">
        <v>2.5249999999999999</v>
      </c>
      <c r="O62" s="238">
        <f>ROUND(E62*N62,2)</f>
        <v>29.85</v>
      </c>
      <c r="P62" s="238">
        <v>0</v>
      </c>
      <c r="Q62" s="238">
        <f>ROUND(E62*P62,2)</f>
        <v>0</v>
      </c>
      <c r="R62" s="240" t="s">
        <v>199</v>
      </c>
      <c r="S62" s="240" t="s">
        <v>122</v>
      </c>
      <c r="T62" s="241" t="s">
        <v>123</v>
      </c>
      <c r="U62" s="224">
        <v>0.48</v>
      </c>
      <c r="V62" s="224">
        <f>ROUND(E62*U62,2)</f>
        <v>5.67</v>
      </c>
      <c r="W62" s="224"/>
      <c r="X62" s="224"/>
      <c r="Y62" s="224" t="s">
        <v>124</v>
      </c>
      <c r="Z62" s="214"/>
      <c r="AA62" s="214"/>
      <c r="AB62" s="214"/>
      <c r="AC62" s="214"/>
      <c r="AD62" s="214"/>
      <c r="AE62" s="214"/>
      <c r="AF62" s="214"/>
      <c r="AG62" s="214" t="s">
        <v>125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2" x14ac:dyDescent="0.2">
      <c r="A63" s="221"/>
      <c r="B63" s="222"/>
      <c r="C63" s="255" t="s">
        <v>200</v>
      </c>
      <c r="D63" s="242"/>
      <c r="E63" s="242"/>
      <c r="F63" s="242"/>
      <c r="G63" s="242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127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 x14ac:dyDescent="0.2">
      <c r="A64" s="221"/>
      <c r="B64" s="222"/>
      <c r="C64" s="256" t="s">
        <v>162</v>
      </c>
      <c r="D64" s="225"/>
      <c r="E64" s="226">
        <v>11.82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133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2.5" outlineLevel="1" x14ac:dyDescent="0.2">
      <c r="A65" s="235">
        <v>21</v>
      </c>
      <c r="B65" s="236" t="s">
        <v>201</v>
      </c>
      <c r="C65" s="254" t="s">
        <v>202</v>
      </c>
      <c r="D65" s="237" t="s">
        <v>203</v>
      </c>
      <c r="E65" s="238">
        <v>0.19620000000000001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1.0737399999999999</v>
      </c>
      <c r="O65" s="238">
        <f>ROUND(E65*N65,2)</f>
        <v>0.21</v>
      </c>
      <c r="P65" s="238">
        <v>0</v>
      </c>
      <c r="Q65" s="238">
        <f>ROUND(E65*P65,2)</f>
        <v>0</v>
      </c>
      <c r="R65" s="240" t="s">
        <v>204</v>
      </c>
      <c r="S65" s="240" t="s">
        <v>122</v>
      </c>
      <c r="T65" s="241" t="s">
        <v>123</v>
      </c>
      <c r="U65" s="224">
        <v>15.231</v>
      </c>
      <c r="V65" s="224">
        <f>ROUND(E65*U65,2)</f>
        <v>2.99</v>
      </c>
      <c r="W65" s="224"/>
      <c r="X65" s="224"/>
      <c r="Y65" s="224" t="s">
        <v>124</v>
      </c>
      <c r="Z65" s="214"/>
      <c r="AA65" s="214"/>
      <c r="AB65" s="214"/>
      <c r="AC65" s="214"/>
      <c r="AD65" s="214"/>
      <c r="AE65" s="214"/>
      <c r="AF65" s="214"/>
      <c r="AG65" s="214" t="s">
        <v>125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2" x14ac:dyDescent="0.2">
      <c r="A66" s="221"/>
      <c r="B66" s="222"/>
      <c r="C66" s="256" t="s">
        <v>205</v>
      </c>
      <c r="D66" s="225"/>
      <c r="E66" s="226">
        <v>0.2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133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x14ac:dyDescent="0.2">
      <c r="A67" s="228" t="s">
        <v>116</v>
      </c>
      <c r="B67" s="229" t="s">
        <v>66</v>
      </c>
      <c r="C67" s="253" t="s">
        <v>67</v>
      </c>
      <c r="D67" s="230"/>
      <c r="E67" s="231"/>
      <c r="F67" s="232"/>
      <c r="G67" s="232">
        <f>SUMIF(AG68:AG83,"&lt;&gt;NOR",G68:G83)</f>
        <v>0</v>
      </c>
      <c r="H67" s="232"/>
      <c r="I67" s="232">
        <f>SUM(I68:I83)</f>
        <v>0</v>
      </c>
      <c r="J67" s="232"/>
      <c r="K67" s="232">
        <f>SUM(K68:K83)</f>
        <v>0</v>
      </c>
      <c r="L67" s="232"/>
      <c r="M67" s="232">
        <f>SUM(M68:M83)</f>
        <v>0</v>
      </c>
      <c r="N67" s="231"/>
      <c r="O67" s="231">
        <f>SUM(O68:O83)</f>
        <v>26.43</v>
      </c>
      <c r="P67" s="231"/>
      <c r="Q67" s="231">
        <f>SUM(Q68:Q83)</f>
        <v>0</v>
      </c>
      <c r="R67" s="232"/>
      <c r="S67" s="232"/>
      <c r="T67" s="233"/>
      <c r="U67" s="227"/>
      <c r="V67" s="227">
        <f>SUM(V68:V83)</f>
        <v>86.92</v>
      </c>
      <c r="W67" s="227"/>
      <c r="X67" s="227"/>
      <c r="Y67" s="227"/>
      <c r="AG67" t="s">
        <v>117</v>
      </c>
    </row>
    <row r="68" spans="1:60" ht="22.5" outlineLevel="1" x14ac:dyDescent="0.2">
      <c r="A68" s="235">
        <v>22</v>
      </c>
      <c r="B68" s="236" t="s">
        <v>206</v>
      </c>
      <c r="C68" s="254" t="s">
        <v>207</v>
      </c>
      <c r="D68" s="237" t="s">
        <v>149</v>
      </c>
      <c r="E68" s="238">
        <v>3.9097499999999998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38">
        <v>2.5301300000000002</v>
      </c>
      <c r="O68" s="238">
        <f>ROUND(E68*N68,2)</f>
        <v>9.89</v>
      </c>
      <c r="P68" s="238">
        <v>0</v>
      </c>
      <c r="Q68" s="238">
        <f>ROUND(E68*P68,2)</f>
        <v>0</v>
      </c>
      <c r="R68" s="240" t="s">
        <v>199</v>
      </c>
      <c r="S68" s="240" t="s">
        <v>122</v>
      </c>
      <c r="T68" s="241" t="s">
        <v>123</v>
      </c>
      <c r="U68" s="224">
        <v>1.212</v>
      </c>
      <c r="V68" s="224">
        <f>ROUND(E68*U68,2)</f>
        <v>4.74</v>
      </c>
      <c r="W68" s="224"/>
      <c r="X68" s="224"/>
      <c r="Y68" s="224" t="s">
        <v>124</v>
      </c>
      <c r="Z68" s="214"/>
      <c r="AA68" s="214"/>
      <c r="AB68" s="214"/>
      <c r="AC68" s="214"/>
      <c r="AD68" s="214"/>
      <c r="AE68" s="214"/>
      <c r="AF68" s="214"/>
      <c r="AG68" s="214" t="s">
        <v>125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2.5" outlineLevel="2" x14ac:dyDescent="0.2">
      <c r="A69" s="221"/>
      <c r="B69" s="222"/>
      <c r="C69" s="255" t="s">
        <v>208</v>
      </c>
      <c r="D69" s="242"/>
      <c r="E69" s="242"/>
      <c r="F69" s="242"/>
      <c r="G69" s="242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127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43" t="str">
        <f>C69</f>
        <v>nosných, výplňových, obkladových, půdních, štítových, poprsních apod. (bez výztuže), s pomocným lešením o výšce podlahy do 1900 mm a pro zatížení 1,5 kPa,</v>
      </c>
      <c r="BB69" s="214"/>
      <c r="BC69" s="214"/>
      <c r="BD69" s="214"/>
      <c r="BE69" s="214"/>
      <c r="BF69" s="214"/>
      <c r="BG69" s="214"/>
      <c r="BH69" s="214"/>
    </row>
    <row r="70" spans="1:60" outlineLevel="2" x14ac:dyDescent="0.2">
      <c r="A70" s="221"/>
      <c r="B70" s="222"/>
      <c r="C70" s="256" t="s">
        <v>209</v>
      </c>
      <c r="D70" s="225"/>
      <c r="E70" s="226">
        <v>3.91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133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2.5" outlineLevel="1" x14ac:dyDescent="0.2">
      <c r="A71" s="235">
        <v>23</v>
      </c>
      <c r="B71" s="236" t="s">
        <v>210</v>
      </c>
      <c r="C71" s="254" t="s">
        <v>211</v>
      </c>
      <c r="D71" s="237" t="s">
        <v>130</v>
      </c>
      <c r="E71" s="238">
        <v>26.065000000000001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38">
        <v>6.0310000000000002E-2</v>
      </c>
      <c r="O71" s="238">
        <f>ROUND(E71*N71,2)</f>
        <v>1.57</v>
      </c>
      <c r="P71" s="238">
        <v>0</v>
      </c>
      <c r="Q71" s="238">
        <f>ROUND(E71*P71,2)</f>
        <v>0</v>
      </c>
      <c r="R71" s="240" t="s">
        <v>199</v>
      </c>
      <c r="S71" s="240" t="s">
        <v>122</v>
      </c>
      <c r="T71" s="241" t="s">
        <v>123</v>
      </c>
      <c r="U71" s="224">
        <v>0.85</v>
      </c>
      <c r="V71" s="224">
        <f>ROUND(E71*U71,2)</f>
        <v>22.16</v>
      </c>
      <c r="W71" s="224"/>
      <c r="X71" s="224"/>
      <c r="Y71" s="224" t="s">
        <v>124</v>
      </c>
      <c r="Z71" s="214"/>
      <c r="AA71" s="214"/>
      <c r="AB71" s="214"/>
      <c r="AC71" s="214"/>
      <c r="AD71" s="214"/>
      <c r="AE71" s="214"/>
      <c r="AF71" s="214"/>
      <c r="AG71" s="214" t="s">
        <v>125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2" x14ac:dyDescent="0.2">
      <c r="A72" s="221"/>
      <c r="B72" s="222"/>
      <c r="C72" s="255" t="s">
        <v>212</v>
      </c>
      <c r="D72" s="242"/>
      <c r="E72" s="242"/>
      <c r="F72" s="242"/>
      <c r="G72" s="242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127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43" t="str">
        <f>C72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72" s="214"/>
      <c r="BC72" s="214"/>
      <c r="BD72" s="214"/>
      <c r="BE72" s="214"/>
      <c r="BF72" s="214"/>
      <c r="BG72" s="214"/>
      <c r="BH72" s="214"/>
    </row>
    <row r="73" spans="1:60" outlineLevel="2" x14ac:dyDescent="0.2">
      <c r="A73" s="221"/>
      <c r="B73" s="222"/>
      <c r="C73" s="256" t="s">
        <v>213</v>
      </c>
      <c r="D73" s="225"/>
      <c r="E73" s="226">
        <v>26.07</v>
      </c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133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2.5" outlineLevel="1" x14ac:dyDescent="0.2">
      <c r="A74" s="235">
        <v>24</v>
      </c>
      <c r="B74" s="236" t="s">
        <v>214</v>
      </c>
      <c r="C74" s="254" t="s">
        <v>215</v>
      </c>
      <c r="D74" s="237" t="s">
        <v>130</v>
      </c>
      <c r="E74" s="238">
        <v>26.065000000000001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38">
        <v>0</v>
      </c>
      <c r="O74" s="238">
        <f>ROUND(E74*N74,2)</f>
        <v>0</v>
      </c>
      <c r="P74" s="238">
        <v>0</v>
      </c>
      <c r="Q74" s="238">
        <f>ROUND(E74*P74,2)</f>
        <v>0</v>
      </c>
      <c r="R74" s="240" t="s">
        <v>199</v>
      </c>
      <c r="S74" s="240" t="s">
        <v>122</v>
      </c>
      <c r="T74" s="241" t="s">
        <v>123</v>
      </c>
      <c r="U74" s="224">
        <v>0.35</v>
      </c>
      <c r="V74" s="224">
        <f>ROUND(E74*U74,2)</f>
        <v>9.1199999999999992</v>
      </c>
      <c r="W74" s="224"/>
      <c r="X74" s="224"/>
      <c r="Y74" s="224" t="s">
        <v>124</v>
      </c>
      <c r="Z74" s="214"/>
      <c r="AA74" s="214"/>
      <c r="AB74" s="214"/>
      <c r="AC74" s="214"/>
      <c r="AD74" s="214"/>
      <c r="AE74" s="214"/>
      <c r="AF74" s="214"/>
      <c r="AG74" s="214" t="s">
        <v>125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2.5" outlineLevel="2" x14ac:dyDescent="0.2">
      <c r="A75" s="221"/>
      <c r="B75" s="222"/>
      <c r="C75" s="255" t="s">
        <v>212</v>
      </c>
      <c r="D75" s="242"/>
      <c r="E75" s="242"/>
      <c r="F75" s="242"/>
      <c r="G75" s="242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127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43" t="str">
        <f>C75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75" s="214"/>
      <c r="BC75" s="214"/>
      <c r="BD75" s="214"/>
      <c r="BE75" s="214"/>
      <c r="BF75" s="214"/>
      <c r="BG75" s="214"/>
      <c r="BH75" s="214"/>
    </row>
    <row r="76" spans="1:60" ht="22.5" outlineLevel="1" x14ac:dyDescent="0.2">
      <c r="A76" s="235">
        <v>25</v>
      </c>
      <c r="B76" s="236" t="s">
        <v>216</v>
      </c>
      <c r="C76" s="254" t="s">
        <v>217</v>
      </c>
      <c r="D76" s="237" t="s">
        <v>203</v>
      </c>
      <c r="E76" s="238">
        <v>7.6960000000000001E-2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38">
        <v>1.05654</v>
      </c>
      <c r="O76" s="238">
        <f>ROUND(E76*N76,2)</f>
        <v>0.08</v>
      </c>
      <c r="P76" s="238">
        <v>0</v>
      </c>
      <c r="Q76" s="238">
        <f>ROUND(E76*P76,2)</f>
        <v>0</v>
      </c>
      <c r="R76" s="240" t="s">
        <v>199</v>
      </c>
      <c r="S76" s="240" t="s">
        <v>122</v>
      </c>
      <c r="T76" s="241" t="s">
        <v>123</v>
      </c>
      <c r="U76" s="224">
        <v>15.231</v>
      </c>
      <c r="V76" s="224">
        <f>ROUND(E76*U76,2)</f>
        <v>1.17</v>
      </c>
      <c r="W76" s="224"/>
      <c r="X76" s="224"/>
      <c r="Y76" s="224" t="s">
        <v>124</v>
      </c>
      <c r="Z76" s="214"/>
      <c r="AA76" s="214"/>
      <c r="AB76" s="214"/>
      <c r="AC76" s="214"/>
      <c r="AD76" s="214"/>
      <c r="AE76" s="214"/>
      <c r="AF76" s="214"/>
      <c r="AG76" s="214" t="s">
        <v>125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2" x14ac:dyDescent="0.2">
      <c r="A77" s="221"/>
      <c r="B77" s="222"/>
      <c r="C77" s="255" t="s">
        <v>218</v>
      </c>
      <c r="D77" s="242"/>
      <c r="E77" s="242"/>
      <c r="F77" s="242"/>
      <c r="G77" s="242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127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 x14ac:dyDescent="0.2">
      <c r="A78" s="221"/>
      <c r="B78" s="222"/>
      <c r="C78" s="256" t="s">
        <v>219</v>
      </c>
      <c r="D78" s="225"/>
      <c r="E78" s="226">
        <v>0.08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133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5">
        <v>26</v>
      </c>
      <c r="B79" s="236" t="s">
        <v>220</v>
      </c>
      <c r="C79" s="254" t="s">
        <v>221</v>
      </c>
      <c r="D79" s="237" t="s">
        <v>149</v>
      </c>
      <c r="E79" s="238">
        <v>5.556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2.6793399999999998</v>
      </c>
      <c r="O79" s="238">
        <f>ROUND(E79*N79,2)</f>
        <v>14.89</v>
      </c>
      <c r="P79" s="238">
        <v>0</v>
      </c>
      <c r="Q79" s="238">
        <f>ROUND(E79*P79,2)</f>
        <v>0</v>
      </c>
      <c r="R79" s="240" t="s">
        <v>199</v>
      </c>
      <c r="S79" s="240" t="s">
        <v>122</v>
      </c>
      <c r="T79" s="241" t="s">
        <v>123</v>
      </c>
      <c r="U79" s="224">
        <v>4.3550000000000004</v>
      </c>
      <c r="V79" s="224">
        <f>ROUND(E79*U79,2)</f>
        <v>24.2</v>
      </c>
      <c r="W79" s="224"/>
      <c r="X79" s="224"/>
      <c r="Y79" s="224" t="s">
        <v>124</v>
      </c>
      <c r="Z79" s="214"/>
      <c r="AA79" s="214"/>
      <c r="AB79" s="214"/>
      <c r="AC79" s="214"/>
      <c r="AD79" s="214"/>
      <c r="AE79" s="214"/>
      <c r="AF79" s="214"/>
      <c r="AG79" s="214" t="s">
        <v>125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2" x14ac:dyDescent="0.2">
      <c r="A80" s="221"/>
      <c r="B80" s="222"/>
      <c r="C80" s="255" t="s">
        <v>222</v>
      </c>
      <c r="D80" s="242"/>
      <c r="E80" s="242"/>
      <c r="F80" s="242"/>
      <c r="G80" s="242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127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2" x14ac:dyDescent="0.2">
      <c r="A81" s="221"/>
      <c r="B81" s="222"/>
      <c r="C81" s="256" t="s">
        <v>223</v>
      </c>
      <c r="D81" s="225"/>
      <c r="E81" s="226">
        <v>5.56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133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5">
        <v>27</v>
      </c>
      <c r="B82" s="236" t="s">
        <v>224</v>
      </c>
      <c r="C82" s="254" t="s">
        <v>225</v>
      </c>
      <c r="D82" s="237" t="s">
        <v>149</v>
      </c>
      <c r="E82" s="238">
        <v>5.556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 t="s">
        <v>199</v>
      </c>
      <c r="S82" s="240" t="s">
        <v>122</v>
      </c>
      <c r="T82" s="241" t="s">
        <v>123</v>
      </c>
      <c r="U82" s="224">
        <v>4.5949999999999998</v>
      </c>
      <c r="V82" s="224">
        <f>ROUND(E82*U82,2)</f>
        <v>25.53</v>
      </c>
      <c r="W82" s="224"/>
      <c r="X82" s="224"/>
      <c r="Y82" s="224" t="s">
        <v>124</v>
      </c>
      <c r="Z82" s="214"/>
      <c r="AA82" s="214"/>
      <c r="AB82" s="214"/>
      <c r="AC82" s="214"/>
      <c r="AD82" s="214"/>
      <c r="AE82" s="214"/>
      <c r="AF82" s="214"/>
      <c r="AG82" s="214" t="s">
        <v>125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21"/>
      <c r="B83" s="222"/>
      <c r="C83" s="255" t="s">
        <v>222</v>
      </c>
      <c r="D83" s="242"/>
      <c r="E83" s="242"/>
      <c r="F83" s="242"/>
      <c r="G83" s="242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127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x14ac:dyDescent="0.2">
      <c r="A84" s="228" t="s">
        <v>116</v>
      </c>
      <c r="B84" s="229" t="s">
        <v>68</v>
      </c>
      <c r="C84" s="253" t="s">
        <v>69</v>
      </c>
      <c r="D84" s="230"/>
      <c r="E84" s="231"/>
      <c r="F84" s="232"/>
      <c r="G84" s="232">
        <f>SUMIF(AG85:AG89,"&lt;&gt;NOR",G85:G89)</f>
        <v>0</v>
      </c>
      <c r="H84" s="232"/>
      <c r="I84" s="232">
        <f>SUM(I85:I89)</f>
        <v>0</v>
      </c>
      <c r="J84" s="232"/>
      <c r="K84" s="232">
        <f>SUM(K85:K89)</f>
        <v>0</v>
      </c>
      <c r="L84" s="232"/>
      <c r="M84" s="232">
        <f>SUM(M85:M89)</f>
        <v>0</v>
      </c>
      <c r="N84" s="231"/>
      <c r="O84" s="231">
        <f>SUM(O85:O89)</f>
        <v>8.1999999999999993</v>
      </c>
      <c r="P84" s="231"/>
      <c r="Q84" s="231">
        <f>SUM(Q85:Q89)</f>
        <v>0</v>
      </c>
      <c r="R84" s="232"/>
      <c r="S84" s="232"/>
      <c r="T84" s="233"/>
      <c r="U84" s="227"/>
      <c r="V84" s="227">
        <f>SUM(V85:V89)</f>
        <v>41.050000000000004</v>
      </c>
      <c r="W84" s="227"/>
      <c r="X84" s="227"/>
      <c r="Y84" s="227"/>
      <c r="AG84" t="s">
        <v>117</v>
      </c>
    </row>
    <row r="85" spans="1:60" outlineLevel="1" x14ac:dyDescent="0.2">
      <c r="A85" s="235">
        <v>28</v>
      </c>
      <c r="B85" s="236" t="s">
        <v>226</v>
      </c>
      <c r="C85" s="254" t="s">
        <v>227</v>
      </c>
      <c r="D85" s="237" t="s">
        <v>130</v>
      </c>
      <c r="E85" s="238">
        <v>32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38">
        <v>0.16192000000000001</v>
      </c>
      <c r="O85" s="238">
        <f>ROUND(E85*N85,2)</f>
        <v>5.18</v>
      </c>
      <c r="P85" s="238">
        <v>0</v>
      </c>
      <c r="Q85" s="238">
        <f>ROUND(E85*P85,2)</f>
        <v>0</v>
      </c>
      <c r="R85" s="240" t="s">
        <v>121</v>
      </c>
      <c r="S85" s="240" t="s">
        <v>122</v>
      </c>
      <c r="T85" s="241" t="s">
        <v>123</v>
      </c>
      <c r="U85" s="224">
        <v>0.05</v>
      </c>
      <c r="V85" s="224">
        <f>ROUND(E85*U85,2)</f>
        <v>1.6</v>
      </c>
      <c r="W85" s="224"/>
      <c r="X85" s="224"/>
      <c r="Y85" s="224" t="s">
        <v>124</v>
      </c>
      <c r="Z85" s="214"/>
      <c r="AA85" s="214"/>
      <c r="AB85" s="214"/>
      <c r="AC85" s="214"/>
      <c r="AD85" s="214"/>
      <c r="AE85" s="214"/>
      <c r="AF85" s="214"/>
      <c r="AG85" s="214" t="s">
        <v>125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2" x14ac:dyDescent="0.2">
      <c r="A86" s="221"/>
      <c r="B86" s="222"/>
      <c r="C86" s="255" t="s">
        <v>228</v>
      </c>
      <c r="D86" s="242"/>
      <c r="E86" s="242"/>
      <c r="F86" s="242"/>
      <c r="G86" s="242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127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 x14ac:dyDescent="0.2">
      <c r="A87" s="221"/>
      <c r="B87" s="222"/>
      <c r="C87" s="256" t="s">
        <v>229</v>
      </c>
      <c r="D87" s="225"/>
      <c r="E87" s="226">
        <v>32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133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5">
        <v>29</v>
      </c>
      <c r="B88" s="236" t="s">
        <v>230</v>
      </c>
      <c r="C88" s="254" t="s">
        <v>231</v>
      </c>
      <c r="D88" s="237" t="s">
        <v>149</v>
      </c>
      <c r="E88" s="238">
        <v>1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38">
        <v>3.02033</v>
      </c>
      <c r="O88" s="238">
        <f>ROUND(E88*N88,2)</f>
        <v>3.02</v>
      </c>
      <c r="P88" s="238">
        <v>0</v>
      </c>
      <c r="Q88" s="238">
        <f>ROUND(E88*P88,2)</f>
        <v>0</v>
      </c>
      <c r="R88" s="240" t="s">
        <v>232</v>
      </c>
      <c r="S88" s="240" t="s">
        <v>122</v>
      </c>
      <c r="T88" s="241" t="s">
        <v>123</v>
      </c>
      <c r="U88" s="224">
        <v>39.453139999999998</v>
      </c>
      <c r="V88" s="224">
        <f>ROUND(E88*U88,2)</f>
        <v>39.450000000000003</v>
      </c>
      <c r="W88" s="224"/>
      <c r="X88" s="224"/>
      <c r="Y88" s="224" t="s">
        <v>124</v>
      </c>
      <c r="Z88" s="214"/>
      <c r="AA88" s="214"/>
      <c r="AB88" s="214"/>
      <c r="AC88" s="214"/>
      <c r="AD88" s="214"/>
      <c r="AE88" s="214"/>
      <c r="AF88" s="214"/>
      <c r="AG88" s="214" t="s">
        <v>233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 x14ac:dyDescent="0.2">
      <c r="A89" s="221"/>
      <c r="B89" s="222"/>
      <c r="C89" s="255" t="s">
        <v>234</v>
      </c>
      <c r="D89" s="242"/>
      <c r="E89" s="242"/>
      <c r="F89" s="242"/>
      <c r="G89" s="242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127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x14ac:dyDescent="0.2">
      <c r="A90" s="228" t="s">
        <v>116</v>
      </c>
      <c r="B90" s="229" t="s">
        <v>70</v>
      </c>
      <c r="C90" s="253" t="s">
        <v>71</v>
      </c>
      <c r="D90" s="230"/>
      <c r="E90" s="231"/>
      <c r="F90" s="232"/>
      <c r="G90" s="232">
        <f>SUMIF(AG91:AG112,"&lt;&gt;NOR",G91:G112)</f>
        <v>0</v>
      </c>
      <c r="H90" s="232"/>
      <c r="I90" s="232">
        <f>SUM(I91:I112)</f>
        <v>0</v>
      </c>
      <c r="J90" s="232"/>
      <c r="K90" s="232">
        <f>SUM(K91:K112)</f>
        <v>0</v>
      </c>
      <c r="L90" s="232"/>
      <c r="M90" s="232">
        <f>SUM(M91:M112)</f>
        <v>0</v>
      </c>
      <c r="N90" s="231"/>
      <c r="O90" s="231">
        <f>SUM(O91:O112)</f>
        <v>173.93</v>
      </c>
      <c r="P90" s="231"/>
      <c r="Q90" s="231">
        <f>SUM(Q91:Q112)</f>
        <v>0</v>
      </c>
      <c r="R90" s="232"/>
      <c r="S90" s="232"/>
      <c r="T90" s="233"/>
      <c r="U90" s="227"/>
      <c r="V90" s="227">
        <f>SUM(V91:V112)</f>
        <v>312.38</v>
      </c>
      <c r="W90" s="227"/>
      <c r="X90" s="227"/>
      <c r="Y90" s="227"/>
      <c r="AG90" t="s">
        <v>117</v>
      </c>
    </row>
    <row r="91" spans="1:60" ht="22.5" outlineLevel="1" x14ac:dyDescent="0.2">
      <c r="A91" s="235">
        <v>30</v>
      </c>
      <c r="B91" s="236" t="s">
        <v>235</v>
      </c>
      <c r="C91" s="254" t="s">
        <v>236</v>
      </c>
      <c r="D91" s="237" t="s">
        <v>130</v>
      </c>
      <c r="E91" s="238">
        <v>64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0.34499999999999997</v>
      </c>
      <c r="O91" s="238">
        <f>ROUND(E91*N91,2)</f>
        <v>22.08</v>
      </c>
      <c r="P91" s="238">
        <v>0</v>
      </c>
      <c r="Q91" s="238">
        <f>ROUND(E91*P91,2)</f>
        <v>0</v>
      </c>
      <c r="R91" s="240" t="s">
        <v>121</v>
      </c>
      <c r="S91" s="240" t="s">
        <v>122</v>
      </c>
      <c r="T91" s="241" t="s">
        <v>123</v>
      </c>
      <c r="U91" s="224">
        <v>2.5999999999999999E-2</v>
      </c>
      <c r="V91" s="224">
        <f>ROUND(E91*U91,2)</f>
        <v>1.66</v>
      </c>
      <c r="W91" s="224"/>
      <c r="X91" s="224"/>
      <c r="Y91" s="224" t="s">
        <v>124</v>
      </c>
      <c r="Z91" s="214"/>
      <c r="AA91" s="214"/>
      <c r="AB91" s="214"/>
      <c r="AC91" s="214"/>
      <c r="AD91" s="214"/>
      <c r="AE91" s="214"/>
      <c r="AF91" s="214"/>
      <c r="AG91" s="214" t="s">
        <v>125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56" t="s">
        <v>237</v>
      </c>
      <c r="D92" s="225"/>
      <c r="E92" s="226">
        <v>64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133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ht="22.5" outlineLevel="1" x14ac:dyDescent="0.2">
      <c r="A93" s="235">
        <v>31</v>
      </c>
      <c r="B93" s="236" t="s">
        <v>238</v>
      </c>
      <c r="C93" s="254" t="s">
        <v>239</v>
      </c>
      <c r="D93" s="237" t="s">
        <v>130</v>
      </c>
      <c r="E93" s="238">
        <v>226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0.2928</v>
      </c>
      <c r="O93" s="238">
        <f>ROUND(E93*N93,2)</f>
        <v>66.17</v>
      </c>
      <c r="P93" s="238">
        <v>0</v>
      </c>
      <c r="Q93" s="238">
        <f>ROUND(E93*P93,2)</f>
        <v>0</v>
      </c>
      <c r="R93" s="240" t="s">
        <v>121</v>
      </c>
      <c r="S93" s="240" t="s">
        <v>122</v>
      </c>
      <c r="T93" s="241" t="s">
        <v>123</v>
      </c>
      <c r="U93" s="224">
        <v>2.5000000000000001E-2</v>
      </c>
      <c r="V93" s="224">
        <f>ROUND(E93*U93,2)</f>
        <v>5.65</v>
      </c>
      <c r="W93" s="224"/>
      <c r="X93" s="224"/>
      <c r="Y93" s="224" t="s">
        <v>124</v>
      </c>
      <c r="Z93" s="214"/>
      <c r="AA93" s="214"/>
      <c r="AB93" s="214"/>
      <c r="AC93" s="214"/>
      <c r="AD93" s="214"/>
      <c r="AE93" s="214"/>
      <c r="AF93" s="214"/>
      <c r="AG93" s="214" t="s">
        <v>125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21"/>
      <c r="B94" s="222"/>
      <c r="C94" s="256" t="s">
        <v>240</v>
      </c>
      <c r="D94" s="225"/>
      <c r="E94" s="226">
        <v>198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133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 x14ac:dyDescent="0.2">
      <c r="A95" s="221"/>
      <c r="B95" s="222"/>
      <c r="C95" s="256" t="s">
        <v>185</v>
      </c>
      <c r="D95" s="225"/>
      <c r="E95" s="226">
        <v>28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133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2.5" outlineLevel="1" x14ac:dyDescent="0.2">
      <c r="A96" s="235">
        <v>32</v>
      </c>
      <c r="B96" s="236" t="s">
        <v>241</v>
      </c>
      <c r="C96" s="254" t="s">
        <v>242</v>
      </c>
      <c r="D96" s="237" t="s">
        <v>130</v>
      </c>
      <c r="E96" s="238">
        <v>226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38">
        <v>0.11</v>
      </c>
      <c r="O96" s="238">
        <f>ROUND(E96*N96,2)</f>
        <v>24.86</v>
      </c>
      <c r="P96" s="238">
        <v>0</v>
      </c>
      <c r="Q96" s="238">
        <f>ROUND(E96*P96,2)</f>
        <v>0</v>
      </c>
      <c r="R96" s="240" t="s">
        <v>121</v>
      </c>
      <c r="S96" s="240" t="s">
        <v>122</v>
      </c>
      <c r="T96" s="241" t="s">
        <v>123</v>
      </c>
      <c r="U96" s="224">
        <v>1.1930000000000001</v>
      </c>
      <c r="V96" s="224">
        <f>ROUND(E96*U96,2)</f>
        <v>269.62</v>
      </c>
      <c r="W96" s="224"/>
      <c r="X96" s="224"/>
      <c r="Y96" s="224" t="s">
        <v>124</v>
      </c>
      <c r="Z96" s="214"/>
      <c r="AA96" s="214"/>
      <c r="AB96" s="214"/>
      <c r="AC96" s="214"/>
      <c r="AD96" s="214"/>
      <c r="AE96" s="214"/>
      <c r="AF96" s="214"/>
      <c r="AG96" s="214" t="s">
        <v>125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 x14ac:dyDescent="0.2">
      <c r="A97" s="221"/>
      <c r="B97" s="222"/>
      <c r="C97" s="255" t="s">
        <v>243</v>
      </c>
      <c r="D97" s="242"/>
      <c r="E97" s="242"/>
      <c r="F97" s="242"/>
      <c r="G97" s="242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127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43" t="str">
        <f>C97</f>
        <v>s provedením lože do 50 mm, s vyplněním spár, s dvojím beraněním a se smetením přebytečného materiálu na krajnici</v>
      </c>
      <c r="BB97" s="214"/>
      <c r="BC97" s="214"/>
      <c r="BD97" s="214"/>
      <c r="BE97" s="214"/>
      <c r="BF97" s="214"/>
      <c r="BG97" s="214"/>
      <c r="BH97" s="214"/>
    </row>
    <row r="98" spans="1:60" outlineLevel="2" x14ac:dyDescent="0.2">
      <c r="A98" s="221"/>
      <c r="B98" s="222"/>
      <c r="C98" s="256" t="s">
        <v>240</v>
      </c>
      <c r="D98" s="225"/>
      <c r="E98" s="226">
        <v>198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133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 x14ac:dyDescent="0.2">
      <c r="A99" s="221"/>
      <c r="B99" s="222"/>
      <c r="C99" s="256" t="s">
        <v>185</v>
      </c>
      <c r="D99" s="225"/>
      <c r="E99" s="226">
        <v>28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4"/>
      <c r="AA99" s="214"/>
      <c r="AB99" s="214"/>
      <c r="AC99" s="214"/>
      <c r="AD99" s="214"/>
      <c r="AE99" s="214"/>
      <c r="AF99" s="214"/>
      <c r="AG99" s="214" t="s">
        <v>133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5">
        <v>33</v>
      </c>
      <c r="B100" s="236" t="s">
        <v>244</v>
      </c>
      <c r="C100" s="254" t="s">
        <v>245</v>
      </c>
      <c r="D100" s="237" t="s">
        <v>130</v>
      </c>
      <c r="E100" s="238">
        <v>237.3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0.2</v>
      </c>
      <c r="O100" s="238">
        <f>ROUND(E100*N100,2)</f>
        <v>47.46</v>
      </c>
      <c r="P100" s="238">
        <v>0</v>
      </c>
      <c r="Q100" s="238">
        <f>ROUND(E100*P100,2)</f>
        <v>0</v>
      </c>
      <c r="R100" s="240"/>
      <c r="S100" s="240" t="s">
        <v>246</v>
      </c>
      <c r="T100" s="241" t="s">
        <v>123</v>
      </c>
      <c r="U100" s="224">
        <v>0</v>
      </c>
      <c r="V100" s="224">
        <f>ROUND(E100*U100,2)</f>
        <v>0</v>
      </c>
      <c r="W100" s="224"/>
      <c r="X100" s="224"/>
      <c r="Y100" s="224" t="s">
        <v>124</v>
      </c>
      <c r="Z100" s="214"/>
      <c r="AA100" s="214"/>
      <c r="AB100" s="214"/>
      <c r="AC100" s="214"/>
      <c r="AD100" s="214"/>
      <c r="AE100" s="214"/>
      <c r="AF100" s="214"/>
      <c r="AG100" s="214" t="s">
        <v>247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2" x14ac:dyDescent="0.2">
      <c r="A101" s="221"/>
      <c r="B101" s="222"/>
      <c r="C101" s="256" t="s">
        <v>248</v>
      </c>
      <c r="D101" s="225"/>
      <c r="E101" s="226">
        <v>237.3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133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ht="22.5" outlineLevel="1" x14ac:dyDescent="0.2">
      <c r="A102" s="235">
        <v>34</v>
      </c>
      <c r="B102" s="236" t="s">
        <v>249</v>
      </c>
      <c r="C102" s="254" t="s">
        <v>250</v>
      </c>
      <c r="D102" s="237" t="s">
        <v>130</v>
      </c>
      <c r="E102" s="238">
        <v>11.696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0.16350999999999999</v>
      </c>
      <c r="O102" s="238">
        <f>ROUND(E102*N102,2)</f>
        <v>1.91</v>
      </c>
      <c r="P102" s="238">
        <v>0</v>
      </c>
      <c r="Q102" s="238">
        <f>ROUND(E102*P102,2)</f>
        <v>0</v>
      </c>
      <c r="R102" s="240" t="s">
        <v>121</v>
      </c>
      <c r="S102" s="240" t="s">
        <v>122</v>
      </c>
      <c r="T102" s="241" t="s">
        <v>123</v>
      </c>
      <c r="U102" s="224">
        <v>0.375</v>
      </c>
      <c r="V102" s="224">
        <f>ROUND(E102*U102,2)</f>
        <v>4.3899999999999997</v>
      </c>
      <c r="W102" s="224"/>
      <c r="X102" s="224"/>
      <c r="Y102" s="224" t="s">
        <v>124</v>
      </c>
      <c r="Z102" s="214"/>
      <c r="AA102" s="214"/>
      <c r="AB102" s="214"/>
      <c r="AC102" s="214"/>
      <c r="AD102" s="214"/>
      <c r="AE102" s="214"/>
      <c r="AF102" s="214"/>
      <c r="AG102" s="214" t="s">
        <v>125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2.5" outlineLevel="2" x14ac:dyDescent="0.2">
      <c r="A103" s="221"/>
      <c r="B103" s="222"/>
      <c r="C103" s="255" t="s">
        <v>251</v>
      </c>
      <c r="D103" s="242"/>
      <c r="E103" s="242"/>
      <c r="F103" s="242"/>
      <c r="G103" s="242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4"/>
      <c r="AA103" s="214"/>
      <c r="AB103" s="214"/>
      <c r="AC103" s="214"/>
      <c r="AD103" s="214"/>
      <c r="AE103" s="214"/>
      <c r="AF103" s="214"/>
      <c r="AG103" s="214" t="s">
        <v>127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43" t="str">
        <f>C103</f>
        <v>komunikací pro pěší, z dlaždic betonových a teracových, do velikosti dlaždic 0,25 m2, s provedením lože do tl. 30 mm, s vyplněním spár a se smetením přebytečného materiálu na vzdálenost do 3 m</v>
      </c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2">
      <c r="A104" s="221"/>
      <c r="B104" s="222"/>
      <c r="C104" s="256" t="s">
        <v>252</v>
      </c>
      <c r="D104" s="225"/>
      <c r="E104" s="226">
        <v>11.7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133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5">
        <v>35</v>
      </c>
      <c r="B105" s="236" t="s">
        <v>253</v>
      </c>
      <c r="C105" s="254" t="s">
        <v>254</v>
      </c>
      <c r="D105" s="237" t="s">
        <v>130</v>
      </c>
      <c r="E105" s="238">
        <v>58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38">
        <v>7.1999999999999995E-2</v>
      </c>
      <c r="O105" s="238">
        <f>ROUND(E105*N105,2)</f>
        <v>4.18</v>
      </c>
      <c r="P105" s="238">
        <v>0</v>
      </c>
      <c r="Q105" s="238">
        <f>ROUND(E105*P105,2)</f>
        <v>0</v>
      </c>
      <c r="R105" s="240" t="s">
        <v>121</v>
      </c>
      <c r="S105" s="240" t="s">
        <v>122</v>
      </c>
      <c r="T105" s="241" t="s">
        <v>123</v>
      </c>
      <c r="U105" s="224">
        <v>0.375</v>
      </c>
      <c r="V105" s="224">
        <f>ROUND(E105*U105,2)</f>
        <v>21.75</v>
      </c>
      <c r="W105" s="224"/>
      <c r="X105" s="224"/>
      <c r="Y105" s="224" t="s">
        <v>124</v>
      </c>
      <c r="Z105" s="214"/>
      <c r="AA105" s="214"/>
      <c r="AB105" s="214"/>
      <c r="AC105" s="214"/>
      <c r="AD105" s="214"/>
      <c r="AE105" s="214"/>
      <c r="AF105" s="214"/>
      <c r="AG105" s="214" t="s">
        <v>255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2.5" outlineLevel="2" x14ac:dyDescent="0.2">
      <c r="A106" s="221"/>
      <c r="B106" s="222"/>
      <c r="C106" s="255" t="s">
        <v>251</v>
      </c>
      <c r="D106" s="242"/>
      <c r="E106" s="242"/>
      <c r="F106" s="242"/>
      <c r="G106" s="242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127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43" t="str">
        <f>C106</f>
        <v>komunikací pro pěší, z dlaždic betonových a teracových, do velikosti dlaždic 0,25 m2, s provedením lože do tl. 30 mm, s vyplněním spár a se smetením přebytečného materiálu na vzdálenost do 3 m</v>
      </c>
      <c r="BB106" s="214"/>
      <c r="BC106" s="214"/>
      <c r="BD106" s="214"/>
      <c r="BE106" s="214"/>
      <c r="BF106" s="214"/>
      <c r="BG106" s="214"/>
      <c r="BH106" s="214"/>
    </row>
    <row r="107" spans="1:60" outlineLevel="2" x14ac:dyDescent="0.2">
      <c r="A107" s="221"/>
      <c r="B107" s="222"/>
      <c r="C107" s="256" t="s">
        <v>186</v>
      </c>
      <c r="D107" s="225"/>
      <c r="E107" s="226">
        <v>42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4"/>
      <c r="AA107" s="214"/>
      <c r="AB107" s="214"/>
      <c r="AC107" s="214"/>
      <c r="AD107" s="214"/>
      <c r="AE107" s="214"/>
      <c r="AF107" s="214"/>
      <c r="AG107" s="214" t="s">
        <v>133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2">
      <c r="A108" s="221"/>
      <c r="B108" s="222"/>
      <c r="C108" s="256" t="s">
        <v>187</v>
      </c>
      <c r="D108" s="225"/>
      <c r="E108" s="226">
        <v>16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133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5">
        <v>36</v>
      </c>
      <c r="B109" s="236" t="s">
        <v>256</v>
      </c>
      <c r="C109" s="254" t="s">
        <v>257</v>
      </c>
      <c r="D109" s="237" t="s">
        <v>258</v>
      </c>
      <c r="E109" s="238">
        <v>69.599999999999994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38">
        <v>0</v>
      </c>
      <c r="O109" s="238">
        <f>ROUND(E109*N109,2)</f>
        <v>0</v>
      </c>
      <c r="P109" s="238">
        <v>0</v>
      </c>
      <c r="Q109" s="238">
        <f>ROUND(E109*P109,2)</f>
        <v>0</v>
      </c>
      <c r="R109" s="240"/>
      <c r="S109" s="240" t="s">
        <v>246</v>
      </c>
      <c r="T109" s="241" t="s">
        <v>123</v>
      </c>
      <c r="U109" s="224">
        <v>0</v>
      </c>
      <c r="V109" s="224">
        <f>ROUND(E109*U109,2)</f>
        <v>0</v>
      </c>
      <c r="W109" s="224"/>
      <c r="X109" s="224"/>
      <c r="Y109" s="224" t="s">
        <v>124</v>
      </c>
      <c r="Z109" s="214"/>
      <c r="AA109" s="214"/>
      <c r="AB109" s="214"/>
      <c r="AC109" s="214"/>
      <c r="AD109" s="214"/>
      <c r="AE109" s="214"/>
      <c r="AF109" s="214"/>
      <c r="AG109" s="214" t="s">
        <v>259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2" x14ac:dyDescent="0.2">
      <c r="A110" s="221"/>
      <c r="B110" s="222"/>
      <c r="C110" s="256" t="s">
        <v>260</v>
      </c>
      <c r="D110" s="225"/>
      <c r="E110" s="226">
        <v>69.599999999999994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133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35">
        <v>37</v>
      </c>
      <c r="B111" s="236" t="s">
        <v>261</v>
      </c>
      <c r="C111" s="254" t="s">
        <v>262</v>
      </c>
      <c r="D111" s="237" t="s">
        <v>130</v>
      </c>
      <c r="E111" s="238">
        <v>24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38">
        <v>0.30302000000000001</v>
      </c>
      <c r="O111" s="238">
        <f>ROUND(E111*N111,2)</f>
        <v>7.27</v>
      </c>
      <c r="P111" s="238">
        <v>0</v>
      </c>
      <c r="Q111" s="238">
        <f>ROUND(E111*P111,2)</f>
        <v>0</v>
      </c>
      <c r="R111" s="240" t="s">
        <v>121</v>
      </c>
      <c r="S111" s="240" t="s">
        <v>122</v>
      </c>
      <c r="T111" s="241" t="s">
        <v>123</v>
      </c>
      <c r="U111" s="224">
        <v>0.38800000000000001</v>
      </c>
      <c r="V111" s="224">
        <f>ROUND(E111*U111,2)</f>
        <v>9.31</v>
      </c>
      <c r="W111" s="224"/>
      <c r="X111" s="224"/>
      <c r="Y111" s="224" t="s">
        <v>124</v>
      </c>
      <c r="Z111" s="214"/>
      <c r="AA111" s="214"/>
      <c r="AB111" s="214"/>
      <c r="AC111" s="214"/>
      <c r="AD111" s="214"/>
      <c r="AE111" s="214"/>
      <c r="AF111" s="214"/>
      <c r="AG111" s="214" t="s">
        <v>255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 x14ac:dyDescent="0.2">
      <c r="A112" s="221"/>
      <c r="B112" s="222"/>
      <c r="C112" s="256" t="s">
        <v>263</v>
      </c>
      <c r="D112" s="225"/>
      <c r="E112" s="226">
        <v>24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4"/>
      <c r="AA112" s="214"/>
      <c r="AB112" s="214"/>
      <c r="AC112" s="214"/>
      <c r="AD112" s="214"/>
      <c r="AE112" s="214"/>
      <c r="AF112" s="214"/>
      <c r="AG112" s="214" t="s">
        <v>133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x14ac:dyDescent="0.2">
      <c r="A113" s="228" t="s">
        <v>116</v>
      </c>
      <c r="B113" s="229" t="s">
        <v>72</v>
      </c>
      <c r="C113" s="253" t="s">
        <v>73</v>
      </c>
      <c r="D113" s="230"/>
      <c r="E113" s="231"/>
      <c r="F113" s="232"/>
      <c r="G113" s="232">
        <f>SUMIF(AG114:AG139,"&lt;&gt;NOR",G114:G139)</f>
        <v>0</v>
      </c>
      <c r="H113" s="232"/>
      <c r="I113" s="232">
        <f>SUM(I114:I139)</f>
        <v>0</v>
      </c>
      <c r="J113" s="232"/>
      <c r="K113" s="232">
        <f>SUM(K114:K139)</f>
        <v>0</v>
      </c>
      <c r="L113" s="232"/>
      <c r="M113" s="232">
        <f>SUM(M114:M139)</f>
        <v>0</v>
      </c>
      <c r="N113" s="231"/>
      <c r="O113" s="231">
        <f>SUM(O114:O139)</f>
        <v>7.73</v>
      </c>
      <c r="P113" s="231"/>
      <c r="Q113" s="231">
        <f>SUM(Q114:Q139)</f>
        <v>0</v>
      </c>
      <c r="R113" s="232"/>
      <c r="S113" s="232"/>
      <c r="T113" s="233"/>
      <c r="U113" s="227"/>
      <c r="V113" s="227">
        <f>SUM(V114:V139)</f>
        <v>37.39</v>
      </c>
      <c r="W113" s="227"/>
      <c r="X113" s="227"/>
      <c r="Y113" s="227"/>
      <c r="AG113" t="s">
        <v>117</v>
      </c>
    </row>
    <row r="114" spans="1:60" outlineLevel="1" x14ac:dyDescent="0.2">
      <c r="A114" s="235">
        <v>38</v>
      </c>
      <c r="B114" s="236" t="s">
        <v>264</v>
      </c>
      <c r="C114" s="254" t="s">
        <v>265</v>
      </c>
      <c r="D114" s="237" t="s">
        <v>149</v>
      </c>
      <c r="E114" s="238">
        <v>2.76</v>
      </c>
      <c r="F114" s="239"/>
      <c r="G114" s="240">
        <f>ROUND(E114*F114,2)</f>
        <v>0</v>
      </c>
      <c r="H114" s="239"/>
      <c r="I114" s="240">
        <f>ROUND(E114*H114,2)</f>
        <v>0</v>
      </c>
      <c r="J114" s="239"/>
      <c r="K114" s="240">
        <f>ROUND(E114*J114,2)</f>
        <v>0</v>
      </c>
      <c r="L114" s="240">
        <v>21</v>
      </c>
      <c r="M114" s="240">
        <f>G114*(1+L114/100)</f>
        <v>0</v>
      </c>
      <c r="N114" s="238">
        <v>2.5249999999999999</v>
      </c>
      <c r="O114" s="238">
        <f>ROUND(E114*N114,2)</f>
        <v>6.97</v>
      </c>
      <c r="P114" s="238">
        <v>0</v>
      </c>
      <c r="Q114" s="238">
        <f>ROUND(E114*P114,2)</f>
        <v>0</v>
      </c>
      <c r="R114" s="240" t="s">
        <v>199</v>
      </c>
      <c r="S114" s="240" t="s">
        <v>122</v>
      </c>
      <c r="T114" s="241" t="s">
        <v>123</v>
      </c>
      <c r="U114" s="224">
        <v>2.58</v>
      </c>
      <c r="V114" s="224">
        <f>ROUND(E114*U114,2)</f>
        <v>7.12</v>
      </c>
      <c r="W114" s="224"/>
      <c r="X114" s="224"/>
      <c r="Y114" s="224" t="s">
        <v>124</v>
      </c>
      <c r="Z114" s="214"/>
      <c r="AA114" s="214"/>
      <c r="AB114" s="214"/>
      <c r="AC114" s="214"/>
      <c r="AD114" s="214"/>
      <c r="AE114" s="214"/>
      <c r="AF114" s="214"/>
      <c r="AG114" s="214" t="s">
        <v>125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2" x14ac:dyDescent="0.2">
      <c r="A115" s="221"/>
      <c r="B115" s="222"/>
      <c r="C115" s="255" t="s">
        <v>266</v>
      </c>
      <c r="D115" s="242"/>
      <c r="E115" s="242"/>
      <c r="F115" s="242"/>
      <c r="G115" s="242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4"/>
      <c r="AA115" s="214"/>
      <c r="AB115" s="214"/>
      <c r="AC115" s="214"/>
      <c r="AD115" s="214"/>
      <c r="AE115" s="214"/>
      <c r="AF115" s="214"/>
      <c r="AG115" s="214" t="s">
        <v>127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2" x14ac:dyDescent="0.2">
      <c r="A116" s="221"/>
      <c r="B116" s="222"/>
      <c r="C116" s="256" t="s">
        <v>267</v>
      </c>
      <c r="D116" s="225"/>
      <c r="E116" s="226">
        <v>2.76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4"/>
      <c r="AA116" s="214"/>
      <c r="AB116" s="214"/>
      <c r="AC116" s="214"/>
      <c r="AD116" s="214"/>
      <c r="AE116" s="214"/>
      <c r="AF116" s="214"/>
      <c r="AG116" s="214" t="s">
        <v>133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35">
        <v>39</v>
      </c>
      <c r="B117" s="236" t="s">
        <v>268</v>
      </c>
      <c r="C117" s="254" t="s">
        <v>269</v>
      </c>
      <c r="D117" s="237" t="s">
        <v>130</v>
      </c>
      <c r="E117" s="238">
        <v>23</v>
      </c>
      <c r="F117" s="239"/>
      <c r="G117" s="240">
        <f>ROUND(E117*F117,2)</f>
        <v>0</v>
      </c>
      <c r="H117" s="239"/>
      <c r="I117" s="240">
        <f>ROUND(E117*H117,2)</f>
        <v>0</v>
      </c>
      <c r="J117" s="239"/>
      <c r="K117" s="240">
        <f>ROUND(E117*J117,2)</f>
        <v>0</v>
      </c>
      <c r="L117" s="240">
        <v>21</v>
      </c>
      <c r="M117" s="240">
        <f>G117*(1+L117/100)</f>
        <v>0</v>
      </c>
      <c r="N117" s="238">
        <v>0</v>
      </c>
      <c r="O117" s="238">
        <f>ROUND(E117*N117,2)</f>
        <v>0</v>
      </c>
      <c r="P117" s="238">
        <v>0</v>
      </c>
      <c r="Q117" s="238">
        <f>ROUND(E117*P117,2)</f>
        <v>0</v>
      </c>
      <c r="R117" s="240" t="s">
        <v>199</v>
      </c>
      <c r="S117" s="240" t="s">
        <v>122</v>
      </c>
      <c r="T117" s="241" t="s">
        <v>123</v>
      </c>
      <c r="U117" s="224">
        <v>9.5000000000000001E-2</v>
      </c>
      <c r="V117" s="224">
        <f>ROUND(E117*U117,2)</f>
        <v>2.19</v>
      </c>
      <c r="W117" s="224"/>
      <c r="X117" s="224"/>
      <c r="Y117" s="224" t="s">
        <v>124</v>
      </c>
      <c r="Z117" s="214"/>
      <c r="AA117" s="214"/>
      <c r="AB117" s="214"/>
      <c r="AC117" s="214"/>
      <c r="AD117" s="214"/>
      <c r="AE117" s="214"/>
      <c r="AF117" s="214"/>
      <c r="AG117" s="214" t="s">
        <v>125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2" x14ac:dyDescent="0.2">
      <c r="A118" s="221"/>
      <c r="B118" s="222"/>
      <c r="C118" s="255" t="s">
        <v>266</v>
      </c>
      <c r="D118" s="242"/>
      <c r="E118" s="242"/>
      <c r="F118" s="242"/>
      <c r="G118" s="242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4"/>
      <c r="AA118" s="214"/>
      <c r="AB118" s="214"/>
      <c r="AC118" s="214"/>
      <c r="AD118" s="214"/>
      <c r="AE118" s="214"/>
      <c r="AF118" s="214"/>
      <c r="AG118" s="214" t="s">
        <v>127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2" x14ac:dyDescent="0.2">
      <c r="A119" s="221"/>
      <c r="B119" s="222"/>
      <c r="C119" s="256" t="s">
        <v>270</v>
      </c>
      <c r="D119" s="225"/>
      <c r="E119" s="226">
        <v>23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4"/>
      <c r="AA119" s="214"/>
      <c r="AB119" s="214"/>
      <c r="AC119" s="214"/>
      <c r="AD119" s="214"/>
      <c r="AE119" s="214"/>
      <c r="AF119" s="214"/>
      <c r="AG119" s="214" t="s">
        <v>133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5">
        <v>40</v>
      </c>
      <c r="B120" s="236" t="s">
        <v>271</v>
      </c>
      <c r="C120" s="254" t="s">
        <v>272</v>
      </c>
      <c r="D120" s="237" t="s">
        <v>120</v>
      </c>
      <c r="E120" s="238">
        <v>17.510000000000002</v>
      </c>
      <c r="F120" s="239"/>
      <c r="G120" s="240">
        <f>ROUND(E120*F120,2)</f>
        <v>0</v>
      </c>
      <c r="H120" s="239"/>
      <c r="I120" s="240">
        <f>ROUND(E120*H120,2)</f>
        <v>0</v>
      </c>
      <c r="J120" s="239"/>
      <c r="K120" s="240">
        <f>ROUND(E120*J120,2)</f>
        <v>0</v>
      </c>
      <c r="L120" s="240">
        <v>21</v>
      </c>
      <c r="M120" s="240">
        <f>G120*(1+L120/100)</f>
        <v>0</v>
      </c>
      <c r="N120" s="238">
        <v>3.0470000000000001E-2</v>
      </c>
      <c r="O120" s="238">
        <f>ROUND(E120*N120,2)</f>
        <v>0.53</v>
      </c>
      <c r="P120" s="238">
        <v>0</v>
      </c>
      <c r="Q120" s="238">
        <f>ROUND(E120*P120,2)</f>
        <v>0</v>
      </c>
      <c r="R120" s="240" t="s">
        <v>199</v>
      </c>
      <c r="S120" s="240" t="s">
        <v>122</v>
      </c>
      <c r="T120" s="241" t="s">
        <v>123</v>
      </c>
      <c r="U120" s="224">
        <v>0.87</v>
      </c>
      <c r="V120" s="224">
        <f>ROUND(E120*U120,2)</f>
        <v>15.23</v>
      </c>
      <c r="W120" s="224"/>
      <c r="X120" s="224"/>
      <c r="Y120" s="224" t="s">
        <v>124</v>
      </c>
      <c r="Z120" s="214"/>
      <c r="AA120" s="214"/>
      <c r="AB120" s="214"/>
      <c r="AC120" s="214"/>
      <c r="AD120" s="214"/>
      <c r="AE120" s="214"/>
      <c r="AF120" s="214"/>
      <c r="AG120" s="214" t="s">
        <v>125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2" x14ac:dyDescent="0.2">
      <c r="A121" s="221"/>
      <c r="B121" s="222"/>
      <c r="C121" s="255" t="s">
        <v>273</v>
      </c>
      <c r="D121" s="242"/>
      <c r="E121" s="242"/>
      <c r="F121" s="242"/>
      <c r="G121" s="242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4"/>
      <c r="AA121" s="214"/>
      <c r="AB121" s="214"/>
      <c r="AC121" s="214"/>
      <c r="AD121" s="214"/>
      <c r="AE121" s="214"/>
      <c r="AF121" s="214"/>
      <c r="AG121" s="214" t="s">
        <v>127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2" x14ac:dyDescent="0.2">
      <c r="A122" s="221"/>
      <c r="B122" s="222"/>
      <c r="C122" s="256" t="s">
        <v>274</v>
      </c>
      <c r="D122" s="225"/>
      <c r="E122" s="226">
        <v>17.510000000000002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4"/>
      <c r="AA122" s="214"/>
      <c r="AB122" s="214"/>
      <c r="AC122" s="214"/>
      <c r="AD122" s="214"/>
      <c r="AE122" s="214"/>
      <c r="AF122" s="214"/>
      <c r="AG122" s="214" t="s">
        <v>133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35">
        <v>41</v>
      </c>
      <c r="B123" s="236" t="s">
        <v>275</v>
      </c>
      <c r="C123" s="254" t="s">
        <v>276</v>
      </c>
      <c r="D123" s="237" t="s">
        <v>120</v>
      </c>
      <c r="E123" s="238">
        <v>17.510000000000002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38">
        <v>0</v>
      </c>
      <c r="O123" s="238">
        <f>ROUND(E123*N123,2)</f>
        <v>0</v>
      </c>
      <c r="P123" s="238">
        <v>0</v>
      </c>
      <c r="Q123" s="238">
        <f>ROUND(E123*P123,2)</f>
        <v>0</v>
      </c>
      <c r="R123" s="240" t="s">
        <v>199</v>
      </c>
      <c r="S123" s="240" t="s">
        <v>122</v>
      </c>
      <c r="T123" s="241" t="s">
        <v>123</v>
      </c>
      <c r="U123" s="224">
        <v>0.23200000000000001</v>
      </c>
      <c r="V123" s="224">
        <f>ROUND(E123*U123,2)</f>
        <v>4.0599999999999996</v>
      </c>
      <c r="W123" s="224"/>
      <c r="X123" s="224"/>
      <c r="Y123" s="224" t="s">
        <v>124</v>
      </c>
      <c r="Z123" s="214"/>
      <c r="AA123" s="214"/>
      <c r="AB123" s="214"/>
      <c r="AC123" s="214"/>
      <c r="AD123" s="214"/>
      <c r="AE123" s="214"/>
      <c r="AF123" s="214"/>
      <c r="AG123" s="214" t="s">
        <v>125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2" x14ac:dyDescent="0.2">
      <c r="A124" s="221"/>
      <c r="B124" s="222"/>
      <c r="C124" s="255" t="s">
        <v>273</v>
      </c>
      <c r="D124" s="242"/>
      <c r="E124" s="242"/>
      <c r="F124" s="242"/>
      <c r="G124" s="242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4"/>
      <c r="AA124" s="214"/>
      <c r="AB124" s="214"/>
      <c r="AC124" s="214"/>
      <c r="AD124" s="214"/>
      <c r="AE124" s="214"/>
      <c r="AF124" s="214"/>
      <c r="AG124" s="214" t="s">
        <v>127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35">
        <v>42</v>
      </c>
      <c r="B125" s="236" t="s">
        <v>277</v>
      </c>
      <c r="C125" s="254" t="s">
        <v>278</v>
      </c>
      <c r="D125" s="237" t="s">
        <v>130</v>
      </c>
      <c r="E125" s="238">
        <v>1.571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4.8689999999999997E-2</v>
      </c>
      <c r="O125" s="238">
        <f>ROUND(E125*N125,2)</f>
        <v>0.08</v>
      </c>
      <c r="P125" s="238">
        <v>0</v>
      </c>
      <c r="Q125" s="238">
        <f>ROUND(E125*P125,2)</f>
        <v>0</v>
      </c>
      <c r="R125" s="240" t="s">
        <v>199</v>
      </c>
      <c r="S125" s="240" t="s">
        <v>122</v>
      </c>
      <c r="T125" s="241" t="s">
        <v>123</v>
      </c>
      <c r="U125" s="224">
        <v>0.69</v>
      </c>
      <c r="V125" s="224">
        <f>ROUND(E125*U125,2)</f>
        <v>1.08</v>
      </c>
      <c r="W125" s="224"/>
      <c r="X125" s="224"/>
      <c r="Y125" s="224" t="s">
        <v>124</v>
      </c>
      <c r="Z125" s="214"/>
      <c r="AA125" s="214"/>
      <c r="AB125" s="214"/>
      <c r="AC125" s="214"/>
      <c r="AD125" s="214"/>
      <c r="AE125" s="214"/>
      <c r="AF125" s="214"/>
      <c r="AG125" s="214" t="s">
        <v>125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2" x14ac:dyDescent="0.2">
      <c r="A126" s="221"/>
      <c r="B126" s="222"/>
      <c r="C126" s="255" t="s">
        <v>273</v>
      </c>
      <c r="D126" s="242"/>
      <c r="E126" s="242"/>
      <c r="F126" s="242"/>
      <c r="G126" s="242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4"/>
      <c r="AA126" s="214"/>
      <c r="AB126" s="214"/>
      <c r="AC126" s="214"/>
      <c r="AD126" s="214"/>
      <c r="AE126" s="214"/>
      <c r="AF126" s="214"/>
      <c r="AG126" s="214" t="s">
        <v>127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2" x14ac:dyDescent="0.2">
      <c r="A127" s="221"/>
      <c r="B127" s="222"/>
      <c r="C127" s="256" t="s">
        <v>279</v>
      </c>
      <c r="D127" s="225"/>
      <c r="E127" s="226">
        <v>1.57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4"/>
      <c r="AA127" s="214"/>
      <c r="AB127" s="214"/>
      <c r="AC127" s="214"/>
      <c r="AD127" s="214"/>
      <c r="AE127" s="214"/>
      <c r="AF127" s="214"/>
      <c r="AG127" s="214" t="s">
        <v>133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35">
        <v>43</v>
      </c>
      <c r="B128" s="236" t="s">
        <v>280</v>
      </c>
      <c r="C128" s="254" t="s">
        <v>281</v>
      </c>
      <c r="D128" s="237" t="s">
        <v>130</v>
      </c>
      <c r="E128" s="238">
        <v>1.571</v>
      </c>
      <c r="F128" s="239"/>
      <c r="G128" s="240">
        <f>ROUND(E128*F128,2)</f>
        <v>0</v>
      </c>
      <c r="H128" s="239"/>
      <c r="I128" s="240">
        <f>ROUND(E128*H128,2)</f>
        <v>0</v>
      </c>
      <c r="J128" s="239"/>
      <c r="K128" s="240">
        <f>ROUND(E128*J128,2)</f>
        <v>0</v>
      </c>
      <c r="L128" s="240">
        <v>21</v>
      </c>
      <c r="M128" s="240">
        <f>G128*(1+L128/100)</f>
        <v>0</v>
      </c>
      <c r="N128" s="238">
        <v>0</v>
      </c>
      <c r="O128" s="238">
        <f>ROUND(E128*N128,2)</f>
        <v>0</v>
      </c>
      <c r="P128" s="238">
        <v>0</v>
      </c>
      <c r="Q128" s="238">
        <f>ROUND(E128*P128,2)</f>
        <v>0</v>
      </c>
      <c r="R128" s="240" t="s">
        <v>199</v>
      </c>
      <c r="S128" s="240" t="s">
        <v>122</v>
      </c>
      <c r="T128" s="241" t="s">
        <v>123</v>
      </c>
      <c r="U128" s="224">
        <v>0.17299999999999999</v>
      </c>
      <c r="V128" s="224">
        <f>ROUND(E128*U128,2)</f>
        <v>0.27</v>
      </c>
      <c r="W128" s="224"/>
      <c r="X128" s="224"/>
      <c r="Y128" s="224" t="s">
        <v>124</v>
      </c>
      <c r="Z128" s="214"/>
      <c r="AA128" s="214"/>
      <c r="AB128" s="214"/>
      <c r="AC128" s="214"/>
      <c r="AD128" s="214"/>
      <c r="AE128" s="214"/>
      <c r="AF128" s="214"/>
      <c r="AG128" s="214" t="s">
        <v>125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2" x14ac:dyDescent="0.2">
      <c r="A129" s="221"/>
      <c r="B129" s="222"/>
      <c r="C129" s="255" t="s">
        <v>273</v>
      </c>
      <c r="D129" s="242"/>
      <c r="E129" s="242"/>
      <c r="F129" s="242"/>
      <c r="G129" s="242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4"/>
      <c r="AA129" s="214"/>
      <c r="AB129" s="214"/>
      <c r="AC129" s="214"/>
      <c r="AD129" s="214"/>
      <c r="AE129" s="214"/>
      <c r="AF129" s="214"/>
      <c r="AG129" s="214" t="s">
        <v>127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5">
        <v>44</v>
      </c>
      <c r="B130" s="236" t="s">
        <v>282</v>
      </c>
      <c r="C130" s="254" t="s">
        <v>283</v>
      </c>
      <c r="D130" s="237" t="s">
        <v>130</v>
      </c>
      <c r="E130" s="238">
        <v>1.571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38">
        <v>2.2699999999999999E-3</v>
      </c>
      <c r="O130" s="238">
        <f>ROUND(E130*N130,2)</f>
        <v>0</v>
      </c>
      <c r="P130" s="238">
        <v>0</v>
      </c>
      <c r="Q130" s="238">
        <f>ROUND(E130*P130,2)</f>
        <v>0</v>
      </c>
      <c r="R130" s="240" t="s">
        <v>199</v>
      </c>
      <c r="S130" s="240" t="s">
        <v>122</v>
      </c>
      <c r="T130" s="241" t="s">
        <v>123</v>
      </c>
      <c r="U130" s="224">
        <v>0.38600000000000001</v>
      </c>
      <c r="V130" s="224">
        <f>ROUND(E130*U130,2)</f>
        <v>0.61</v>
      </c>
      <c r="W130" s="224"/>
      <c r="X130" s="224"/>
      <c r="Y130" s="224" t="s">
        <v>124</v>
      </c>
      <c r="Z130" s="214"/>
      <c r="AA130" s="214"/>
      <c r="AB130" s="214"/>
      <c r="AC130" s="214"/>
      <c r="AD130" s="214"/>
      <c r="AE130" s="214"/>
      <c r="AF130" s="214"/>
      <c r="AG130" s="214" t="s">
        <v>125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2" x14ac:dyDescent="0.2">
      <c r="A131" s="221"/>
      <c r="B131" s="222"/>
      <c r="C131" s="255" t="s">
        <v>284</v>
      </c>
      <c r="D131" s="242"/>
      <c r="E131" s="242"/>
      <c r="F131" s="242"/>
      <c r="G131" s="242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4"/>
      <c r="AA131" s="214"/>
      <c r="AB131" s="214"/>
      <c r="AC131" s="214"/>
      <c r="AD131" s="214"/>
      <c r="AE131" s="214"/>
      <c r="AF131" s="214"/>
      <c r="AG131" s="214" t="s">
        <v>127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43" t="str">
        <f>C131</f>
        <v>výšky do 4 m se zesílením dna bednění podle hodnoty zatížení betonovou směsí a výztuží. Bez pomocného lešení.</v>
      </c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35">
        <v>45</v>
      </c>
      <c r="B132" s="236" t="s">
        <v>285</v>
      </c>
      <c r="C132" s="254" t="s">
        <v>286</v>
      </c>
      <c r="D132" s="237" t="s">
        <v>130</v>
      </c>
      <c r="E132" s="238">
        <v>1.571</v>
      </c>
      <c r="F132" s="239"/>
      <c r="G132" s="240">
        <f>ROUND(E132*F132,2)</f>
        <v>0</v>
      </c>
      <c r="H132" s="239"/>
      <c r="I132" s="240">
        <f>ROUND(E132*H132,2)</f>
        <v>0</v>
      </c>
      <c r="J132" s="239"/>
      <c r="K132" s="240">
        <f>ROUND(E132*J132,2)</f>
        <v>0</v>
      </c>
      <c r="L132" s="240">
        <v>21</v>
      </c>
      <c r="M132" s="240">
        <f>G132*(1+L132/100)</f>
        <v>0</v>
      </c>
      <c r="N132" s="238">
        <v>0</v>
      </c>
      <c r="O132" s="238">
        <f>ROUND(E132*N132,2)</f>
        <v>0</v>
      </c>
      <c r="P132" s="238">
        <v>0</v>
      </c>
      <c r="Q132" s="238">
        <f>ROUND(E132*P132,2)</f>
        <v>0</v>
      </c>
      <c r="R132" s="240" t="s">
        <v>199</v>
      </c>
      <c r="S132" s="240" t="s">
        <v>122</v>
      </c>
      <c r="T132" s="241" t="s">
        <v>123</v>
      </c>
      <c r="U132" s="224">
        <v>0.13</v>
      </c>
      <c r="V132" s="224">
        <f>ROUND(E132*U132,2)</f>
        <v>0.2</v>
      </c>
      <c r="W132" s="224"/>
      <c r="X132" s="224"/>
      <c r="Y132" s="224" t="s">
        <v>124</v>
      </c>
      <c r="Z132" s="214"/>
      <c r="AA132" s="214"/>
      <c r="AB132" s="214"/>
      <c r="AC132" s="214"/>
      <c r="AD132" s="214"/>
      <c r="AE132" s="214"/>
      <c r="AF132" s="214"/>
      <c r="AG132" s="214" t="s">
        <v>125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2" x14ac:dyDescent="0.2">
      <c r="A133" s="221"/>
      <c r="B133" s="222"/>
      <c r="C133" s="255" t="s">
        <v>284</v>
      </c>
      <c r="D133" s="242"/>
      <c r="E133" s="242"/>
      <c r="F133" s="242"/>
      <c r="G133" s="242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4"/>
      <c r="AA133" s="214"/>
      <c r="AB133" s="214"/>
      <c r="AC133" s="214"/>
      <c r="AD133" s="214"/>
      <c r="AE133" s="214"/>
      <c r="AF133" s="214"/>
      <c r="AG133" s="214" t="s">
        <v>127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43" t="str">
        <f>C133</f>
        <v>výšky do 4 m se zesílením dna bednění podle hodnoty zatížení betonovou směsí a výztuží. Bez pomocného lešení.</v>
      </c>
      <c r="BB133" s="214"/>
      <c r="BC133" s="214"/>
      <c r="BD133" s="214"/>
      <c r="BE133" s="214"/>
      <c r="BF133" s="214"/>
      <c r="BG133" s="214"/>
      <c r="BH133" s="214"/>
    </row>
    <row r="134" spans="1:60" ht="22.5" outlineLevel="1" x14ac:dyDescent="0.2">
      <c r="A134" s="235">
        <v>46</v>
      </c>
      <c r="B134" s="236" t="s">
        <v>287</v>
      </c>
      <c r="C134" s="254" t="s">
        <v>288</v>
      </c>
      <c r="D134" s="237" t="s">
        <v>203</v>
      </c>
      <c r="E134" s="238">
        <v>0.13582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38">
        <v>1.08961</v>
      </c>
      <c r="O134" s="238">
        <f>ROUND(E134*N134,2)</f>
        <v>0.15</v>
      </c>
      <c r="P134" s="238">
        <v>0</v>
      </c>
      <c r="Q134" s="238">
        <f>ROUND(E134*P134,2)</f>
        <v>0</v>
      </c>
      <c r="R134" s="240" t="s">
        <v>199</v>
      </c>
      <c r="S134" s="240" t="s">
        <v>122</v>
      </c>
      <c r="T134" s="241" t="s">
        <v>123</v>
      </c>
      <c r="U134" s="224">
        <v>15.231</v>
      </c>
      <c r="V134" s="224">
        <f>ROUND(E134*U134,2)</f>
        <v>2.0699999999999998</v>
      </c>
      <c r="W134" s="224"/>
      <c r="X134" s="224"/>
      <c r="Y134" s="224" t="s">
        <v>124</v>
      </c>
      <c r="Z134" s="214"/>
      <c r="AA134" s="214"/>
      <c r="AB134" s="214"/>
      <c r="AC134" s="214"/>
      <c r="AD134" s="214"/>
      <c r="AE134" s="214"/>
      <c r="AF134" s="214"/>
      <c r="AG134" s="214" t="s">
        <v>125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2" x14ac:dyDescent="0.2">
      <c r="A135" s="221"/>
      <c r="B135" s="222"/>
      <c r="C135" s="255" t="s">
        <v>218</v>
      </c>
      <c r="D135" s="242"/>
      <c r="E135" s="242"/>
      <c r="F135" s="242"/>
      <c r="G135" s="242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4"/>
      <c r="AA135" s="214"/>
      <c r="AB135" s="214"/>
      <c r="AC135" s="214"/>
      <c r="AD135" s="214"/>
      <c r="AE135" s="214"/>
      <c r="AF135" s="214"/>
      <c r="AG135" s="214" t="s">
        <v>127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2" x14ac:dyDescent="0.2">
      <c r="A136" s="221"/>
      <c r="B136" s="222"/>
      <c r="C136" s="256" t="s">
        <v>289</v>
      </c>
      <c r="D136" s="225"/>
      <c r="E136" s="226">
        <v>0.14000000000000001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4"/>
      <c r="AA136" s="214"/>
      <c r="AB136" s="214"/>
      <c r="AC136" s="214"/>
      <c r="AD136" s="214"/>
      <c r="AE136" s="214"/>
      <c r="AF136" s="214"/>
      <c r="AG136" s="214" t="s">
        <v>133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35">
        <v>47</v>
      </c>
      <c r="B137" s="236" t="s">
        <v>290</v>
      </c>
      <c r="C137" s="254" t="s">
        <v>291</v>
      </c>
      <c r="D137" s="237" t="s">
        <v>120</v>
      </c>
      <c r="E137" s="238">
        <v>17.510000000000002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38">
        <v>8.0000000000000007E-5</v>
      </c>
      <c r="O137" s="238">
        <f>ROUND(E137*N137,2)</f>
        <v>0</v>
      </c>
      <c r="P137" s="238">
        <v>0</v>
      </c>
      <c r="Q137" s="238">
        <f>ROUND(E137*P137,2)</f>
        <v>0</v>
      </c>
      <c r="R137" s="240" t="s">
        <v>199</v>
      </c>
      <c r="S137" s="240" t="s">
        <v>122</v>
      </c>
      <c r="T137" s="241" t="s">
        <v>123</v>
      </c>
      <c r="U137" s="224">
        <v>0.13</v>
      </c>
      <c r="V137" s="224">
        <f>ROUND(E137*U137,2)</f>
        <v>2.2799999999999998</v>
      </c>
      <c r="W137" s="224"/>
      <c r="X137" s="224"/>
      <c r="Y137" s="224" t="s">
        <v>124</v>
      </c>
      <c r="Z137" s="214"/>
      <c r="AA137" s="214"/>
      <c r="AB137" s="214"/>
      <c r="AC137" s="214"/>
      <c r="AD137" s="214"/>
      <c r="AE137" s="214"/>
      <c r="AF137" s="214"/>
      <c r="AG137" s="214" t="s">
        <v>125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2" x14ac:dyDescent="0.2">
      <c r="A138" s="221"/>
      <c r="B138" s="222"/>
      <c r="C138" s="256" t="s">
        <v>292</v>
      </c>
      <c r="D138" s="225"/>
      <c r="E138" s="226">
        <v>17.510000000000002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4"/>
      <c r="AA138" s="214"/>
      <c r="AB138" s="214"/>
      <c r="AC138" s="214"/>
      <c r="AD138" s="214"/>
      <c r="AE138" s="214"/>
      <c r="AF138" s="214"/>
      <c r="AG138" s="214" t="s">
        <v>133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44">
        <v>48</v>
      </c>
      <c r="B139" s="245" t="s">
        <v>293</v>
      </c>
      <c r="C139" s="257" t="s">
        <v>294</v>
      </c>
      <c r="D139" s="246" t="s">
        <v>120</v>
      </c>
      <c r="E139" s="247">
        <v>17.510000000000002</v>
      </c>
      <c r="F139" s="248"/>
      <c r="G139" s="249">
        <f>ROUND(E139*F139,2)</f>
        <v>0</v>
      </c>
      <c r="H139" s="248"/>
      <c r="I139" s="249">
        <f>ROUND(E139*H139,2)</f>
        <v>0</v>
      </c>
      <c r="J139" s="248"/>
      <c r="K139" s="249">
        <f>ROUND(E139*J139,2)</f>
        <v>0</v>
      </c>
      <c r="L139" s="249">
        <v>21</v>
      </c>
      <c r="M139" s="249">
        <f>G139*(1+L139/100)</f>
        <v>0</v>
      </c>
      <c r="N139" s="247">
        <v>2.5000000000000001E-4</v>
      </c>
      <c r="O139" s="247">
        <f>ROUND(E139*N139,2)</f>
        <v>0</v>
      </c>
      <c r="P139" s="247">
        <v>0</v>
      </c>
      <c r="Q139" s="247">
        <f>ROUND(E139*P139,2)</f>
        <v>0</v>
      </c>
      <c r="R139" s="249" t="s">
        <v>199</v>
      </c>
      <c r="S139" s="249" t="s">
        <v>122</v>
      </c>
      <c r="T139" s="250" t="s">
        <v>123</v>
      </c>
      <c r="U139" s="224">
        <v>0.13</v>
      </c>
      <c r="V139" s="224">
        <f>ROUND(E139*U139,2)</f>
        <v>2.2799999999999998</v>
      </c>
      <c r="W139" s="224"/>
      <c r="X139" s="224"/>
      <c r="Y139" s="224" t="s">
        <v>124</v>
      </c>
      <c r="Z139" s="214"/>
      <c r="AA139" s="214"/>
      <c r="AB139" s="214"/>
      <c r="AC139" s="214"/>
      <c r="AD139" s="214"/>
      <c r="AE139" s="214"/>
      <c r="AF139" s="214"/>
      <c r="AG139" s="214" t="s">
        <v>125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x14ac:dyDescent="0.2">
      <c r="A140" s="228" t="s">
        <v>116</v>
      </c>
      <c r="B140" s="229" t="s">
        <v>74</v>
      </c>
      <c r="C140" s="253" t="s">
        <v>75</v>
      </c>
      <c r="D140" s="230"/>
      <c r="E140" s="231"/>
      <c r="F140" s="232"/>
      <c r="G140" s="232">
        <f>SUMIF(AG141:AG148,"&lt;&gt;NOR",G141:G148)</f>
        <v>0</v>
      </c>
      <c r="H140" s="232"/>
      <c r="I140" s="232">
        <f>SUM(I141:I148)</f>
        <v>0</v>
      </c>
      <c r="J140" s="232"/>
      <c r="K140" s="232">
        <f>SUM(K141:K148)</f>
        <v>0</v>
      </c>
      <c r="L140" s="232"/>
      <c r="M140" s="232">
        <f>SUM(M141:M148)</f>
        <v>0</v>
      </c>
      <c r="N140" s="231"/>
      <c r="O140" s="231">
        <f>SUM(O141:O148)</f>
        <v>14.55</v>
      </c>
      <c r="P140" s="231"/>
      <c r="Q140" s="231">
        <f>SUM(Q141:Q148)</f>
        <v>0</v>
      </c>
      <c r="R140" s="232"/>
      <c r="S140" s="232"/>
      <c r="T140" s="233"/>
      <c r="U140" s="227"/>
      <c r="V140" s="227">
        <f>SUM(V141:V148)</f>
        <v>12.459999999999999</v>
      </c>
      <c r="W140" s="227"/>
      <c r="X140" s="227"/>
      <c r="Y140" s="227"/>
      <c r="AG140" t="s">
        <v>117</v>
      </c>
    </row>
    <row r="141" spans="1:60" ht="33.75" outlineLevel="1" x14ac:dyDescent="0.2">
      <c r="A141" s="235">
        <v>49</v>
      </c>
      <c r="B141" s="236" t="s">
        <v>295</v>
      </c>
      <c r="C141" s="254" t="s">
        <v>296</v>
      </c>
      <c r="D141" s="237" t="s">
        <v>120</v>
      </c>
      <c r="E141" s="238">
        <v>16</v>
      </c>
      <c r="F141" s="239"/>
      <c r="G141" s="240">
        <f>ROUND(E141*F141,2)</f>
        <v>0</v>
      </c>
      <c r="H141" s="239"/>
      <c r="I141" s="240">
        <f>ROUND(E141*H141,2)</f>
        <v>0</v>
      </c>
      <c r="J141" s="239"/>
      <c r="K141" s="240">
        <f>ROUND(E141*J141,2)</f>
        <v>0</v>
      </c>
      <c r="L141" s="240">
        <v>21</v>
      </c>
      <c r="M141" s="240">
        <f>G141*(1+L141/100)</f>
        <v>0</v>
      </c>
      <c r="N141" s="238">
        <v>0.22133</v>
      </c>
      <c r="O141" s="238">
        <f>ROUND(E141*N141,2)</f>
        <v>3.54</v>
      </c>
      <c r="P141" s="238">
        <v>0</v>
      </c>
      <c r="Q141" s="238">
        <f>ROUND(E141*P141,2)</f>
        <v>0</v>
      </c>
      <c r="R141" s="240" t="s">
        <v>121</v>
      </c>
      <c r="S141" s="240" t="s">
        <v>122</v>
      </c>
      <c r="T141" s="241" t="s">
        <v>123</v>
      </c>
      <c r="U141" s="224">
        <v>0.27200000000000002</v>
      </c>
      <c r="V141" s="224">
        <f>ROUND(E141*U141,2)</f>
        <v>4.3499999999999996</v>
      </c>
      <c r="W141" s="224"/>
      <c r="X141" s="224"/>
      <c r="Y141" s="224" t="s">
        <v>124</v>
      </c>
      <c r="Z141" s="214"/>
      <c r="AA141" s="214"/>
      <c r="AB141" s="214"/>
      <c r="AC141" s="214"/>
      <c r="AD141" s="214"/>
      <c r="AE141" s="214"/>
      <c r="AF141" s="214"/>
      <c r="AG141" s="214" t="s">
        <v>125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2" x14ac:dyDescent="0.2">
      <c r="A142" s="221"/>
      <c r="B142" s="222"/>
      <c r="C142" s="255" t="s">
        <v>297</v>
      </c>
      <c r="D142" s="242"/>
      <c r="E142" s="242"/>
      <c r="F142" s="242"/>
      <c r="G142" s="242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4"/>
      <c r="AA142" s="214"/>
      <c r="AB142" s="214"/>
      <c r="AC142" s="214"/>
      <c r="AD142" s="214"/>
      <c r="AE142" s="214"/>
      <c r="AF142" s="214"/>
      <c r="AG142" s="214" t="s">
        <v>127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ht="33.75" outlineLevel="1" x14ac:dyDescent="0.2">
      <c r="A143" s="235">
        <v>50</v>
      </c>
      <c r="B143" s="236" t="s">
        <v>298</v>
      </c>
      <c r="C143" s="254" t="s">
        <v>299</v>
      </c>
      <c r="D143" s="237" t="s">
        <v>120</v>
      </c>
      <c r="E143" s="238">
        <v>12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38">
        <v>0.21115999999999999</v>
      </c>
      <c r="O143" s="238">
        <f>ROUND(E143*N143,2)</f>
        <v>2.5299999999999998</v>
      </c>
      <c r="P143" s="238">
        <v>0</v>
      </c>
      <c r="Q143" s="238">
        <f>ROUND(E143*P143,2)</f>
        <v>0</v>
      </c>
      <c r="R143" s="240" t="s">
        <v>121</v>
      </c>
      <c r="S143" s="240" t="s">
        <v>122</v>
      </c>
      <c r="T143" s="241" t="s">
        <v>123</v>
      </c>
      <c r="U143" s="224">
        <v>0.27200000000000002</v>
      </c>
      <c r="V143" s="224">
        <f>ROUND(E143*U143,2)</f>
        <v>3.26</v>
      </c>
      <c r="W143" s="224"/>
      <c r="X143" s="224"/>
      <c r="Y143" s="224" t="s">
        <v>124</v>
      </c>
      <c r="Z143" s="214"/>
      <c r="AA143" s="214"/>
      <c r="AB143" s="214"/>
      <c r="AC143" s="214"/>
      <c r="AD143" s="214"/>
      <c r="AE143" s="214"/>
      <c r="AF143" s="214"/>
      <c r="AG143" s="214" t="s">
        <v>125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2" x14ac:dyDescent="0.2">
      <c r="A144" s="221"/>
      <c r="B144" s="222"/>
      <c r="C144" s="255" t="s">
        <v>297</v>
      </c>
      <c r="D144" s="242"/>
      <c r="E144" s="242"/>
      <c r="F144" s="242"/>
      <c r="G144" s="242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4"/>
      <c r="AA144" s="214"/>
      <c r="AB144" s="214"/>
      <c r="AC144" s="214"/>
      <c r="AD144" s="214"/>
      <c r="AE144" s="214"/>
      <c r="AF144" s="214"/>
      <c r="AG144" s="214" t="s">
        <v>127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2" x14ac:dyDescent="0.2">
      <c r="A145" s="221"/>
      <c r="B145" s="222"/>
      <c r="C145" s="258" t="s">
        <v>300</v>
      </c>
      <c r="D145" s="251"/>
      <c r="E145" s="251"/>
      <c r="F145" s="251"/>
      <c r="G145" s="251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4"/>
      <c r="AA145" s="214"/>
      <c r="AB145" s="214"/>
      <c r="AC145" s="214"/>
      <c r="AD145" s="214"/>
      <c r="AE145" s="214"/>
      <c r="AF145" s="214"/>
      <c r="AG145" s="214" t="s">
        <v>301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5">
        <v>51</v>
      </c>
      <c r="B146" s="236" t="s">
        <v>302</v>
      </c>
      <c r="C146" s="254" t="s">
        <v>303</v>
      </c>
      <c r="D146" s="237" t="s">
        <v>149</v>
      </c>
      <c r="E146" s="238">
        <v>3.36</v>
      </c>
      <c r="F146" s="239"/>
      <c r="G146" s="240">
        <f>ROUND(E146*F146,2)</f>
        <v>0</v>
      </c>
      <c r="H146" s="239"/>
      <c r="I146" s="240">
        <f>ROUND(E146*H146,2)</f>
        <v>0</v>
      </c>
      <c r="J146" s="239"/>
      <c r="K146" s="240">
        <f>ROUND(E146*J146,2)</f>
        <v>0</v>
      </c>
      <c r="L146" s="240">
        <v>21</v>
      </c>
      <c r="M146" s="240">
        <f>G146*(1+L146/100)</f>
        <v>0</v>
      </c>
      <c r="N146" s="238">
        <v>2.5249999999999999</v>
      </c>
      <c r="O146" s="238">
        <f>ROUND(E146*N146,2)</f>
        <v>8.48</v>
      </c>
      <c r="P146" s="238">
        <v>0</v>
      </c>
      <c r="Q146" s="238">
        <f>ROUND(E146*P146,2)</f>
        <v>0</v>
      </c>
      <c r="R146" s="240" t="s">
        <v>121</v>
      </c>
      <c r="S146" s="240" t="s">
        <v>122</v>
      </c>
      <c r="T146" s="241" t="s">
        <v>123</v>
      </c>
      <c r="U146" s="224">
        <v>1.4419999999999999</v>
      </c>
      <c r="V146" s="224">
        <f>ROUND(E146*U146,2)</f>
        <v>4.8499999999999996</v>
      </c>
      <c r="W146" s="224"/>
      <c r="X146" s="224"/>
      <c r="Y146" s="224" t="s">
        <v>124</v>
      </c>
      <c r="Z146" s="214"/>
      <c r="AA146" s="214"/>
      <c r="AB146" s="214"/>
      <c r="AC146" s="214"/>
      <c r="AD146" s="214"/>
      <c r="AE146" s="214"/>
      <c r="AF146" s="214"/>
      <c r="AG146" s="214" t="s">
        <v>125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2" x14ac:dyDescent="0.2">
      <c r="A147" s="221"/>
      <c r="B147" s="222"/>
      <c r="C147" s="255" t="s">
        <v>304</v>
      </c>
      <c r="D147" s="242"/>
      <c r="E147" s="242"/>
      <c r="F147" s="242"/>
      <c r="G147" s="242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4"/>
      <c r="AA147" s="214"/>
      <c r="AB147" s="214"/>
      <c r="AC147" s="214"/>
      <c r="AD147" s="214"/>
      <c r="AE147" s="214"/>
      <c r="AF147" s="214"/>
      <c r="AG147" s="214" t="s">
        <v>127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2" x14ac:dyDescent="0.2">
      <c r="A148" s="221"/>
      <c r="B148" s="222"/>
      <c r="C148" s="256" t="s">
        <v>305</v>
      </c>
      <c r="D148" s="225"/>
      <c r="E148" s="226">
        <v>3.36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4"/>
      <c r="AA148" s="214"/>
      <c r="AB148" s="214"/>
      <c r="AC148" s="214"/>
      <c r="AD148" s="214"/>
      <c r="AE148" s="214"/>
      <c r="AF148" s="214"/>
      <c r="AG148" s="214" t="s">
        <v>133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x14ac:dyDescent="0.2">
      <c r="A149" s="228" t="s">
        <v>116</v>
      </c>
      <c r="B149" s="229" t="s">
        <v>76</v>
      </c>
      <c r="C149" s="253" t="s">
        <v>77</v>
      </c>
      <c r="D149" s="230"/>
      <c r="E149" s="231"/>
      <c r="F149" s="232"/>
      <c r="G149" s="232">
        <f>SUMIF(AG150:AG159,"&lt;&gt;NOR",G150:G159)</f>
        <v>0</v>
      </c>
      <c r="H149" s="232"/>
      <c r="I149" s="232">
        <f>SUM(I150:I159)</f>
        <v>0</v>
      </c>
      <c r="J149" s="232"/>
      <c r="K149" s="232">
        <f>SUM(K150:K159)</f>
        <v>0</v>
      </c>
      <c r="L149" s="232"/>
      <c r="M149" s="232">
        <f>SUM(M150:M159)</f>
        <v>0</v>
      </c>
      <c r="N149" s="231"/>
      <c r="O149" s="231">
        <f>SUM(O150:O159)</f>
        <v>0.03</v>
      </c>
      <c r="P149" s="231"/>
      <c r="Q149" s="231">
        <f>SUM(Q150:Q159)</f>
        <v>97.54</v>
      </c>
      <c r="R149" s="232"/>
      <c r="S149" s="232"/>
      <c r="T149" s="233"/>
      <c r="U149" s="227"/>
      <c r="V149" s="227">
        <f>SUM(V150:V159)</f>
        <v>241.9</v>
      </c>
      <c r="W149" s="227"/>
      <c r="X149" s="227"/>
      <c r="Y149" s="227"/>
      <c r="AG149" t="s">
        <v>117</v>
      </c>
    </row>
    <row r="150" spans="1:60" outlineLevel="1" x14ac:dyDescent="0.2">
      <c r="A150" s="235">
        <v>52</v>
      </c>
      <c r="B150" s="236" t="s">
        <v>306</v>
      </c>
      <c r="C150" s="254" t="s">
        <v>307</v>
      </c>
      <c r="D150" s="237" t="s">
        <v>149</v>
      </c>
      <c r="E150" s="238">
        <v>18.332999999999998</v>
      </c>
      <c r="F150" s="239"/>
      <c r="G150" s="240">
        <f>ROUND(E150*F150,2)</f>
        <v>0</v>
      </c>
      <c r="H150" s="239"/>
      <c r="I150" s="240">
        <f>ROUND(E150*H150,2)</f>
        <v>0</v>
      </c>
      <c r="J150" s="239"/>
      <c r="K150" s="240">
        <f>ROUND(E150*J150,2)</f>
        <v>0</v>
      </c>
      <c r="L150" s="240">
        <v>21</v>
      </c>
      <c r="M150" s="240">
        <f>G150*(1+L150/100)</f>
        <v>0</v>
      </c>
      <c r="N150" s="238">
        <v>1.47E-3</v>
      </c>
      <c r="O150" s="238">
        <f>ROUND(E150*N150,2)</f>
        <v>0.03</v>
      </c>
      <c r="P150" s="238">
        <v>2.2000000000000002</v>
      </c>
      <c r="Q150" s="238">
        <f>ROUND(E150*P150,2)</f>
        <v>40.33</v>
      </c>
      <c r="R150" s="240" t="s">
        <v>308</v>
      </c>
      <c r="S150" s="240" t="s">
        <v>122</v>
      </c>
      <c r="T150" s="241" t="s">
        <v>123</v>
      </c>
      <c r="U150" s="224">
        <v>4.9960000000000004</v>
      </c>
      <c r="V150" s="224">
        <f>ROUND(E150*U150,2)</f>
        <v>91.59</v>
      </c>
      <c r="W150" s="224"/>
      <c r="X150" s="224"/>
      <c r="Y150" s="224" t="s">
        <v>124</v>
      </c>
      <c r="Z150" s="214"/>
      <c r="AA150" s="214"/>
      <c r="AB150" s="214"/>
      <c r="AC150" s="214"/>
      <c r="AD150" s="214"/>
      <c r="AE150" s="214"/>
      <c r="AF150" s="214"/>
      <c r="AG150" s="214" t="s">
        <v>125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22.5" outlineLevel="2" x14ac:dyDescent="0.2">
      <c r="A151" s="221"/>
      <c r="B151" s="222"/>
      <c r="C151" s="255" t="s">
        <v>309</v>
      </c>
      <c r="D151" s="242"/>
      <c r="E151" s="242"/>
      <c r="F151" s="242"/>
      <c r="G151" s="242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4"/>
      <c r="AA151" s="214"/>
      <c r="AB151" s="214"/>
      <c r="AC151" s="214"/>
      <c r="AD151" s="214"/>
      <c r="AE151" s="214"/>
      <c r="AF151" s="214"/>
      <c r="AG151" s="214" t="s">
        <v>127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43" t="str">
        <f>C151</f>
        <v>nebo vybourání otvorů průřezové plochy přes 4 m2 ve zdivu z betonu prostého, včetně pomocného lešení o výšce podlahy do 1900 mm a pro zatížení do 1,5 kPa  (150 kg/m2),</v>
      </c>
      <c r="BB151" s="214"/>
      <c r="BC151" s="214"/>
      <c r="BD151" s="214"/>
      <c r="BE151" s="214"/>
      <c r="BF151" s="214"/>
      <c r="BG151" s="214"/>
      <c r="BH151" s="214"/>
    </row>
    <row r="152" spans="1:60" outlineLevel="2" x14ac:dyDescent="0.2">
      <c r="A152" s="221"/>
      <c r="B152" s="222"/>
      <c r="C152" s="256" t="s">
        <v>310</v>
      </c>
      <c r="D152" s="225"/>
      <c r="E152" s="226">
        <v>18.329999999999998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4"/>
      <c r="AA152" s="214"/>
      <c r="AB152" s="214"/>
      <c r="AC152" s="214"/>
      <c r="AD152" s="214"/>
      <c r="AE152" s="214"/>
      <c r="AF152" s="214"/>
      <c r="AG152" s="214" t="s">
        <v>133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35">
        <v>53</v>
      </c>
      <c r="B153" s="236" t="s">
        <v>311</v>
      </c>
      <c r="C153" s="254" t="s">
        <v>312</v>
      </c>
      <c r="D153" s="237" t="s">
        <v>149</v>
      </c>
      <c r="E153" s="238">
        <v>21.728000000000002</v>
      </c>
      <c r="F153" s="239"/>
      <c r="G153" s="240">
        <f>ROUND(E153*F153,2)</f>
        <v>0</v>
      </c>
      <c r="H153" s="239"/>
      <c r="I153" s="240">
        <f>ROUND(E153*H153,2)</f>
        <v>0</v>
      </c>
      <c r="J153" s="239"/>
      <c r="K153" s="240">
        <f>ROUND(E153*J153,2)</f>
        <v>0</v>
      </c>
      <c r="L153" s="240">
        <v>21</v>
      </c>
      <c r="M153" s="240">
        <f>G153*(1+L153/100)</f>
        <v>0</v>
      </c>
      <c r="N153" s="238">
        <v>0</v>
      </c>
      <c r="O153" s="238">
        <f>ROUND(E153*N153,2)</f>
        <v>0</v>
      </c>
      <c r="P153" s="238">
        <v>2.2000000000000002</v>
      </c>
      <c r="Q153" s="238">
        <f>ROUND(E153*P153,2)</f>
        <v>47.8</v>
      </c>
      <c r="R153" s="240" t="s">
        <v>308</v>
      </c>
      <c r="S153" s="240" t="s">
        <v>122</v>
      </c>
      <c r="T153" s="241" t="s">
        <v>123</v>
      </c>
      <c r="U153" s="224">
        <v>3.8580000000000001</v>
      </c>
      <c r="V153" s="224">
        <f>ROUND(E153*U153,2)</f>
        <v>83.83</v>
      </c>
      <c r="W153" s="224"/>
      <c r="X153" s="224"/>
      <c r="Y153" s="224" t="s">
        <v>124</v>
      </c>
      <c r="Z153" s="214"/>
      <c r="AA153" s="214"/>
      <c r="AB153" s="214"/>
      <c r="AC153" s="214"/>
      <c r="AD153" s="214"/>
      <c r="AE153" s="214"/>
      <c r="AF153" s="214"/>
      <c r="AG153" s="214" t="s">
        <v>125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2" x14ac:dyDescent="0.2">
      <c r="A154" s="221"/>
      <c r="B154" s="222"/>
      <c r="C154" s="255" t="s">
        <v>313</v>
      </c>
      <c r="D154" s="242"/>
      <c r="E154" s="242"/>
      <c r="F154" s="242"/>
      <c r="G154" s="242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4"/>
      <c r="AA154" s="214"/>
      <c r="AB154" s="214"/>
      <c r="AC154" s="214"/>
      <c r="AD154" s="214"/>
      <c r="AE154" s="214"/>
      <c r="AF154" s="214"/>
      <c r="AG154" s="214" t="s">
        <v>127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2" x14ac:dyDescent="0.2">
      <c r="A155" s="221"/>
      <c r="B155" s="222"/>
      <c r="C155" s="256" t="s">
        <v>314</v>
      </c>
      <c r="D155" s="225"/>
      <c r="E155" s="226">
        <v>21.73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4"/>
      <c r="AA155" s="214"/>
      <c r="AB155" s="214"/>
      <c r="AC155" s="214"/>
      <c r="AD155" s="214"/>
      <c r="AE155" s="214"/>
      <c r="AF155" s="214"/>
      <c r="AG155" s="214" t="s">
        <v>133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5">
        <v>54</v>
      </c>
      <c r="B156" s="236" t="s">
        <v>315</v>
      </c>
      <c r="C156" s="254" t="s">
        <v>316</v>
      </c>
      <c r="D156" s="237" t="s">
        <v>130</v>
      </c>
      <c r="E156" s="238">
        <v>21.44</v>
      </c>
      <c r="F156" s="239"/>
      <c r="G156" s="240">
        <f>ROUND(E156*F156,2)</f>
        <v>0</v>
      </c>
      <c r="H156" s="239"/>
      <c r="I156" s="240">
        <f>ROUND(E156*H156,2)</f>
        <v>0</v>
      </c>
      <c r="J156" s="239"/>
      <c r="K156" s="240">
        <f>ROUND(E156*J156,2)</f>
        <v>0</v>
      </c>
      <c r="L156" s="240">
        <v>21</v>
      </c>
      <c r="M156" s="240">
        <f>G156*(1+L156/100)</f>
        <v>0</v>
      </c>
      <c r="N156" s="238">
        <v>0</v>
      </c>
      <c r="O156" s="238">
        <f>ROUND(E156*N156,2)</f>
        <v>0</v>
      </c>
      <c r="P156" s="238">
        <v>0.432</v>
      </c>
      <c r="Q156" s="238">
        <f>ROUND(E156*P156,2)</f>
        <v>9.26</v>
      </c>
      <c r="R156" s="240" t="s">
        <v>308</v>
      </c>
      <c r="S156" s="240" t="s">
        <v>122</v>
      </c>
      <c r="T156" s="241" t="s">
        <v>123</v>
      </c>
      <c r="U156" s="224">
        <v>3</v>
      </c>
      <c r="V156" s="224">
        <f>ROUND(E156*U156,2)</f>
        <v>64.319999999999993</v>
      </c>
      <c r="W156" s="224"/>
      <c r="X156" s="224"/>
      <c r="Y156" s="224" t="s">
        <v>124</v>
      </c>
      <c r="Z156" s="214"/>
      <c r="AA156" s="214"/>
      <c r="AB156" s="214"/>
      <c r="AC156" s="214"/>
      <c r="AD156" s="214"/>
      <c r="AE156" s="214"/>
      <c r="AF156" s="214"/>
      <c r="AG156" s="214" t="s">
        <v>125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2" x14ac:dyDescent="0.2">
      <c r="A157" s="221"/>
      <c r="B157" s="222"/>
      <c r="C157" s="256" t="s">
        <v>317</v>
      </c>
      <c r="D157" s="225"/>
      <c r="E157" s="226">
        <v>21.44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4"/>
      <c r="AA157" s="214"/>
      <c r="AB157" s="214"/>
      <c r="AC157" s="214"/>
      <c r="AD157" s="214"/>
      <c r="AE157" s="214"/>
      <c r="AF157" s="214"/>
      <c r="AG157" s="214" t="s">
        <v>133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5">
        <v>55</v>
      </c>
      <c r="B158" s="236" t="s">
        <v>318</v>
      </c>
      <c r="C158" s="254" t="s">
        <v>319</v>
      </c>
      <c r="D158" s="237" t="s">
        <v>120</v>
      </c>
      <c r="E158" s="238">
        <v>3.93</v>
      </c>
      <c r="F158" s="239"/>
      <c r="G158" s="240">
        <f>ROUND(E158*F158,2)</f>
        <v>0</v>
      </c>
      <c r="H158" s="239"/>
      <c r="I158" s="240">
        <f>ROUND(E158*H158,2)</f>
        <v>0</v>
      </c>
      <c r="J158" s="239"/>
      <c r="K158" s="240">
        <f>ROUND(E158*J158,2)</f>
        <v>0</v>
      </c>
      <c r="L158" s="240">
        <v>21</v>
      </c>
      <c r="M158" s="240">
        <f>G158*(1+L158/100)</f>
        <v>0</v>
      </c>
      <c r="N158" s="238">
        <v>0</v>
      </c>
      <c r="O158" s="238">
        <f>ROUND(E158*N158,2)</f>
        <v>0</v>
      </c>
      <c r="P158" s="238">
        <v>3.6999999999999998E-2</v>
      </c>
      <c r="Q158" s="238">
        <f>ROUND(E158*P158,2)</f>
        <v>0.15</v>
      </c>
      <c r="R158" s="240" t="s">
        <v>308</v>
      </c>
      <c r="S158" s="240" t="s">
        <v>122</v>
      </c>
      <c r="T158" s="241" t="s">
        <v>123</v>
      </c>
      <c r="U158" s="224">
        <v>0.55000000000000004</v>
      </c>
      <c r="V158" s="224">
        <f>ROUND(E158*U158,2)</f>
        <v>2.16</v>
      </c>
      <c r="W158" s="224"/>
      <c r="X158" s="224"/>
      <c r="Y158" s="224" t="s">
        <v>124</v>
      </c>
      <c r="Z158" s="214"/>
      <c r="AA158" s="214"/>
      <c r="AB158" s="214"/>
      <c r="AC158" s="214"/>
      <c r="AD158" s="214"/>
      <c r="AE158" s="214"/>
      <c r="AF158" s="214"/>
      <c r="AG158" s="214" t="s">
        <v>125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2" x14ac:dyDescent="0.2">
      <c r="A159" s="221"/>
      <c r="B159" s="222"/>
      <c r="C159" s="256" t="s">
        <v>320</v>
      </c>
      <c r="D159" s="225"/>
      <c r="E159" s="226">
        <v>3.93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4"/>
      <c r="AA159" s="214"/>
      <c r="AB159" s="214"/>
      <c r="AC159" s="214"/>
      <c r="AD159" s="214"/>
      <c r="AE159" s="214"/>
      <c r="AF159" s="214"/>
      <c r="AG159" s="214" t="s">
        <v>133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x14ac:dyDescent="0.2">
      <c r="A160" s="228" t="s">
        <v>116</v>
      </c>
      <c r="B160" s="229" t="s">
        <v>84</v>
      </c>
      <c r="C160" s="253" t="s">
        <v>85</v>
      </c>
      <c r="D160" s="230"/>
      <c r="E160" s="231"/>
      <c r="F160" s="232"/>
      <c r="G160" s="232">
        <f>SUMIF(AG161:AG172,"&lt;&gt;NOR",G161:G172)</f>
        <v>0</v>
      </c>
      <c r="H160" s="232"/>
      <c r="I160" s="232">
        <f>SUM(I161:I172)</f>
        <v>0</v>
      </c>
      <c r="J160" s="232"/>
      <c r="K160" s="232">
        <f>SUM(K161:K172)</f>
        <v>0</v>
      </c>
      <c r="L160" s="232"/>
      <c r="M160" s="232">
        <f>SUM(M161:M172)</f>
        <v>0</v>
      </c>
      <c r="N160" s="231"/>
      <c r="O160" s="231">
        <f>SUM(O161:O172)</f>
        <v>0</v>
      </c>
      <c r="P160" s="231"/>
      <c r="Q160" s="231">
        <f>SUM(Q161:Q172)</f>
        <v>0</v>
      </c>
      <c r="R160" s="232"/>
      <c r="S160" s="232"/>
      <c r="T160" s="233"/>
      <c r="U160" s="227"/>
      <c r="V160" s="227">
        <f>SUM(V161:V172)</f>
        <v>843.93</v>
      </c>
      <c r="W160" s="227"/>
      <c r="X160" s="227"/>
      <c r="Y160" s="227"/>
      <c r="AG160" t="s">
        <v>117</v>
      </c>
    </row>
    <row r="161" spans="1:60" outlineLevel="1" x14ac:dyDescent="0.2">
      <c r="A161" s="244">
        <v>56</v>
      </c>
      <c r="B161" s="245" t="s">
        <v>321</v>
      </c>
      <c r="C161" s="257" t="s">
        <v>322</v>
      </c>
      <c r="D161" s="246" t="s">
        <v>203</v>
      </c>
      <c r="E161" s="247">
        <v>457.16944999999998</v>
      </c>
      <c r="F161" s="248"/>
      <c r="G161" s="249">
        <f>ROUND(E161*F161,2)</f>
        <v>0</v>
      </c>
      <c r="H161" s="248"/>
      <c r="I161" s="249">
        <f>ROUND(E161*H161,2)</f>
        <v>0</v>
      </c>
      <c r="J161" s="248"/>
      <c r="K161" s="249">
        <f>ROUND(E161*J161,2)</f>
        <v>0</v>
      </c>
      <c r="L161" s="249">
        <v>21</v>
      </c>
      <c r="M161" s="249">
        <f>G161*(1+L161/100)</f>
        <v>0</v>
      </c>
      <c r="N161" s="247">
        <v>0</v>
      </c>
      <c r="O161" s="247">
        <f>ROUND(E161*N161,2)</f>
        <v>0</v>
      </c>
      <c r="P161" s="247">
        <v>0</v>
      </c>
      <c r="Q161" s="247">
        <f>ROUND(E161*P161,2)</f>
        <v>0</v>
      </c>
      <c r="R161" s="249" t="s">
        <v>308</v>
      </c>
      <c r="S161" s="249" t="s">
        <v>122</v>
      </c>
      <c r="T161" s="250" t="s">
        <v>123</v>
      </c>
      <c r="U161" s="224">
        <v>0.94199999999999995</v>
      </c>
      <c r="V161" s="224">
        <f>ROUND(E161*U161,2)</f>
        <v>430.65</v>
      </c>
      <c r="W161" s="224"/>
      <c r="X161" s="224"/>
      <c r="Y161" s="224" t="s">
        <v>124</v>
      </c>
      <c r="Z161" s="214"/>
      <c r="AA161" s="214"/>
      <c r="AB161" s="214"/>
      <c r="AC161" s="214"/>
      <c r="AD161" s="214"/>
      <c r="AE161" s="214"/>
      <c r="AF161" s="214"/>
      <c r="AG161" s="214" t="s">
        <v>323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ht="22.5" outlineLevel="1" x14ac:dyDescent="0.2">
      <c r="A162" s="244">
        <v>57</v>
      </c>
      <c r="B162" s="245" t="s">
        <v>324</v>
      </c>
      <c r="C162" s="257" t="s">
        <v>325</v>
      </c>
      <c r="D162" s="246" t="s">
        <v>203</v>
      </c>
      <c r="E162" s="247">
        <v>1371.5083500000001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21</v>
      </c>
      <c r="M162" s="249">
        <f>G162*(1+L162/100)</f>
        <v>0</v>
      </c>
      <c r="N162" s="247">
        <v>0</v>
      </c>
      <c r="O162" s="247">
        <f>ROUND(E162*N162,2)</f>
        <v>0</v>
      </c>
      <c r="P162" s="247">
        <v>0</v>
      </c>
      <c r="Q162" s="247">
        <f>ROUND(E162*P162,2)</f>
        <v>0</v>
      </c>
      <c r="R162" s="249" t="s">
        <v>308</v>
      </c>
      <c r="S162" s="249" t="s">
        <v>122</v>
      </c>
      <c r="T162" s="250" t="s">
        <v>123</v>
      </c>
      <c r="U162" s="224">
        <v>0.105</v>
      </c>
      <c r="V162" s="224">
        <f>ROUND(E162*U162,2)</f>
        <v>144.01</v>
      </c>
      <c r="W162" s="224"/>
      <c r="X162" s="224"/>
      <c r="Y162" s="224" t="s">
        <v>124</v>
      </c>
      <c r="Z162" s="214"/>
      <c r="AA162" s="214"/>
      <c r="AB162" s="214"/>
      <c r="AC162" s="214"/>
      <c r="AD162" s="214"/>
      <c r="AE162" s="214"/>
      <c r="AF162" s="214"/>
      <c r="AG162" s="214" t="s">
        <v>323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35">
        <v>58</v>
      </c>
      <c r="B163" s="236" t="s">
        <v>326</v>
      </c>
      <c r="C163" s="254" t="s">
        <v>327</v>
      </c>
      <c r="D163" s="237" t="s">
        <v>203</v>
      </c>
      <c r="E163" s="238">
        <v>457.16944999999998</v>
      </c>
      <c r="F163" s="239"/>
      <c r="G163" s="240">
        <f>ROUND(E163*F163,2)</f>
        <v>0</v>
      </c>
      <c r="H163" s="239"/>
      <c r="I163" s="240">
        <f>ROUND(E163*H163,2)</f>
        <v>0</v>
      </c>
      <c r="J163" s="239"/>
      <c r="K163" s="240">
        <f>ROUND(E163*J163,2)</f>
        <v>0</v>
      </c>
      <c r="L163" s="240">
        <v>21</v>
      </c>
      <c r="M163" s="240">
        <f>G163*(1+L163/100)</f>
        <v>0</v>
      </c>
      <c r="N163" s="238">
        <v>0</v>
      </c>
      <c r="O163" s="238">
        <f>ROUND(E163*N163,2)</f>
        <v>0</v>
      </c>
      <c r="P163" s="238">
        <v>0</v>
      </c>
      <c r="Q163" s="238">
        <f>ROUND(E163*P163,2)</f>
        <v>0</v>
      </c>
      <c r="R163" s="240" t="s">
        <v>121</v>
      </c>
      <c r="S163" s="240" t="s">
        <v>122</v>
      </c>
      <c r="T163" s="241" t="s">
        <v>123</v>
      </c>
      <c r="U163" s="224">
        <v>9.9000000000000005E-2</v>
      </c>
      <c r="V163" s="224">
        <f>ROUND(E163*U163,2)</f>
        <v>45.26</v>
      </c>
      <c r="W163" s="224"/>
      <c r="X163" s="224"/>
      <c r="Y163" s="224" t="s">
        <v>124</v>
      </c>
      <c r="Z163" s="214"/>
      <c r="AA163" s="214"/>
      <c r="AB163" s="214"/>
      <c r="AC163" s="214"/>
      <c r="AD163" s="214"/>
      <c r="AE163" s="214"/>
      <c r="AF163" s="214"/>
      <c r="AG163" s="214" t="s">
        <v>323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2" x14ac:dyDescent="0.2">
      <c r="A164" s="221"/>
      <c r="B164" s="222"/>
      <c r="C164" s="255" t="s">
        <v>328</v>
      </c>
      <c r="D164" s="242"/>
      <c r="E164" s="242"/>
      <c r="F164" s="242"/>
      <c r="G164" s="242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4"/>
      <c r="AA164" s="214"/>
      <c r="AB164" s="214"/>
      <c r="AC164" s="214"/>
      <c r="AD164" s="214"/>
      <c r="AE164" s="214"/>
      <c r="AF164" s="214"/>
      <c r="AG164" s="214" t="s">
        <v>127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35">
        <v>59</v>
      </c>
      <c r="B165" s="236" t="s">
        <v>329</v>
      </c>
      <c r="C165" s="254" t="s">
        <v>330</v>
      </c>
      <c r="D165" s="237" t="s">
        <v>203</v>
      </c>
      <c r="E165" s="238">
        <v>457.16944999999998</v>
      </c>
      <c r="F165" s="239"/>
      <c r="G165" s="240">
        <f>ROUND(E165*F165,2)</f>
        <v>0</v>
      </c>
      <c r="H165" s="239"/>
      <c r="I165" s="240">
        <f>ROUND(E165*H165,2)</f>
        <v>0</v>
      </c>
      <c r="J165" s="239"/>
      <c r="K165" s="240">
        <f>ROUND(E165*J165,2)</f>
        <v>0</v>
      </c>
      <c r="L165" s="240">
        <v>21</v>
      </c>
      <c r="M165" s="240">
        <f>G165*(1+L165/100)</f>
        <v>0</v>
      </c>
      <c r="N165" s="238">
        <v>0</v>
      </c>
      <c r="O165" s="238">
        <f>ROUND(E165*N165,2)</f>
        <v>0</v>
      </c>
      <c r="P165" s="238">
        <v>0</v>
      </c>
      <c r="Q165" s="238">
        <f>ROUND(E165*P165,2)</f>
        <v>0</v>
      </c>
      <c r="R165" s="240" t="s">
        <v>308</v>
      </c>
      <c r="S165" s="240" t="s">
        <v>122</v>
      </c>
      <c r="T165" s="241" t="s">
        <v>123</v>
      </c>
      <c r="U165" s="224">
        <v>0.49</v>
      </c>
      <c r="V165" s="224">
        <f>ROUND(E165*U165,2)</f>
        <v>224.01</v>
      </c>
      <c r="W165" s="224"/>
      <c r="X165" s="224"/>
      <c r="Y165" s="224" t="s">
        <v>124</v>
      </c>
      <c r="Z165" s="214"/>
      <c r="AA165" s="214"/>
      <c r="AB165" s="214"/>
      <c r="AC165" s="214"/>
      <c r="AD165" s="214"/>
      <c r="AE165" s="214"/>
      <c r="AF165" s="214"/>
      <c r="AG165" s="214" t="s">
        <v>323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2" x14ac:dyDescent="0.2">
      <c r="A166" s="221"/>
      <c r="B166" s="222"/>
      <c r="C166" s="259" t="s">
        <v>331</v>
      </c>
      <c r="D166" s="252"/>
      <c r="E166" s="252"/>
      <c r="F166" s="252"/>
      <c r="G166" s="252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4"/>
      <c r="AA166" s="214"/>
      <c r="AB166" s="214"/>
      <c r="AC166" s="214"/>
      <c r="AD166" s="214"/>
      <c r="AE166" s="214"/>
      <c r="AF166" s="214"/>
      <c r="AG166" s="214" t="s">
        <v>301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44">
        <v>60</v>
      </c>
      <c r="B167" s="245" t="s">
        <v>332</v>
      </c>
      <c r="C167" s="257" t="s">
        <v>333</v>
      </c>
      <c r="D167" s="246" t="s">
        <v>203</v>
      </c>
      <c r="E167" s="247">
        <v>6400.3723</v>
      </c>
      <c r="F167" s="248"/>
      <c r="G167" s="249">
        <f>ROUND(E167*F167,2)</f>
        <v>0</v>
      </c>
      <c r="H167" s="248"/>
      <c r="I167" s="249">
        <f>ROUND(E167*H167,2)</f>
        <v>0</v>
      </c>
      <c r="J167" s="248"/>
      <c r="K167" s="249">
        <f>ROUND(E167*J167,2)</f>
        <v>0</v>
      </c>
      <c r="L167" s="249">
        <v>21</v>
      </c>
      <c r="M167" s="249">
        <f>G167*(1+L167/100)</f>
        <v>0</v>
      </c>
      <c r="N167" s="247">
        <v>0</v>
      </c>
      <c r="O167" s="247">
        <f>ROUND(E167*N167,2)</f>
        <v>0</v>
      </c>
      <c r="P167" s="247">
        <v>0</v>
      </c>
      <c r="Q167" s="247">
        <f>ROUND(E167*P167,2)</f>
        <v>0</v>
      </c>
      <c r="R167" s="249" t="s">
        <v>308</v>
      </c>
      <c r="S167" s="249" t="s">
        <v>122</v>
      </c>
      <c r="T167" s="250" t="s">
        <v>123</v>
      </c>
      <c r="U167" s="224">
        <v>0</v>
      </c>
      <c r="V167" s="224">
        <f>ROUND(E167*U167,2)</f>
        <v>0</v>
      </c>
      <c r="W167" s="224"/>
      <c r="X167" s="224"/>
      <c r="Y167" s="224" t="s">
        <v>124</v>
      </c>
      <c r="Z167" s="214"/>
      <c r="AA167" s="214"/>
      <c r="AB167" s="214"/>
      <c r="AC167" s="214"/>
      <c r="AD167" s="214"/>
      <c r="AE167" s="214"/>
      <c r="AF167" s="214"/>
      <c r="AG167" s="214" t="s">
        <v>323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35">
        <v>61</v>
      </c>
      <c r="B168" s="236" t="s">
        <v>334</v>
      </c>
      <c r="C168" s="254" t="s">
        <v>335</v>
      </c>
      <c r="D168" s="237" t="s">
        <v>203</v>
      </c>
      <c r="E168" s="238">
        <v>275.36944999999997</v>
      </c>
      <c r="F168" s="239"/>
      <c r="G168" s="240">
        <f>ROUND(E168*F168,2)</f>
        <v>0</v>
      </c>
      <c r="H168" s="239"/>
      <c r="I168" s="240">
        <f>ROUND(E168*H168,2)</f>
        <v>0</v>
      </c>
      <c r="J168" s="239"/>
      <c r="K168" s="240">
        <f>ROUND(E168*J168,2)</f>
        <v>0</v>
      </c>
      <c r="L168" s="240">
        <v>21</v>
      </c>
      <c r="M168" s="240">
        <f>G168*(1+L168/100)</f>
        <v>0</v>
      </c>
      <c r="N168" s="238">
        <v>0</v>
      </c>
      <c r="O168" s="238">
        <f>ROUND(E168*N168,2)</f>
        <v>0</v>
      </c>
      <c r="P168" s="238">
        <v>0</v>
      </c>
      <c r="Q168" s="238">
        <f>ROUND(E168*P168,2)</f>
        <v>0</v>
      </c>
      <c r="R168" s="240" t="s">
        <v>308</v>
      </c>
      <c r="S168" s="240" t="s">
        <v>336</v>
      </c>
      <c r="T168" s="241" t="s">
        <v>123</v>
      </c>
      <c r="U168" s="224">
        <v>0</v>
      </c>
      <c r="V168" s="224">
        <f>ROUND(E168*U168,2)</f>
        <v>0</v>
      </c>
      <c r="W168" s="224"/>
      <c r="X168" s="224"/>
      <c r="Y168" s="224" t="s">
        <v>124</v>
      </c>
      <c r="Z168" s="214"/>
      <c r="AA168" s="214"/>
      <c r="AB168" s="214"/>
      <c r="AC168" s="214"/>
      <c r="AD168" s="214"/>
      <c r="AE168" s="214"/>
      <c r="AF168" s="214"/>
      <c r="AG168" s="214" t="s">
        <v>125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2" x14ac:dyDescent="0.2">
      <c r="A169" s="221"/>
      <c r="B169" s="222"/>
      <c r="C169" s="256" t="s">
        <v>337</v>
      </c>
      <c r="D169" s="225"/>
      <c r="E169" s="226">
        <v>275.37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4"/>
      <c r="AA169" s="214"/>
      <c r="AB169" s="214"/>
      <c r="AC169" s="214"/>
      <c r="AD169" s="214"/>
      <c r="AE169" s="214"/>
      <c r="AF169" s="214"/>
      <c r="AG169" s="214" t="s">
        <v>133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35">
        <v>62</v>
      </c>
      <c r="B170" s="236" t="s">
        <v>338</v>
      </c>
      <c r="C170" s="254" t="s">
        <v>339</v>
      </c>
      <c r="D170" s="237" t="s">
        <v>203</v>
      </c>
      <c r="E170" s="238">
        <v>225</v>
      </c>
      <c r="F170" s="239"/>
      <c r="G170" s="240">
        <f>ROUND(E170*F170,2)</f>
        <v>0</v>
      </c>
      <c r="H170" s="239"/>
      <c r="I170" s="240">
        <f>ROUND(E170*H170,2)</f>
        <v>0</v>
      </c>
      <c r="J170" s="239"/>
      <c r="K170" s="240">
        <f>ROUND(E170*J170,2)</f>
        <v>0</v>
      </c>
      <c r="L170" s="240">
        <v>21</v>
      </c>
      <c r="M170" s="240">
        <f>G170*(1+L170/100)</f>
        <v>0</v>
      </c>
      <c r="N170" s="238">
        <v>0</v>
      </c>
      <c r="O170" s="238">
        <f>ROUND(E170*N170,2)</f>
        <v>0</v>
      </c>
      <c r="P170" s="238">
        <v>0</v>
      </c>
      <c r="Q170" s="238">
        <f>ROUND(E170*P170,2)</f>
        <v>0</v>
      </c>
      <c r="R170" s="240" t="s">
        <v>308</v>
      </c>
      <c r="S170" s="240" t="s">
        <v>122</v>
      </c>
      <c r="T170" s="241" t="s">
        <v>123</v>
      </c>
      <c r="U170" s="224">
        <v>0</v>
      </c>
      <c r="V170" s="224">
        <f>ROUND(E170*U170,2)</f>
        <v>0</v>
      </c>
      <c r="W170" s="224"/>
      <c r="X170" s="224"/>
      <c r="Y170" s="224" t="s">
        <v>124</v>
      </c>
      <c r="Z170" s="214"/>
      <c r="AA170" s="214"/>
      <c r="AB170" s="214"/>
      <c r="AC170" s="214"/>
      <c r="AD170" s="214"/>
      <c r="AE170" s="214"/>
      <c r="AF170" s="214"/>
      <c r="AG170" s="214" t="s">
        <v>125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2" x14ac:dyDescent="0.2">
      <c r="A171" s="221"/>
      <c r="B171" s="222"/>
      <c r="C171" s="256" t="s">
        <v>340</v>
      </c>
      <c r="D171" s="225"/>
      <c r="E171" s="226">
        <v>60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4"/>
      <c r="AA171" s="214"/>
      <c r="AB171" s="214"/>
      <c r="AC171" s="214"/>
      <c r="AD171" s="214"/>
      <c r="AE171" s="214"/>
      <c r="AF171" s="214"/>
      <c r="AG171" s="214" t="s">
        <v>133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 x14ac:dyDescent="0.2">
      <c r="A172" s="221"/>
      <c r="B172" s="222"/>
      <c r="C172" s="256" t="s">
        <v>341</v>
      </c>
      <c r="D172" s="225"/>
      <c r="E172" s="226">
        <v>165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4"/>
      <c r="AA172" s="214"/>
      <c r="AB172" s="214"/>
      <c r="AC172" s="214"/>
      <c r="AD172" s="214"/>
      <c r="AE172" s="214"/>
      <c r="AF172" s="214"/>
      <c r="AG172" s="214" t="s">
        <v>133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x14ac:dyDescent="0.2">
      <c r="A173" s="228" t="s">
        <v>116</v>
      </c>
      <c r="B173" s="229" t="s">
        <v>78</v>
      </c>
      <c r="C173" s="253" t="s">
        <v>79</v>
      </c>
      <c r="D173" s="230"/>
      <c r="E173" s="231"/>
      <c r="F173" s="232"/>
      <c r="G173" s="232">
        <f>SUMIF(AG174:AG175,"&lt;&gt;NOR",G174:G175)</f>
        <v>0</v>
      </c>
      <c r="H173" s="232"/>
      <c r="I173" s="232">
        <f>SUM(I174:I175)</f>
        <v>0</v>
      </c>
      <c r="J173" s="232"/>
      <c r="K173" s="232">
        <f>SUM(K174:K175)</f>
        <v>0</v>
      </c>
      <c r="L173" s="232"/>
      <c r="M173" s="232">
        <f>SUM(M174:M175)</f>
        <v>0</v>
      </c>
      <c r="N173" s="231"/>
      <c r="O173" s="231">
        <f>SUM(O174:O175)</f>
        <v>0</v>
      </c>
      <c r="P173" s="231"/>
      <c r="Q173" s="231">
        <f>SUM(Q174:Q175)</f>
        <v>0</v>
      </c>
      <c r="R173" s="232"/>
      <c r="S173" s="232"/>
      <c r="T173" s="233"/>
      <c r="U173" s="227"/>
      <c r="V173" s="227">
        <f>SUM(V174:V175)</f>
        <v>126.14</v>
      </c>
      <c r="W173" s="227"/>
      <c r="X173" s="227"/>
      <c r="Y173" s="227"/>
      <c r="AG173" t="s">
        <v>117</v>
      </c>
    </row>
    <row r="174" spans="1:60" outlineLevel="1" x14ac:dyDescent="0.2">
      <c r="A174" s="235">
        <v>63</v>
      </c>
      <c r="B174" s="236" t="s">
        <v>342</v>
      </c>
      <c r="C174" s="254" t="s">
        <v>343</v>
      </c>
      <c r="D174" s="237" t="s">
        <v>203</v>
      </c>
      <c r="E174" s="238">
        <v>323.44058000000001</v>
      </c>
      <c r="F174" s="239"/>
      <c r="G174" s="240">
        <f>ROUND(E174*F174,2)</f>
        <v>0</v>
      </c>
      <c r="H174" s="239"/>
      <c r="I174" s="240">
        <f>ROUND(E174*H174,2)</f>
        <v>0</v>
      </c>
      <c r="J174" s="239"/>
      <c r="K174" s="240">
        <f>ROUND(E174*J174,2)</f>
        <v>0</v>
      </c>
      <c r="L174" s="240">
        <v>21</v>
      </c>
      <c r="M174" s="240">
        <f>G174*(1+L174/100)</f>
        <v>0</v>
      </c>
      <c r="N174" s="238">
        <v>0</v>
      </c>
      <c r="O174" s="238">
        <f>ROUND(E174*N174,2)</f>
        <v>0</v>
      </c>
      <c r="P174" s="238">
        <v>0</v>
      </c>
      <c r="Q174" s="238">
        <f>ROUND(E174*P174,2)</f>
        <v>0</v>
      </c>
      <c r="R174" s="240" t="s">
        <v>121</v>
      </c>
      <c r="S174" s="240" t="s">
        <v>122</v>
      </c>
      <c r="T174" s="241" t="s">
        <v>123</v>
      </c>
      <c r="U174" s="224">
        <v>0.39</v>
      </c>
      <c r="V174" s="224">
        <f>ROUND(E174*U174,2)</f>
        <v>126.14</v>
      </c>
      <c r="W174" s="224"/>
      <c r="X174" s="224"/>
      <c r="Y174" s="224" t="s">
        <v>124</v>
      </c>
      <c r="Z174" s="214"/>
      <c r="AA174" s="214"/>
      <c r="AB174" s="214"/>
      <c r="AC174" s="214"/>
      <c r="AD174" s="214"/>
      <c r="AE174" s="214"/>
      <c r="AF174" s="214"/>
      <c r="AG174" s="214" t="s">
        <v>344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2" x14ac:dyDescent="0.2">
      <c r="A175" s="221"/>
      <c r="B175" s="222"/>
      <c r="C175" s="255" t="s">
        <v>345</v>
      </c>
      <c r="D175" s="242"/>
      <c r="E175" s="242"/>
      <c r="F175" s="242"/>
      <c r="G175" s="242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4"/>
      <c r="AA175" s="214"/>
      <c r="AB175" s="214"/>
      <c r="AC175" s="214"/>
      <c r="AD175" s="214"/>
      <c r="AE175" s="214"/>
      <c r="AF175" s="214"/>
      <c r="AG175" s="214" t="s">
        <v>127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x14ac:dyDescent="0.2">
      <c r="A176" s="228" t="s">
        <v>116</v>
      </c>
      <c r="B176" s="229" t="s">
        <v>80</v>
      </c>
      <c r="C176" s="253" t="s">
        <v>81</v>
      </c>
      <c r="D176" s="230"/>
      <c r="E176" s="231"/>
      <c r="F176" s="232"/>
      <c r="G176" s="232">
        <f>SUMIF(AG177:AG180,"&lt;&gt;NOR",G177:G180)</f>
        <v>0</v>
      </c>
      <c r="H176" s="232"/>
      <c r="I176" s="232">
        <f>SUM(I177:I180)</f>
        <v>0</v>
      </c>
      <c r="J176" s="232"/>
      <c r="K176" s="232">
        <f>SUM(K177:K180)</f>
        <v>0</v>
      </c>
      <c r="L176" s="232"/>
      <c r="M176" s="232">
        <f>SUM(M177:M180)</f>
        <v>0</v>
      </c>
      <c r="N176" s="231"/>
      <c r="O176" s="231">
        <f>SUM(O177:O180)</f>
        <v>0.03</v>
      </c>
      <c r="P176" s="231"/>
      <c r="Q176" s="231">
        <f>SUM(Q177:Q180)</f>
        <v>0</v>
      </c>
      <c r="R176" s="232"/>
      <c r="S176" s="232"/>
      <c r="T176" s="233"/>
      <c r="U176" s="227"/>
      <c r="V176" s="227">
        <f>SUM(V177:V180)</f>
        <v>7.38</v>
      </c>
      <c r="W176" s="227"/>
      <c r="X176" s="227"/>
      <c r="Y176" s="227"/>
      <c r="AG176" t="s">
        <v>117</v>
      </c>
    </row>
    <row r="177" spans="1:60" outlineLevel="1" x14ac:dyDescent="0.2">
      <c r="A177" s="235">
        <v>64</v>
      </c>
      <c r="B177" s="236" t="s">
        <v>346</v>
      </c>
      <c r="C177" s="254" t="s">
        <v>347</v>
      </c>
      <c r="D177" s="237" t="s">
        <v>130</v>
      </c>
      <c r="E177" s="238">
        <v>45.982500000000002</v>
      </c>
      <c r="F177" s="239"/>
      <c r="G177" s="240">
        <f>ROUND(E177*F177,2)</f>
        <v>0</v>
      </c>
      <c r="H177" s="239"/>
      <c r="I177" s="240">
        <f>ROUND(E177*H177,2)</f>
        <v>0</v>
      </c>
      <c r="J177" s="239"/>
      <c r="K177" s="240">
        <f>ROUND(E177*J177,2)</f>
        <v>0</v>
      </c>
      <c r="L177" s="240">
        <v>21</v>
      </c>
      <c r="M177" s="240">
        <f>G177*(1+L177/100)</f>
        <v>0</v>
      </c>
      <c r="N177" s="238">
        <v>5.8E-4</v>
      </c>
      <c r="O177" s="238">
        <f>ROUND(E177*N177,2)</f>
        <v>0.03</v>
      </c>
      <c r="P177" s="238">
        <v>0</v>
      </c>
      <c r="Q177" s="238">
        <f>ROUND(E177*P177,2)</f>
        <v>0</v>
      </c>
      <c r="R177" s="240" t="s">
        <v>348</v>
      </c>
      <c r="S177" s="240" t="s">
        <v>122</v>
      </c>
      <c r="T177" s="241" t="s">
        <v>123</v>
      </c>
      <c r="U177" s="224">
        <v>0.16</v>
      </c>
      <c r="V177" s="224">
        <f>ROUND(E177*U177,2)</f>
        <v>7.36</v>
      </c>
      <c r="W177" s="224"/>
      <c r="X177" s="224"/>
      <c r="Y177" s="224" t="s">
        <v>124</v>
      </c>
      <c r="Z177" s="214"/>
      <c r="AA177" s="214"/>
      <c r="AB177" s="214"/>
      <c r="AC177" s="214"/>
      <c r="AD177" s="214"/>
      <c r="AE177" s="214"/>
      <c r="AF177" s="214"/>
      <c r="AG177" s="214" t="s">
        <v>125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2" x14ac:dyDescent="0.2">
      <c r="A178" s="221"/>
      <c r="B178" s="222"/>
      <c r="C178" s="256" t="s">
        <v>349</v>
      </c>
      <c r="D178" s="225"/>
      <c r="E178" s="226">
        <v>45.98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4"/>
      <c r="AA178" s="214"/>
      <c r="AB178" s="214"/>
      <c r="AC178" s="214"/>
      <c r="AD178" s="214"/>
      <c r="AE178" s="214"/>
      <c r="AF178" s="214"/>
      <c r="AG178" s="214" t="s">
        <v>133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5">
        <v>65</v>
      </c>
      <c r="B179" s="236" t="s">
        <v>350</v>
      </c>
      <c r="C179" s="254" t="s">
        <v>351</v>
      </c>
      <c r="D179" s="237" t="s">
        <v>203</v>
      </c>
      <c r="E179" s="238">
        <v>0.01</v>
      </c>
      <c r="F179" s="239"/>
      <c r="G179" s="240">
        <f>ROUND(E179*F179,2)</f>
        <v>0</v>
      </c>
      <c r="H179" s="239"/>
      <c r="I179" s="240">
        <f>ROUND(E179*H179,2)</f>
        <v>0</v>
      </c>
      <c r="J179" s="239"/>
      <c r="K179" s="240">
        <f>ROUND(E179*J179,2)</f>
        <v>0</v>
      </c>
      <c r="L179" s="240">
        <v>21</v>
      </c>
      <c r="M179" s="240">
        <f>G179*(1+L179/100)</f>
        <v>0</v>
      </c>
      <c r="N179" s="238">
        <v>0</v>
      </c>
      <c r="O179" s="238">
        <f>ROUND(E179*N179,2)</f>
        <v>0</v>
      </c>
      <c r="P179" s="238">
        <v>0</v>
      </c>
      <c r="Q179" s="238">
        <f>ROUND(E179*P179,2)</f>
        <v>0</v>
      </c>
      <c r="R179" s="240" t="s">
        <v>348</v>
      </c>
      <c r="S179" s="240" t="s">
        <v>122</v>
      </c>
      <c r="T179" s="241" t="s">
        <v>123</v>
      </c>
      <c r="U179" s="224">
        <v>1.5669999999999999</v>
      </c>
      <c r="V179" s="224">
        <f>ROUND(E179*U179,2)</f>
        <v>0.02</v>
      </c>
      <c r="W179" s="224"/>
      <c r="X179" s="224"/>
      <c r="Y179" s="224" t="s">
        <v>124</v>
      </c>
      <c r="Z179" s="214"/>
      <c r="AA179" s="214"/>
      <c r="AB179" s="214"/>
      <c r="AC179" s="214"/>
      <c r="AD179" s="214"/>
      <c r="AE179" s="214"/>
      <c r="AF179" s="214"/>
      <c r="AG179" s="214" t="s">
        <v>125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2" x14ac:dyDescent="0.2">
      <c r="A180" s="221"/>
      <c r="B180" s="222"/>
      <c r="C180" s="255" t="s">
        <v>352</v>
      </c>
      <c r="D180" s="242"/>
      <c r="E180" s="242"/>
      <c r="F180" s="242"/>
      <c r="G180" s="242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4"/>
      <c r="AA180" s="214"/>
      <c r="AB180" s="214"/>
      <c r="AC180" s="214"/>
      <c r="AD180" s="214"/>
      <c r="AE180" s="214"/>
      <c r="AF180" s="214"/>
      <c r="AG180" s="214" t="s">
        <v>127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x14ac:dyDescent="0.2">
      <c r="A181" s="228" t="s">
        <v>116</v>
      </c>
      <c r="B181" s="229" t="s">
        <v>82</v>
      </c>
      <c r="C181" s="253" t="s">
        <v>83</v>
      </c>
      <c r="D181" s="230"/>
      <c r="E181" s="231"/>
      <c r="F181" s="232"/>
      <c r="G181" s="232">
        <f>SUMIF(AG182:AG186,"&lt;&gt;NOR",G182:G186)</f>
        <v>0</v>
      </c>
      <c r="H181" s="232"/>
      <c r="I181" s="232">
        <f>SUM(I182:I186)</f>
        <v>0</v>
      </c>
      <c r="J181" s="232"/>
      <c r="K181" s="232">
        <f>SUM(K182:K186)</f>
        <v>0</v>
      </c>
      <c r="L181" s="232"/>
      <c r="M181" s="232">
        <f>SUM(M182:M186)</f>
        <v>0</v>
      </c>
      <c r="N181" s="231"/>
      <c r="O181" s="231">
        <f>SUM(O182:O186)</f>
        <v>0.49</v>
      </c>
      <c r="P181" s="231"/>
      <c r="Q181" s="231">
        <f>SUM(Q182:Q186)</f>
        <v>0</v>
      </c>
      <c r="R181" s="232"/>
      <c r="S181" s="232"/>
      <c r="T181" s="233"/>
      <c r="U181" s="227"/>
      <c r="V181" s="227">
        <f>SUM(V182:V186)</f>
        <v>27.32</v>
      </c>
      <c r="W181" s="227"/>
      <c r="X181" s="227"/>
      <c r="Y181" s="227"/>
      <c r="AG181" t="s">
        <v>117</v>
      </c>
    </row>
    <row r="182" spans="1:60" outlineLevel="1" x14ac:dyDescent="0.2">
      <c r="A182" s="244">
        <v>66</v>
      </c>
      <c r="B182" s="245" t="s">
        <v>353</v>
      </c>
      <c r="C182" s="257" t="s">
        <v>354</v>
      </c>
      <c r="D182" s="246" t="s">
        <v>355</v>
      </c>
      <c r="E182" s="247">
        <v>2</v>
      </c>
      <c r="F182" s="248"/>
      <c r="G182" s="249">
        <f>ROUND(E182*F182,2)</f>
        <v>0</v>
      </c>
      <c r="H182" s="248"/>
      <c r="I182" s="249">
        <f>ROUND(E182*H182,2)</f>
        <v>0</v>
      </c>
      <c r="J182" s="248"/>
      <c r="K182" s="249">
        <f>ROUND(E182*J182,2)</f>
        <v>0</v>
      </c>
      <c r="L182" s="249">
        <v>21</v>
      </c>
      <c r="M182" s="249">
        <f>G182*(1+L182/100)</f>
        <v>0</v>
      </c>
      <c r="N182" s="247">
        <v>6.0000000000000002E-5</v>
      </c>
      <c r="O182" s="247">
        <f>ROUND(E182*N182,2)</f>
        <v>0</v>
      </c>
      <c r="P182" s="247">
        <v>0</v>
      </c>
      <c r="Q182" s="247">
        <f>ROUND(E182*P182,2)</f>
        <v>0</v>
      </c>
      <c r="R182" s="249" t="s">
        <v>356</v>
      </c>
      <c r="S182" s="249" t="s">
        <v>122</v>
      </c>
      <c r="T182" s="250" t="s">
        <v>123</v>
      </c>
      <c r="U182" s="224">
        <v>2.4E-2</v>
      </c>
      <c r="V182" s="224">
        <f>ROUND(E182*U182,2)</f>
        <v>0.05</v>
      </c>
      <c r="W182" s="224"/>
      <c r="X182" s="224"/>
      <c r="Y182" s="224" t="s">
        <v>124</v>
      </c>
      <c r="Z182" s="214"/>
      <c r="AA182" s="214"/>
      <c r="AB182" s="214"/>
      <c r="AC182" s="214"/>
      <c r="AD182" s="214"/>
      <c r="AE182" s="214"/>
      <c r="AF182" s="214"/>
      <c r="AG182" s="214" t="s">
        <v>125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35">
        <v>67</v>
      </c>
      <c r="B183" s="236" t="s">
        <v>357</v>
      </c>
      <c r="C183" s="254" t="s">
        <v>358</v>
      </c>
      <c r="D183" s="237" t="s">
        <v>120</v>
      </c>
      <c r="E183" s="238">
        <v>13.91</v>
      </c>
      <c r="F183" s="239"/>
      <c r="G183" s="240">
        <f>ROUND(E183*F183,2)</f>
        <v>0</v>
      </c>
      <c r="H183" s="239"/>
      <c r="I183" s="240">
        <f>ROUND(E183*H183,2)</f>
        <v>0</v>
      </c>
      <c r="J183" s="239"/>
      <c r="K183" s="240">
        <f>ROUND(E183*J183,2)</f>
        <v>0</v>
      </c>
      <c r="L183" s="240">
        <v>21</v>
      </c>
      <c r="M183" s="240">
        <f>G183*(1+L183/100)</f>
        <v>0</v>
      </c>
      <c r="N183" s="238">
        <v>2.853E-2</v>
      </c>
      <c r="O183" s="238">
        <f>ROUND(E183*N183,2)</f>
        <v>0.4</v>
      </c>
      <c r="P183" s="238">
        <v>0</v>
      </c>
      <c r="Q183" s="238">
        <f>ROUND(E183*P183,2)</f>
        <v>0</v>
      </c>
      <c r="R183" s="240"/>
      <c r="S183" s="240" t="s">
        <v>122</v>
      </c>
      <c r="T183" s="241" t="s">
        <v>123</v>
      </c>
      <c r="U183" s="224">
        <v>1.58771</v>
      </c>
      <c r="V183" s="224">
        <f>ROUND(E183*U183,2)</f>
        <v>22.09</v>
      </c>
      <c r="W183" s="224"/>
      <c r="X183" s="224"/>
      <c r="Y183" s="224" t="s">
        <v>124</v>
      </c>
      <c r="Z183" s="214"/>
      <c r="AA183" s="214"/>
      <c r="AB183" s="214"/>
      <c r="AC183" s="214"/>
      <c r="AD183" s="214"/>
      <c r="AE183" s="214"/>
      <c r="AF183" s="214"/>
      <c r="AG183" s="214" t="s">
        <v>233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2" x14ac:dyDescent="0.2">
      <c r="A184" s="221"/>
      <c r="B184" s="222"/>
      <c r="C184" s="256" t="s">
        <v>359</v>
      </c>
      <c r="D184" s="225"/>
      <c r="E184" s="226">
        <v>13.91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4"/>
      <c r="AA184" s="214"/>
      <c r="AB184" s="214"/>
      <c r="AC184" s="214"/>
      <c r="AD184" s="214"/>
      <c r="AE184" s="214"/>
      <c r="AF184" s="214"/>
      <c r="AG184" s="214" t="s">
        <v>133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35">
        <v>68</v>
      </c>
      <c r="B185" s="236" t="s">
        <v>360</v>
      </c>
      <c r="C185" s="254" t="s">
        <v>361</v>
      </c>
      <c r="D185" s="237" t="s">
        <v>120</v>
      </c>
      <c r="E185" s="238">
        <v>5.2</v>
      </c>
      <c r="F185" s="239"/>
      <c r="G185" s="240">
        <f>ROUND(E185*F185,2)</f>
        <v>0</v>
      </c>
      <c r="H185" s="239"/>
      <c r="I185" s="240">
        <f>ROUND(E185*H185,2)</f>
        <v>0</v>
      </c>
      <c r="J185" s="239"/>
      <c r="K185" s="240">
        <f>ROUND(E185*J185,2)</f>
        <v>0</v>
      </c>
      <c r="L185" s="240">
        <v>21</v>
      </c>
      <c r="M185" s="240">
        <f>G185*(1+L185/100)</f>
        <v>0</v>
      </c>
      <c r="N185" s="238">
        <v>1.7389999999999999E-2</v>
      </c>
      <c r="O185" s="238">
        <f>ROUND(E185*N185,2)</f>
        <v>0.09</v>
      </c>
      <c r="P185" s="238">
        <v>0</v>
      </c>
      <c r="Q185" s="238">
        <f>ROUND(E185*P185,2)</f>
        <v>0</v>
      </c>
      <c r="R185" s="240" t="s">
        <v>362</v>
      </c>
      <c r="S185" s="240" t="s">
        <v>122</v>
      </c>
      <c r="T185" s="241" t="s">
        <v>123</v>
      </c>
      <c r="U185" s="224">
        <v>0.99643999999999999</v>
      </c>
      <c r="V185" s="224">
        <f>ROUND(E185*U185,2)</f>
        <v>5.18</v>
      </c>
      <c r="W185" s="224"/>
      <c r="X185" s="224"/>
      <c r="Y185" s="224" t="s">
        <v>124</v>
      </c>
      <c r="Z185" s="214"/>
      <c r="AA185" s="214"/>
      <c r="AB185" s="214"/>
      <c r="AC185" s="214"/>
      <c r="AD185" s="214"/>
      <c r="AE185" s="214"/>
      <c r="AF185" s="214"/>
      <c r="AG185" s="214" t="s">
        <v>233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ht="22.5" outlineLevel="2" x14ac:dyDescent="0.2">
      <c r="A186" s="221"/>
      <c r="B186" s="222"/>
      <c r="C186" s="255" t="s">
        <v>363</v>
      </c>
      <c r="D186" s="242"/>
      <c r="E186" s="242"/>
      <c r="F186" s="242"/>
      <c r="G186" s="242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4"/>
      <c r="AA186" s="214"/>
      <c r="AB186" s="214"/>
      <c r="AC186" s="214"/>
      <c r="AD186" s="214"/>
      <c r="AE186" s="214"/>
      <c r="AF186" s="214"/>
      <c r="AG186" s="214" t="s">
        <v>127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43" t="str">
        <f>C186</f>
        <v>z trubek nebo tenkostěnných profilů do zdiva (10 kg/m zábradlí), dodávka a montáž dřevěných průběžných madel, nátěr zábradlí syntetický základní a dvojnásobný vrchní, nátěr madla lazurovacím lakem dvojnásobný s napuštěním.</v>
      </c>
      <c r="BB186" s="214"/>
      <c r="BC186" s="214"/>
      <c r="BD186" s="214"/>
      <c r="BE186" s="214"/>
      <c r="BF186" s="214"/>
      <c r="BG186" s="214"/>
      <c r="BH186" s="214"/>
    </row>
    <row r="187" spans="1:60" x14ac:dyDescent="0.2">
      <c r="A187" s="228" t="s">
        <v>116</v>
      </c>
      <c r="B187" s="229" t="s">
        <v>87</v>
      </c>
      <c r="C187" s="253" t="s">
        <v>27</v>
      </c>
      <c r="D187" s="230"/>
      <c r="E187" s="231"/>
      <c r="F187" s="232"/>
      <c r="G187" s="232">
        <f>SUMIF(AG188:AG190,"&lt;&gt;NOR",G188:G190)</f>
        <v>0</v>
      </c>
      <c r="H187" s="232"/>
      <c r="I187" s="232">
        <f>SUM(I188:I190)</f>
        <v>0</v>
      </c>
      <c r="J187" s="232"/>
      <c r="K187" s="232">
        <f>SUM(K188:K190)</f>
        <v>0</v>
      </c>
      <c r="L187" s="232"/>
      <c r="M187" s="232">
        <f>SUM(M188:M190)</f>
        <v>0</v>
      </c>
      <c r="N187" s="231"/>
      <c r="O187" s="231">
        <f>SUM(O188:O190)</f>
        <v>0</v>
      </c>
      <c r="P187" s="231"/>
      <c r="Q187" s="231">
        <f>SUM(Q188:Q190)</f>
        <v>0</v>
      </c>
      <c r="R187" s="232"/>
      <c r="S187" s="232"/>
      <c r="T187" s="233"/>
      <c r="U187" s="227"/>
      <c r="V187" s="227">
        <f>SUM(V188:V190)</f>
        <v>0</v>
      </c>
      <c r="W187" s="227"/>
      <c r="X187" s="227"/>
      <c r="Y187" s="227"/>
      <c r="AG187" t="s">
        <v>117</v>
      </c>
    </row>
    <row r="188" spans="1:60" outlineLevel="1" x14ac:dyDescent="0.2">
      <c r="A188" s="244">
        <v>69</v>
      </c>
      <c r="B188" s="245" t="s">
        <v>364</v>
      </c>
      <c r="C188" s="257" t="s">
        <v>365</v>
      </c>
      <c r="D188" s="246" t="s">
        <v>366</v>
      </c>
      <c r="E188" s="247">
        <v>1</v>
      </c>
      <c r="F188" s="248"/>
      <c r="G188" s="249">
        <f>ROUND(E188*F188,2)</f>
        <v>0</v>
      </c>
      <c r="H188" s="248"/>
      <c r="I188" s="249">
        <f>ROUND(E188*H188,2)</f>
        <v>0</v>
      </c>
      <c r="J188" s="248"/>
      <c r="K188" s="249">
        <f>ROUND(E188*J188,2)</f>
        <v>0</v>
      </c>
      <c r="L188" s="249">
        <v>21</v>
      </c>
      <c r="M188" s="249">
        <f>G188*(1+L188/100)</f>
        <v>0</v>
      </c>
      <c r="N188" s="247">
        <v>0</v>
      </c>
      <c r="O188" s="247">
        <f>ROUND(E188*N188,2)</f>
        <v>0</v>
      </c>
      <c r="P188" s="247">
        <v>0</v>
      </c>
      <c r="Q188" s="247">
        <f>ROUND(E188*P188,2)</f>
        <v>0</v>
      </c>
      <c r="R188" s="249"/>
      <c r="S188" s="249" t="s">
        <v>246</v>
      </c>
      <c r="T188" s="250" t="s">
        <v>123</v>
      </c>
      <c r="U188" s="224">
        <v>0</v>
      </c>
      <c r="V188" s="224">
        <f>ROUND(E188*U188,2)</f>
        <v>0</v>
      </c>
      <c r="W188" s="224"/>
      <c r="X188" s="224"/>
      <c r="Y188" s="224" t="s">
        <v>124</v>
      </c>
      <c r="Z188" s="214"/>
      <c r="AA188" s="214"/>
      <c r="AB188" s="214"/>
      <c r="AC188" s="214"/>
      <c r="AD188" s="214"/>
      <c r="AE188" s="214"/>
      <c r="AF188" s="214"/>
      <c r="AG188" s="214" t="s">
        <v>125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44">
        <v>70</v>
      </c>
      <c r="B189" s="245" t="s">
        <v>367</v>
      </c>
      <c r="C189" s="257" t="s">
        <v>368</v>
      </c>
      <c r="D189" s="246" t="s">
        <v>369</v>
      </c>
      <c r="E189" s="247">
        <v>1</v>
      </c>
      <c r="F189" s="248"/>
      <c r="G189" s="249">
        <f>ROUND(E189*F189,2)</f>
        <v>0</v>
      </c>
      <c r="H189" s="248"/>
      <c r="I189" s="249">
        <f>ROUND(E189*H189,2)</f>
        <v>0</v>
      </c>
      <c r="J189" s="248"/>
      <c r="K189" s="249">
        <f>ROUND(E189*J189,2)</f>
        <v>0</v>
      </c>
      <c r="L189" s="249">
        <v>21</v>
      </c>
      <c r="M189" s="249">
        <f>G189*(1+L189/100)</f>
        <v>0</v>
      </c>
      <c r="N189" s="247">
        <v>0</v>
      </c>
      <c r="O189" s="247">
        <f>ROUND(E189*N189,2)</f>
        <v>0</v>
      </c>
      <c r="P189" s="247">
        <v>0</v>
      </c>
      <c r="Q189" s="247">
        <f>ROUND(E189*P189,2)</f>
        <v>0</v>
      </c>
      <c r="R189" s="249"/>
      <c r="S189" s="249" t="s">
        <v>122</v>
      </c>
      <c r="T189" s="250" t="s">
        <v>123</v>
      </c>
      <c r="U189" s="224">
        <v>0</v>
      </c>
      <c r="V189" s="224">
        <f>ROUND(E189*U189,2)</f>
        <v>0</v>
      </c>
      <c r="W189" s="224"/>
      <c r="X189" s="224"/>
      <c r="Y189" s="224" t="s">
        <v>124</v>
      </c>
      <c r="Z189" s="214"/>
      <c r="AA189" s="214"/>
      <c r="AB189" s="214"/>
      <c r="AC189" s="214"/>
      <c r="AD189" s="214"/>
      <c r="AE189" s="214"/>
      <c r="AF189" s="214"/>
      <c r="AG189" s="214" t="s">
        <v>370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35">
        <v>71</v>
      </c>
      <c r="B190" s="236" t="s">
        <v>371</v>
      </c>
      <c r="C190" s="254" t="s">
        <v>372</v>
      </c>
      <c r="D190" s="237" t="s">
        <v>373</v>
      </c>
      <c r="E190" s="238">
        <v>1</v>
      </c>
      <c r="F190" s="239"/>
      <c r="G190" s="240">
        <f>ROUND(E190*F190,2)</f>
        <v>0</v>
      </c>
      <c r="H190" s="239"/>
      <c r="I190" s="240">
        <f>ROUND(E190*H190,2)</f>
        <v>0</v>
      </c>
      <c r="J190" s="239"/>
      <c r="K190" s="240">
        <f>ROUND(E190*J190,2)</f>
        <v>0</v>
      </c>
      <c r="L190" s="240">
        <v>21</v>
      </c>
      <c r="M190" s="240">
        <f>G190*(1+L190/100)</f>
        <v>0</v>
      </c>
      <c r="N190" s="238">
        <v>0</v>
      </c>
      <c r="O190" s="238">
        <f>ROUND(E190*N190,2)</f>
        <v>0</v>
      </c>
      <c r="P190" s="238">
        <v>0</v>
      </c>
      <c r="Q190" s="238">
        <f>ROUND(E190*P190,2)</f>
        <v>0</v>
      </c>
      <c r="R190" s="240"/>
      <c r="S190" s="240" t="s">
        <v>246</v>
      </c>
      <c r="T190" s="241" t="s">
        <v>123</v>
      </c>
      <c r="U190" s="224">
        <v>0</v>
      </c>
      <c r="V190" s="224">
        <f>ROUND(E190*U190,2)</f>
        <v>0</v>
      </c>
      <c r="W190" s="224"/>
      <c r="X190" s="224"/>
      <c r="Y190" s="224" t="s">
        <v>124</v>
      </c>
      <c r="Z190" s="214"/>
      <c r="AA190" s="214"/>
      <c r="AB190" s="214"/>
      <c r="AC190" s="214"/>
      <c r="AD190" s="214"/>
      <c r="AE190" s="214"/>
      <c r="AF190" s="214"/>
      <c r="AG190" s="214" t="s">
        <v>370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x14ac:dyDescent="0.2">
      <c r="A191" s="3"/>
      <c r="B191" s="4"/>
      <c r="C191" s="260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E191">
        <v>12</v>
      </c>
      <c r="AF191">
        <v>21</v>
      </c>
      <c r="AG191" t="s">
        <v>102</v>
      </c>
    </row>
    <row r="192" spans="1:60" x14ac:dyDescent="0.2">
      <c r="A192" s="217"/>
      <c r="B192" s="218" t="s">
        <v>29</v>
      </c>
      <c r="C192" s="261"/>
      <c r="D192" s="219"/>
      <c r="E192" s="220"/>
      <c r="F192" s="220"/>
      <c r="G192" s="234">
        <f>G8+G49+G67+G84+G90+G113+G140+G149+G160+G173+G176+G181+G187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E192">
        <f>SUMIF(L7:L190,AE191,G7:G190)</f>
        <v>0</v>
      </c>
      <c r="AF192">
        <f>SUMIF(L7:L190,AF191,G7:G190)</f>
        <v>0</v>
      </c>
      <c r="AG192" t="s">
        <v>374</v>
      </c>
    </row>
    <row r="193" spans="3:33" x14ac:dyDescent="0.2">
      <c r="C193" s="262"/>
      <c r="D193" s="10"/>
      <c r="AG193" t="s">
        <v>375</v>
      </c>
    </row>
    <row r="194" spans="3:33" x14ac:dyDescent="0.2">
      <c r="D194" s="10"/>
    </row>
    <row r="195" spans="3:33" x14ac:dyDescent="0.2">
      <c r="D195" s="10"/>
    </row>
    <row r="196" spans="3:33" x14ac:dyDescent="0.2">
      <c r="D196" s="10"/>
    </row>
    <row r="197" spans="3:33" x14ac:dyDescent="0.2">
      <c r="D197" s="10"/>
    </row>
    <row r="198" spans="3:33" x14ac:dyDescent="0.2">
      <c r="D198" s="10"/>
    </row>
    <row r="199" spans="3:33" x14ac:dyDescent="0.2">
      <c r="D199" s="10"/>
    </row>
    <row r="200" spans="3:33" x14ac:dyDescent="0.2">
      <c r="D200" s="10"/>
    </row>
    <row r="201" spans="3:33" x14ac:dyDescent="0.2">
      <c r="D201" s="10"/>
    </row>
    <row r="202" spans="3:33" x14ac:dyDescent="0.2">
      <c r="D202" s="10"/>
    </row>
    <row r="203" spans="3:33" x14ac:dyDescent="0.2">
      <c r="D203" s="10"/>
    </row>
    <row r="204" spans="3:33" x14ac:dyDescent="0.2">
      <c r="D204" s="10"/>
    </row>
    <row r="205" spans="3:33" x14ac:dyDescent="0.2">
      <c r="D205" s="10"/>
    </row>
    <row r="206" spans="3:33" x14ac:dyDescent="0.2">
      <c r="D206" s="10"/>
    </row>
    <row r="207" spans="3:33" x14ac:dyDescent="0.2">
      <c r="D207" s="10"/>
    </row>
    <row r="208" spans="3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/VnaDv2gtWeeW0r25X8vwGNz4svBVTg8UMIjfefd2eEthWxu9DpSMVPuZ/l3ksSR69xKq2ZH/50LguhfqYXCA==" saltValue="5xSvFMKbGriC4bcy3Tm+LQ==" spinCount="100000" sheet="1" formatRows="0"/>
  <mergeCells count="48">
    <mergeCell ref="C154:G154"/>
    <mergeCell ref="C164:G164"/>
    <mergeCell ref="C166:G166"/>
    <mergeCell ref="C175:G175"/>
    <mergeCell ref="C180:G180"/>
    <mergeCell ref="C186:G186"/>
    <mergeCell ref="C135:G135"/>
    <mergeCell ref="C142:G142"/>
    <mergeCell ref="C144:G144"/>
    <mergeCell ref="C145:G145"/>
    <mergeCell ref="C147:G147"/>
    <mergeCell ref="C151:G151"/>
    <mergeCell ref="C121:G121"/>
    <mergeCell ref="C124:G124"/>
    <mergeCell ref="C126:G126"/>
    <mergeCell ref="C129:G129"/>
    <mergeCell ref="C131:G131"/>
    <mergeCell ref="C133:G133"/>
    <mergeCell ref="C89:G89"/>
    <mergeCell ref="C97:G97"/>
    <mergeCell ref="C103:G103"/>
    <mergeCell ref="C106:G106"/>
    <mergeCell ref="C115:G115"/>
    <mergeCell ref="C118:G118"/>
    <mergeCell ref="C72:G72"/>
    <mergeCell ref="C75:G75"/>
    <mergeCell ref="C77:G77"/>
    <mergeCell ref="C80:G80"/>
    <mergeCell ref="C83:G83"/>
    <mergeCell ref="C86:G86"/>
    <mergeCell ref="C41:G41"/>
    <mergeCell ref="C43:G43"/>
    <mergeCell ref="C48:G48"/>
    <mergeCell ref="C51:G51"/>
    <mergeCell ref="C63:G63"/>
    <mergeCell ref="C69:G69"/>
    <mergeCell ref="C20:G20"/>
    <mergeCell ref="C23:G23"/>
    <mergeCell ref="C26:G26"/>
    <mergeCell ref="C29:G29"/>
    <mergeCell ref="C34:G34"/>
    <mergeCell ref="C37:G3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Rozpočet 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'Rozpočet Rozpočet Pol'!Názvy_tisku</vt:lpstr>
      <vt:lpstr>oadresa</vt:lpstr>
      <vt:lpstr>Stavba!Objednatel</vt:lpstr>
      <vt:lpstr>Stavba!Objekt</vt:lpstr>
      <vt:lpstr>'Rozpočet 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2019-03-19T12:27:02Z</cp:lastPrinted>
  <dcterms:created xsi:type="dcterms:W3CDTF">2009-04-08T07:15:50Z</dcterms:created>
  <dcterms:modified xsi:type="dcterms:W3CDTF">2024-03-28T13:14:50Z</dcterms:modified>
</cp:coreProperties>
</file>