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Pol'!$A$1:$Y$229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28" i="12"/>
  <c r="BA226" i="12"/>
  <c r="BA224" i="12"/>
  <c r="BA222" i="12"/>
  <c r="BA10" i="12"/>
  <c r="G8" i="12"/>
  <c r="K8" i="12"/>
  <c r="Q8" i="12"/>
  <c r="V8" i="12"/>
  <c r="G9" i="12"/>
  <c r="I9" i="12"/>
  <c r="I8" i="12" s="1"/>
  <c r="K9" i="12"/>
  <c r="M9" i="12"/>
  <c r="M8" i="12" s="1"/>
  <c r="O9" i="12"/>
  <c r="O8" i="12" s="1"/>
  <c r="Q9" i="12"/>
  <c r="V9" i="12"/>
  <c r="G12" i="12"/>
  <c r="G13" i="12"/>
  <c r="I13" i="12"/>
  <c r="I12" i="12" s="1"/>
  <c r="K13" i="12"/>
  <c r="M13" i="12"/>
  <c r="O13" i="12"/>
  <c r="Q13" i="12"/>
  <c r="Q12" i="12" s="1"/>
  <c r="V13" i="12"/>
  <c r="V12" i="12" s="1"/>
  <c r="G17" i="12"/>
  <c r="I17" i="12"/>
  <c r="K17" i="12"/>
  <c r="K12" i="12" s="1"/>
  <c r="M17" i="12"/>
  <c r="O17" i="12"/>
  <c r="O12" i="12" s="1"/>
  <c r="Q17" i="12"/>
  <c r="V17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G24" i="12" s="1"/>
  <c r="I25" i="12"/>
  <c r="K25" i="12"/>
  <c r="K24" i="12" s="1"/>
  <c r="O25" i="12"/>
  <c r="O24" i="12" s="1"/>
  <c r="Q25" i="12"/>
  <c r="Q24" i="12" s="1"/>
  <c r="V25" i="12"/>
  <c r="G27" i="12"/>
  <c r="I27" i="12"/>
  <c r="I24" i="12" s="1"/>
  <c r="K27" i="12"/>
  <c r="M27" i="12"/>
  <c r="O27" i="12"/>
  <c r="Q27" i="12"/>
  <c r="V27" i="12"/>
  <c r="G29" i="12"/>
  <c r="I29" i="12"/>
  <c r="K29" i="12"/>
  <c r="M29" i="12"/>
  <c r="O29" i="12"/>
  <c r="Q29" i="12"/>
  <c r="V29" i="12"/>
  <c r="V24" i="12" s="1"/>
  <c r="G30" i="12"/>
  <c r="G31" i="12"/>
  <c r="M31" i="12" s="1"/>
  <c r="M30" i="12" s="1"/>
  <c r="I31" i="12"/>
  <c r="I30" i="12" s="1"/>
  <c r="K31" i="12"/>
  <c r="O31" i="12"/>
  <c r="O30" i="12" s="1"/>
  <c r="Q31" i="12"/>
  <c r="V31" i="12"/>
  <c r="V30" i="12" s="1"/>
  <c r="G33" i="12"/>
  <c r="M33" i="12" s="1"/>
  <c r="I33" i="12"/>
  <c r="K33" i="12"/>
  <c r="K30" i="12" s="1"/>
  <c r="O33" i="12"/>
  <c r="Q33" i="12"/>
  <c r="Q30" i="12" s="1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40" i="12"/>
  <c r="I40" i="12"/>
  <c r="I39" i="12" s="1"/>
  <c r="K40" i="12"/>
  <c r="M40" i="12"/>
  <c r="O40" i="12"/>
  <c r="Q40" i="12"/>
  <c r="V40" i="12"/>
  <c r="V39" i="12" s="1"/>
  <c r="G42" i="12"/>
  <c r="I42" i="12"/>
  <c r="K42" i="12"/>
  <c r="K39" i="12" s="1"/>
  <c r="M42" i="12"/>
  <c r="O42" i="12"/>
  <c r="O39" i="12" s="1"/>
  <c r="Q42" i="12"/>
  <c r="V42" i="12"/>
  <c r="G44" i="12"/>
  <c r="G39" i="12" s="1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Q39" i="12" s="1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2" i="12"/>
  <c r="I92" i="12"/>
  <c r="K92" i="12"/>
  <c r="K91" i="12" s="1"/>
  <c r="M92" i="12"/>
  <c r="O92" i="12"/>
  <c r="O91" i="12" s="1"/>
  <c r="Q92" i="12"/>
  <c r="V92" i="12"/>
  <c r="G95" i="12"/>
  <c r="G91" i="12" s="1"/>
  <c r="I95" i="12"/>
  <c r="K95" i="12"/>
  <c r="M95" i="12"/>
  <c r="M91" i="12" s="1"/>
  <c r="O95" i="12"/>
  <c r="Q95" i="12"/>
  <c r="Q91" i="12" s="1"/>
  <c r="V95" i="12"/>
  <c r="G98" i="12"/>
  <c r="I98" i="12"/>
  <c r="I91" i="12" s="1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6" i="12"/>
  <c r="I106" i="12"/>
  <c r="K106" i="12"/>
  <c r="M106" i="12"/>
  <c r="O106" i="12"/>
  <c r="Q106" i="12"/>
  <c r="V106" i="12"/>
  <c r="V91" i="12" s="1"/>
  <c r="G108" i="12"/>
  <c r="M108" i="12" s="1"/>
  <c r="I108" i="12"/>
  <c r="K108" i="12"/>
  <c r="O108" i="12"/>
  <c r="Q108" i="12"/>
  <c r="V108" i="12"/>
  <c r="G112" i="12"/>
  <c r="M112" i="12" s="1"/>
  <c r="I112" i="12"/>
  <c r="K112" i="12"/>
  <c r="O112" i="12"/>
  <c r="Q112" i="12"/>
  <c r="V112" i="12"/>
  <c r="G115" i="12"/>
  <c r="I115" i="12"/>
  <c r="K115" i="12"/>
  <c r="M115" i="12"/>
  <c r="O115" i="12"/>
  <c r="Q115" i="12"/>
  <c r="V115" i="12"/>
  <c r="G118" i="12"/>
  <c r="I118" i="12"/>
  <c r="K118" i="12"/>
  <c r="M118" i="12"/>
  <c r="O118" i="12"/>
  <c r="Q118" i="12"/>
  <c r="V118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6" i="12"/>
  <c r="I136" i="12"/>
  <c r="K136" i="12"/>
  <c r="M136" i="12"/>
  <c r="O136" i="12"/>
  <c r="Q136" i="12"/>
  <c r="V136" i="12"/>
  <c r="G139" i="12"/>
  <c r="I139" i="12"/>
  <c r="K139" i="12"/>
  <c r="M139" i="12"/>
  <c r="O139" i="12"/>
  <c r="Q139" i="12"/>
  <c r="V139" i="12"/>
  <c r="G142" i="12"/>
  <c r="M142" i="12" s="1"/>
  <c r="I142" i="12"/>
  <c r="K142" i="12"/>
  <c r="O142" i="12"/>
  <c r="Q142" i="12"/>
  <c r="V142" i="12"/>
  <c r="G145" i="12"/>
  <c r="I145" i="12"/>
  <c r="K145" i="12"/>
  <c r="M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M178" i="12" s="1"/>
  <c r="M177" i="12" s="1"/>
  <c r="I178" i="12"/>
  <c r="I177" i="12" s="1"/>
  <c r="K178" i="12"/>
  <c r="K177" i="12" s="1"/>
  <c r="O178" i="12"/>
  <c r="Q178" i="12"/>
  <c r="Q177" i="12" s="1"/>
  <c r="V178" i="12"/>
  <c r="G179" i="12"/>
  <c r="I179" i="12"/>
  <c r="K179" i="12"/>
  <c r="M179" i="12"/>
  <c r="O179" i="12"/>
  <c r="Q179" i="12"/>
  <c r="V179" i="12"/>
  <c r="V177" i="12" s="1"/>
  <c r="G181" i="12"/>
  <c r="I181" i="12"/>
  <c r="K181" i="12"/>
  <c r="M181" i="12"/>
  <c r="O181" i="12"/>
  <c r="O177" i="12" s="1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8" i="12"/>
  <c r="M188" i="12" s="1"/>
  <c r="M187" i="12" s="1"/>
  <c r="I188" i="12"/>
  <c r="I187" i="12" s="1"/>
  <c r="K188" i="12"/>
  <c r="O188" i="12"/>
  <c r="O187" i="12" s="1"/>
  <c r="Q188" i="12"/>
  <c r="V188" i="12"/>
  <c r="V187" i="12" s="1"/>
  <c r="G191" i="12"/>
  <c r="M191" i="12" s="1"/>
  <c r="I191" i="12"/>
  <c r="K191" i="12"/>
  <c r="K187" i="12" s="1"/>
  <c r="O191" i="12"/>
  <c r="Q191" i="12"/>
  <c r="Q187" i="12" s="1"/>
  <c r="V191" i="12"/>
  <c r="G193" i="12"/>
  <c r="I193" i="12"/>
  <c r="K193" i="12"/>
  <c r="M193" i="12"/>
  <c r="O193" i="12"/>
  <c r="Q193" i="12"/>
  <c r="V193" i="12"/>
  <c r="G196" i="12"/>
  <c r="G195" i="12" s="1"/>
  <c r="I196" i="12"/>
  <c r="K196" i="12"/>
  <c r="K195" i="12" s="1"/>
  <c r="O196" i="12"/>
  <c r="O195" i="12" s="1"/>
  <c r="Q196" i="12"/>
  <c r="Q195" i="12" s="1"/>
  <c r="V196" i="12"/>
  <c r="G197" i="12"/>
  <c r="I197" i="12"/>
  <c r="I195" i="12" s="1"/>
  <c r="K197" i="12"/>
  <c r="M197" i="12"/>
  <c r="O197" i="12"/>
  <c r="Q197" i="12"/>
  <c r="V197" i="12"/>
  <c r="V195" i="12" s="1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O200" i="12"/>
  <c r="V200" i="12"/>
  <c r="G201" i="12"/>
  <c r="M201" i="12" s="1"/>
  <c r="M200" i="12" s="1"/>
  <c r="I201" i="12"/>
  <c r="I200" i="12" s="1"/>
  <c r="K201" i="12"/>
  <c r="K200" i="12" s="1"/>
  <c r="O201" i="12"/>
  <c r="Q201" i="12"/>
  <c r="Q200" i="12" s="1"/>
  <c r="V201" i="12"/>
  <c r="G204" i="12"/>
  <c r="I204" i="12"/>
  <c r="I203" i="12" s="1"/>
  <c r="K204" i="12"/>
  <c r="M204" i="12"/>
  <c r="O204" i="12"/>
  <c r="O203" i="12" s="1"/>
  <c r="Q204" i="12"/>
  <c r="V204" i="12"/>
  <c r="G206" i="12"/>
  <c r="G203" i="12" s="1"/>
  <c r="I206" i="12"/>
  <c r="K206" i="12"/>
  <c r="O206" i="12"/>
  <c r="Q206" i="12"/>
  <c r="Q203" i="12" s="1"/>
  <c r="V206" i="12"/>
  <c r="G208" i="12"/>
  <c r="I208" i="12"/>
  <c r="K208" i="12"/>
  <c r="M208" i="12"/>
  <c r="O208" i="12"/>
  <c r="Q208" i="12"/>
  <c r="V208" i="12"/>
  <c r="V203" i="12" s="1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K203" i="12" s="1"/>
  <c r="O214" i="12"/>
  <c r="Q214" i="12"/>
  <c r="V214" i="12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7" i="12"/>
  <c r="K217" i="12"/>
  <c r="O217" i="12"/>
  <c r="Q217" i="12"/>
  <c r="G218" i="12"/>
  <c r="I218" i="12"/>
  <c r="I217" i="12" s="1"/>
  <c r="K218" i="12"/>
  <c r="M218" i="12"/>
  <c r="M217" i="12" s="1"/>
  <c r="O218" i="12"/>
  <c r="Q218" i="12"/>
  <c r="V218" i="12"/>
  <c r="V217" i="12" s="1"/>
  <c r="O220" i="12"/>
  <c r="V220" i="12"/>
  <c r="G221" i="12"/>
  <c r="G220" i="12" s="1"/>
  <c r="I221" i="12"/>
  <c r="K221" i="12"/>
  <c r="O221" i="12"/>
  <c r="Q221" i="12"/>
  <c r="Q220" i="12" s="1"/>
  <c r="V221" i="12"/>
  <c r="G223" i="12"/>
  <c r="M223" i="12" s="1"/>
  <c r="I223" i="12"/>
  <c r="I220" i="12" s="1"/>
  <c r="K223" i="12"/>
  <c r="O223" i="12"/>
  <c r="Q223" i="12"/>
  <c r="V223" i="12"/>
  <c r="G225" i="12"/>
  <c r="I225" i="12"/>
  <c r="K225" i="12"/>
  <c r="K220" i="12" s="1"/>
  <c r="M225" i="12"/>
  <c r="O225" i="12"/>
  <c r="Q225" i="12"/>
  <c r="V225" i="12"/>
  <c r="AE228" i="12"/>
  <c r="I20" i="1"/>
  <c r="I19" i="1"/>
  <c r="I18" i="1"/>
  <c r="I17" i="1"/>
  <c r="I16" i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I66" i="1" l="1"/>
  <c r="J65" i="1" s="1"/>
  <c r="A26" i="1"/>
  <c r="G26" i="1"/>
  <c r="A23" i="1"/>
  <c r="G28" i="1"/>
  <c r="M12" i="12"/>
  <c r="M39" i="12"/>
  <c r="G187" i="12"/>
  <c r="G177" i="12"/>
  <c r="AF228" i="12"/>
  <c r="M206" i="12"/>
  <c r="M203" i="12" s="1"/>
  <c r="M196" i="12"/>
  <c r="M195" i="12" s="1"/>
  <c r="M25" i="12"/>
  <c r="M24" i="12" s="1"/>
  <c r="M221" i="12"/>
  <c r="M220" i="12" s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57" i="1" l="1"/>
  <c r="J61" i="1"/>
  <c r="J56" i="1"/>
  <c r="J53" i="1"/>
  <c r="J63" i="1"/>
  <c r="J59" i="1"/>
  <c r="J54" i="1"/>
  <c r="J55" i="1"/>
  <c r="J58" i="1"/>
  <c r="J62" i="1"/>
  <c r="J64" i="1"/>
  <c r="J60" i="1"/>
  <c r="G24" i="1"/>
  <c r="A27" i="1" s="1"/>
  <c r="A24" i="1"/>
  <c r="J41" i="1"/>
  <c r="J39" i="1"/>
  <c r="J43" i="1" s="1"/>
  <c r="J42" i="1"/>
  <c r="J66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<sst xmlns="http://schemas.openxmlformats.org/spreadsheetml/2006/main" count="1303" uniqueCount="429">
  <si>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</si>
  <si>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</si>
  <si>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</si>
  <si>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</si>
  <si>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</si>
  <si>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</si>
  <si>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</si>
  <si>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</si>
  <si>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</si>
  <si>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</si>
  <si>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</si>
  <si>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</si>
  <si>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</si>
  <si>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</si>
  <si>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</si>
  <si>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</si>
  <si>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</si>
  <si>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</si>
  <si>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</si>
  <si>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</si>
  <si>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</si>
  <si>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</si>
  <si>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</si>
  <si>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</si>
  <si>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</si>
  <si>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</si>
  <si>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</si>
  <si>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</si>
  <si>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</si>
  <si>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</si>
  <si>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</si>
  <si>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</si>
  <si>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</si>
  <si>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</si>
  <si>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</si>
  <si>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</si>
  <si>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</si>
  <si>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</si>
  <si>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</si>
  <si>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</si>
  <si>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</si>
  <si>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</si>
  <si>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</si>
  <si>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</si>
  <si>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střechy</t>
  </si>
  <si>
    <t>01</t>
  </si>
  <si>
    <t>Objekt:</t>
  </si>
  <si>
    <t>Rozpočet:</t>
  </si>
  <si>
    <t>537</t>
  </si>
  <si>
    <t>Vyšší odborná škola a střední škola Boskovice, příspěvková organizace</t>
  </si>
  <si>
    <t>Stavba</t>
  </si>
  <si>
    <t>Stavební objekt</t>
  </si>
  <si>
    <t>Celkem za stavbu</t>
  </si>
  <si>
    <t>CZK</t>
  </si>
  <si>
    <t>#POPS</t>
  </si>
  <si>
    <t>Popis stavby: 537 - Vyšší odborná škola a střední škola Boskovice, příspěvková organizace</t>
  </si>
  <si>
    <t>#POPO</t>
  </si>
  <si>
    <t>Popis objektu: 01 - Oprava střechy</t>
  </si>
  <si>
    <t>#POPR</t>
  </si>
  <si>
    <t>Popis rozpočtu: 1 - Oprava střechy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</si>
  <si>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</si>
  <si>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</si>
  <si>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</si>
  <si>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</si>
  <si>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</si>
  <si>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</si>
  <si>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</si>
  <si>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</si>
  <si>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</si>
  <si>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</si>
  <si>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</si>
  <si>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</si>
  <si>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</si>
  <si>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</si>
  <si>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</si>
  <si>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</si>
  <si>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</si>
  <si>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</si>
  <si>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</si>
  <si>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</si>
  <si>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</si>
  <si>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</si>
  <si>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</si>
  <si>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</si>
  <si>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</si>
  <si>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</si>
  <si>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</si>
  <si>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</si>
  <si>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</si>
  <si>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</si>
  <si>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</si>
  <si>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</si>
  <si>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</si>
  <si>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</si>
  <si>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</si>
  <si>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</si>
  <si>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</si>
  <si>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</si>
  <si>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</si>
  <si>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</si>
  <si>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</si>
  <si>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</si>
  <si>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</si>
  <si>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</si>
  <si>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</si>
  <si>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</si>
  <si>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</si>
  <si>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</si>
  <si>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</si>
  <si>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</si>
  <si>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</si>
  <si>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</si>
  <si>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</si>
  <si>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</si>
  <si>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</si>
  <si>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</si>
  <si>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622319130RT3</t>
  </si>
  <si>
    <t>Zateplení fasády  , expandovaným polystyrénem, tloušťky 50 mm, kontaktní nátěr a silikonová omítka, hlazená, zrnitost 2 mm, Penetrace akrylátová; funkce: proti tvorbě skvrn, úprava savosti, adhezní můstek; ředidlo: voda (disperzní)</t>
  </si>
  <si>
    <t>m2</t>
  </si>
  <si>
    <t>801-1</t>
  </si>
  <si>
    <t>RTS 23/ II</t>
  </si>
  <si>
    <t>Práce</t>
  </si>
  <si>
    <t>Běžná</t>
  </si>
  <si>
    <t>POL1_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</si>
  <si>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</si>
  <si>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SPI</t>
  </si>
  <si>
    <t>předpoklad : 2,0</t>
  </si>
  <si>
    <t>VV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</si>
  <si>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</si>
  <si>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</si>
  <si>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</si>
  <si>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</si>
  <si>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</si>
  <si>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POP</t>
  </si>
  <si>
    <t>(32,5+5,0+7,5+15,0+10,0+2,5*3+7,5+15,0+7,5)*14,0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</si>
  <si>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</si>
  <si>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</si>
  <si>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1505,0*2</t>
  </si>
  <si>
    <t>941941841R00</t>
  </si>
  <si>
    <t>Demontáž lešení lehkého řadového s podlahami šířky přes 1 do 1,2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</si>
  <si>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</si>
  <si>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</si>
  <si>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</si>
  <si>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</si>
  <si>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</si>
  <si>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</si>
  <si>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968083001R00</t>
  </si>
  <si>
    <t>Vybourání plastových výplní otvorů oken, do 1 m2</t>
  </si>
  <si>
    <t>801-3</t>
  </si>
  <si>
    <t>vikýře : 0,75*0,5*4</t>
  </si>
  <si>
    <t>975073111R00a</t>
  </si>
  <si>
    <t>Jednost.podchycení krovu do 3,5m,do 1000 kg/m</t>
  </si>
  <si>
    <t>m</t>
  </si>
  <si>
    <t>Vlastní</t>
  </si>
  <si>
    <t>předpoklad : 50,0</t>
  </si>
  <si>
    <t>975078111R00a</t>
  </si>
  <si>
    <t>Přípl.za další 1m výšky,do 1000 kg/m</t>
  </si>
  <si>
    <t>728314113R00</t>
  </si>
  <si>
    <t>Montáž protidešťové žaluzie do čtyřhranného potrubí, do průřezu 0,45 m2</t>
  </si>
  <si>
    <t>kus</t>
  </si>
  <si>
    <t>800-728</t>
  </si>
  <si>
    <t>2/Z : 4</t>
  </si>
  <si>
    <t>728618211R00</t>
  </si>
  <si>
    <t>Montáž ventilační turbíny s dodávkou, průměr 305 mm, provedení hliník - bezbarvé</t>
  </si>
  <si>
    <t>1/Z : 5</t>
  </si>
  <si>
    <t>4295330130Ra</t>
  </si>
  <si>
    <t>Žaluziová větrací mřížka včetně síťky proti hmyzu 750 x 500 mm, žárový pozink</t>
  </si>
  <si>
    <t>Indiv</t>
  </si>
  <si>
    <t>Specifikace</t>
  </si>
  <si>
    <t>POL3_</t>
  </si>
  <si>
    <t>998728103R00</t>
  </si>
  <si>
    <t>Přesun hmot pro vzduchotechniku v objektech výšky do 24 m</t>
  </si>
  <si>
    <t>t</t>
  </si>
  <si>
    <t>Přesun hmot</t>
  </si>
  <si>
    <t>POL7_</t>
  </si>
  <si>
    <t>vodorovně do 50 m</t>
  </si>
  <si>
    <t>762088113R00</t>
  </si>
  <si>
    <t>Zvláštní výkony zakrývání rozpracovaných tesařských konstrukcí těžkou plachtou na ochranu před srážkovou vodou, včetně odstranění 12 x 15 m</t>
  </si>
  <si>
    <t>800-762</t>
  </si>
  <si>
    <t>Zakrývání rozpracovaných tesařských konstrukcí těžkou plachtou na ochranu před srážkovou vodou.</t>
  </si>
  <si>
    <t>762088116R00</t>
  </si>
  <si>
    <t>Zvláštní výkony zakrývání rozpracovaných tesařských konstrukcí těžkou plachtou na ochranu před srážkovou vodou, včetně odstranění 15 x 20 m</t>
  </si>
  <si>
    <t>762131124RT3</t>
  </si>
  <si>
    <t>Bednění stěn s dodávkou řeziva  z prken hrubých do 32 mm, na sraz, prkna, tloušťky 24 mm</t>
  </si>
  <si>
    <t>vikýře : 1,9*0,7*0,5*2*4</t>
  </si>
  <si>
    <t>762131811R00</t>
  </si>
  <si>
    <t>Demontáž bednění svislých a nadstřešních stěn z hrubých prken, latí a tyčoviny</t>
  </si>
  <si>
    <t>762195000R00</t>
  </si>
  <si>
    <t>Spojovací a ochranné prostředky hřebíky, svory, fixační prkna, impregnace</t>
  </si>
  <si>
    <t>m3</t>
  </si>
  <si>
    <t>5,32*0,024</t>
  </si>
  <si>
    <t>762333120R00</t>
  </si>
  <si>
    <t>Vázané konstrukce krovů montáž  střech pultových, sedlových, valbových, stanových nepravidelného půdorysu z řeziva, průřezové plochy přes 120 do 224 cm2</t>
  </si>
  <si>
    <t>krokve 13x15 : 6,9*10</t>
  </si>
  <si>
    <t>762333130R00</t>
  </si>
  <si>
    <t>Vázané konstrukce krovů montáž  střech pultových, sedlových, valbových, stanových nepravidelného půdorysu z řeziva, průřezové plochy přes 120 do 288 cm2</t>
  </si>
  <si>
    <t>pozednice 16x16 : 5,0*10</t>
  </si>
  <si>
    <t>762333140R00</t>
  </si>
  <si>
    <t>Vázané konstrukce krovů montáž  střech pultových, sedlových, valbových, stanových nepravidelného půdorysu z řeziva, průřezové plochy přes 288 do 450 cm2</t>
  </si>
  <si>
    <t>střední vaznice 15x22 : 5,0*10</t>
  </si>
  <si>
    <t>762331812R00</t>
  </si>
  <si>
    <t>Demontáž vázaných konstrukcí krovů z hranolů, hranolků, fošen, průřezové plochy přes 120 do 224 cm2</t>
  </si>
  <si>
    <t>krokve : 6,9*10</t>
  </si>
  <si>
    <t>762331813R00</t>
  </si>
  <si>
    <t>Demontáž vázaných konstrukcí krovů z hranolů, hranolků, fošen, průřezové plochy přes 224 do 288 cm2</t>
  </si>
  <si>
    <t>pozednice : 5,0*10</t>
  </si>
  <si>
    <t>762331814R00</t>
  </si>
  <si>
    <t>Demontáž vázaných konstrukcí krovů z hranolů, hranolků, fošen, průřezové plochy přes 288 do 450 cm2</t>
  </si>
  <si>
    <t>střední vaznice : 5,0*10</t>
  </si>
  <si>
    <t>762331815R00</t>
  </si>
  <si>
    <t>Demontáž vázaných konstrukcí krovů z hranolů, hranolků, fošen, průřezové plochy přes 450 cm2</t>
  </si>
  <si>
    <t>vazný trám : 8,5*4</t>
  </si>
  <si>
    <t>762341210RT2</t>
  </si>
  <si>
    <t>Montáž bednění střech rovných o sklonu do 60° z prken hrubých na sraz tloušťky do 32 mm včetně vyřezání otvorů , včetně dodávky prken tloušťky 24 mm</t>
  </si>
  <si>
    <t>bednění</t>
  </si>
  <si>
    <t>762341811R00</t>
  </si>
  <si>
    <t>Demontáž bednění a laťování bednění střech rovných, obloukových, o sklonu do 60 stupňů včetně všech nadstřešních konstrukcí z prken hrubých</t>
  </si>
  <si>
    <t>762395000R00</t>
  </si>
  <si>
    <t>Spojovací a ochranné prostředky svory, prkna, hřebíky, pásová ocel, vruty, impregnace</t>
  </si>
  <si>
    <t>6,084+19,674</t>
  </si>
  <si>
    <t>784011111R00</t>
  </si>
  <si>
    <t xml:space="preserve">Ostatní práce oprášení/ometení podkladu,  ,   </t>
  </si>
  <si>
    <t>800-784</t>
  </si>
  <si>
    <t>stávající krov -předpoklad : 800,0</t>
  </si>
  <si>
    <t>762333140R00a</t>
  </si>
  <si>
    <t>Montáž vázaných krovů nepravidelných nad 450 cm2</t>
  </si>
  <si>
    <t>vazný trám 19x28 : 8,5*4</t>
  </si>
  <si>
    <t>60515248R</t>
  </si>
  <si>
    <t>Hranol dřevina: SM</t>
  </si>
  <si>
    <t>SPCM</t>
  </si>
  <si>
    <t>pozednice 16x16 : 5,0*10*0,16*0,16*1,1</t>
  </si>
  <si>
    <t>60515249R</t>
  </si>
  <si>
    <t>krokve 13x15 : 6,9*10*0,13*0,15*1,1</t>
  </si>
  <si>
    <t>60515280R</t>
  </si>
  <si>
    <t>střední vaznice 15x22 : 5,0*10*0,15*0,22*1,1</t>
  </si>
  <si>
    <t>60515285.AR</t>
  </si>
  <si>
    <t>vazný trám 19x28 : 8,5*4*0,19*0,28*1,1</t>
  </si>
  <si>
    <t>60595951R</t>
  </si>
  <si>
    <t>Příplatek - impregnace máčením stavebních hranolů tl. nad 80 mm</t>
  </si>
  <si>
    <t>69,0*0,13*0,15</t>
  </si>
  <si>
    <t>50,0*0,16*0,16</t>
  </si>
  <si>
    <t>50,0*0,15*0,22</t>
  </si>
  <si>
    <t>34,0*0,19*0,28</t>
  </si>
  <si>
    <t>60595954R</t>
  </si>
  <si>
    <t>Příplatek - impregnace máčením bočního řeziva</t>
  </si>
  <si>
    <t>814,42*0,024</t>
  </si>
  <si>
    <t>998762103R00</t>
  </si>
  <si>
    <t>Přesun hmot pro konstrukce tesařské v objektech výšky do 24 m</t>
  </si>
  <si>
    <t>50 m vodorovně</t>
  </si>
  <si>
    <t>764252291R00</t>
  </si>
  <si>
    <t>Montáž prvků žlabů z měděného plechu žlabů podokapních půlkruhových z Cu</t>
  </si>
  <si>
    <t>800-764</t>
  </si>
  <si>
    <t>montáž, vč. spojovacích prostředků</t>
  </si>
  <si>
    <t>1/K : 103,0</t>
  </si>
  <si>
    <t>764252292R00</t>
  </si>
  <si>
    <t>Montáž prvků žlabů z měděného plechu háků půlkruhových</t>
  </si>
  <si>
    <t>1/K : 112</t>
  </si>
  <si>
    <t>764259292R00</t>
  </si>
  <si>
    <t>Montáž prvků žlabů z měděného plechu kotlíku kónického z Cu</t>
  </si>
  <si>
    <t>1/K : 4</t>
  </si>
  <si>
    <t>764773201R00</t>
  </si>
  <si>
    <t xml:space="preserve">Krytina z falcovaných šablon o rozměru 290x290 mm, osazených na bednění, z hliníkového lakovaného plechu, tl. 0,7 mm, dodávka a montáž </t>
  </si>
  <si>
    <t>s úpravou krytiny u okapů, prostupů a výčnělků</t>
  </si>
  <si>
    <t>včetně pomocného lešení.</t>
  </si>
  <si>
    <t>8/K : 809,3</t>
  </si>
  <si>
    <t>vikýře : 0,8*1,6*4</t>
  </si>
  <si>
    <t>764773311R00</t>
  </si>
  <si>
    <t xml:space="preserve">Krytina z falcovaných šablon o rozměru 290x290 mm, osazených na bednění, z hliníkového lakovaného plechu, příplatek za sklon střechy nad 30°,  </t>
  </si>
  <si>
    <t>764774402R00</t>
  </si>
  <si>
    <t xml:space="preserve">Krytina falcovaná ze svitků šířky 500 mm na objektech výšky do 8 m, z hliníkového lakovaného plechu tl. 0,7 mm, sklon střechy od 30° do 45°, dodávka a montáž </t>
  </si>
  <si>
    <t>včetně těsnícího tmelu, příponek, spojovacího materiálu a pomocného lešení.</t>
  </si>
  <si>
    <t>764775323R00</t>
  </si>
  <si>
    <t>Lemování komínů osazených v ploše, z lakovaného hliníkového plechu tl. 0,7 mm,  , dodávka a montáž</t>
  </si>
  <si>
    <t>včetně těsnící pásky, příponek a spojovacích prostředků.</t>
  </si>
  <si>
    <t>7/K : (2,265+0,64)*2*0,33</t>
  </si>
  <si>
    <t>764775309R00</t>
  </si>
  <si>
    <t>Závětrná lišta s upevňovacím elementem, z lakovaného hliníkového plechu tl. 0,7 mm,  , dodávka a montáž</t>
  </si>
  <si>
    <t>včetně zavětrovací lišty a spojovacích prostředků.</t>
  </si>
  <si>
    <t>16/K : 128,0</t>
  </si>
  <si>
    <t>764775310R00</t>
  </si>
  <si>
    <t>Úžlabí s dvojitou drážkou včetně těsnicího pásu, z lakovaného hliníkového plechu,   , dodávka a montáž</t>
  </si>
  <si>
    <t>včetně těsnící pásky a spojovacích prostředků.</t>
  </si>
  <si>
    <t>15/K : 33,0</t>
  </si>
  <si>
    <t>764773221R00</t>
  </si>
  <si>
    <t>Ostatní prvky ke střechám okapová šablona, z lakovaného hliníkového plechu,  , dodávka a montáž</t>
  </si>
  <si>
    <t>9/K : 198,0/1,48</t>
  </si>
  <si>
    <t>764773222R00</t>
  </si>
  <si>
    <t>Ostatní prvky ke střechám hřebenová šablona, z lakovaného hliníkového plechu,  , dodávka a montáž</t>
  </si>
  <si>
    <t>10/K : 124,0/1,48</t>
  </si>
  <si>
    <t>764773306R00</t>
  </si>
  <si>
    <t>Ostatní prvky ke střechám podkladní pás pro falcované šablony, z lakovaného hliníkového plechu, tl. 1 mm, dodávka a montáž</t>
  </si>
  <si>
    <t>11/K : 135,0</t>
  </si>
  <si>
    <t>764773313R00</t>
  </si>
  <si>
    <t>Ostatní prvky ke střechám sněhový hák pro střechy z falcovaných šablon, z lakovaného hliníkového plechu,  , dodávka a montáž</t>
  </si>
  <si>
    <t>včetně spojovacích prostředků.</t>
  </si>
  <si>
    <t>17/K : 1380</t>
  </si>
  <si>
    <t>764773315R00</t>
  </si>
  <si>
    <t>Ostatní prvky ke střechám stoupací plošina 250x420 mm, z lakovaného pozinkovaného plechu,  , dodávka a montáž</t>
  </si>
  <si>
    <t>18/K, 19/K : 10</t>
  </si>
  <si>
    <t>764775302R00</t>
  </si>
  <si>
    <t>Ostatní prvky ke střechám hřebenáč malý s prolisem dl. 0,5 m, z lakovaného hliníkového plechu,  , dodávka a montáž</t>
  </si>
  <si>
    <t>včetně těsnící pásky.</t>
  </si>
  <si>
    <t>12/K : 113,0</t>
  </si>
  <si>
    <t>764775304R00</t>
  </si>
  <si>
    <t>Ostatní prvky ke střechám ukončovací hřebenáč pro větrané střechy , z lakovaného hliníkového plechu,  , dodávka a montáž</t>
  </si>
  <si>
    <t>13/K : 8</t>
  </si>
  <si>
    <t>764775307R00</t>
  </si>
  <si>
    <t>Ostatní prvky ke střechám ochranná mřížka proti ptákům šířky 125 mm,  ,  , dodávka a montáž</t>
  </si>
  <si>
    <t>14/K : 103,0</t>
  </si>
  <si>
    <t>764775308R00</t>
  </si>
  <si>
    <t>Ostatní prvky ke střechám okapový plech šířkxy 230 mm, z lakovaného hliníkového plechu, tl. 0,7 mm, dodávka a montáž</t>
  </si>
  <si>
    <t>20/K : 128,0</t>
  </si>
  <si>
    <t>764775314R00</t>
  </si>
  <si>
    <t>Ostatní prvky ke střechám střešní výlez 600x600 mm, z lakovaného hliníkového plechu,  , dodávka a montáž</t>
  </si>
  <si>
    <t>2/K : 4</t>
  </si>
  <si>
    <t>764775318R00</t>
  </si>
  <si>
    <t>Ostatní prvky ke střechám nástavec odvětrání, z lakovaného hliníkového plechu, průměr 100 mm, dodávka a montáž</t>
  </si>
  <si>
    <t>včetně těsnícího tmele.</t>
  </si>
  <si>
    <t>5/K : 9</t>
  </si>
  <si>
    <t>764311831R00</t>
  </si>
  <si>
    <t>Demontáž krytiny hladké střešní z tabulí 2 x 1 m, plochy do 25 m, sklonu přes 30 do 45°</t>
  </si>
  <si>
    <t>764339811R00</t>
  </si>
  <si>
    <t>Demontáž lemování komínů, zděných ventilací a jiných střešních proniků  na vlnité krytině, v ploše, sklonu přes 30 do 45°</t>
  </si>
  <si>
    <t>764341822R00</t>
  </si>
  <si>
    <t>Demontáž ostatních kusových prvků demontáž lemování trub, konzol a držáků s dilatačním kloboučkem  na vlnité krytině, průměru přes 75 do 100 mm, sklonu přes 30 do 45°</t>
  </si>
  <si>
    <t>764352821R00</t>
  </si>
  <si>
    <t>Demontáž žlabů podokapních půlkruhových rovných, rš 400 a 500 mm, sklonu přes 30 do 45°</t>
  </si>
  <si>
    <t>764359811R00</t>
  </si>
  <si>
    <t>Demontáž žlabů kotlíku kónického,  , sklonu přes 30 do 45°</t>
  </si>
  <si>
    <t>764362811R00</t>
  </si>
  <si>
    <t>Demontáž střešních otvorů střešních oken a poklopů, na krytině hladké a drážkové, sklonu přes 30 do 45°</t>
  </si>
  <si>
    <t>764392841R00</t>
  </si>
  <si>
    <t>Demontáž ostatních prvků střešních úžlabí, rš 500 mm, sklonu přes 30 do 45°</t>
  </si>
  <si>
    <t>764421850R00</t>
  </si>
  <si>
    <t>Demontáž oplechování říms rš od 250 do 330 mm</t>
  </si>
  <si>
    <t>764775399</t>
  </si>
  <si>
    <t>3/K : 2</t>
  </si>
  <si>
    <t>4/K : 9</t>
  </si>
  <si>
    <t>6/K : 2</t>
  </si>
  <si>
    <t>553425600RX</t>
  </si>
  <si>
    <t>553523032Ra</t>
  </si>
  <si>
    <t>Hák pro žlab půlkruhový rš 500 Cu</t>
  </si>
  <si>
    <t>553530107Ra</t>
  </si>
  <si>
    <t>553530109R</t>
  </si>
  <si>
    <t>prostup univerzální dvoudílný; legovaný hliník; d prostupu 40 až 120 mm; střešní sklon 12 až 52 °</t>
  </si>
  <si>
    <t>998764103R00</t>
  </si>
  <si>
    <t>Přesun hmot pro konstrukce klempířské v objektech výšky do 24 m</t>
  </si>
  <si>
    <t>765321812R00</t>
  </si>
  <si>
    <t>Demontáž vláknocementové krytiny ze čtverců nebo šablon, na bednění s lepenkou, do suti</t>
  </si>
  <si>
    <t>800-765</t>
  </si>
  <si>
    <t>765328811R00</t>
  </si>
  <si>
    <t>Demontáž vláknocementové krytiny hřebenů a nároží, krytiny hladké, do suti</t>
  </si>
  <si>
    <t>38,0+73,0</t>
  </si>
  <si>
    <t>765321840R00</t>
  </si>
  <si>
    <t>Demontáž vláknocementové krytiny příplatek k ceně za sklon přes 30 do 45° pro demontáž krytiny ze čtverců nebo šablon , do suti</t>
  </si>
  <si>
    <t>765328840R00</t>
  </si>
  <si>
    <t>Demontáž vláknocementové krytiny příplatek k ceně za sklon přes 30 do 45° pro demontáž hřebenů a nároží, do suti</t>
  </si>
  <si>
    <t>765901108R00a</t>
  </si>
  <si>
    <t>Dodávka a montáž hydroizolační fólie včetně spojovacích prostředků.</t>
  </si>
  <si>
    <t>998765103R00</t>
  </si>
  <si>
    <t>Přesun hmot pro krytiny tvrdé v objektech výšky do 24 m</t>
  </si>
  <si>
    <t>766711001R00</t>
  </si>
  <si>
    <t xml:space="preserve">Montáž otvorových prvků plastových nebo z dřevěných europrofilů oken a balkonových dveří,  </t>
  </si>
  <si>
    <t>800-766</t>
  </si>
  <si>
    <t>Montáž plastových oken a dveří včetně dodávky a montáže PU pěny a spojovacích prostředků.</t>
  </si>
  <si>
    <t>1/P : (0,75+0,5)*2*4</t>
  </si>
  <si>
    <t>61143580Ra</t>
  </si>
  <si>
    <t>Okno plastové 1křídlové 750 x 500 mm OS</t>
  </si>
  <si>
    <t>1/P : 4</t>
  </si>
  <si>
    <t>998766103R00</t>
  </si>
  <si>
    <t>Přesun hmot pro konstrukce truhlářské v objektech výšky do 24 m</t>
  </si>
  <si>
    <t>799-001</t>
  </si>
  <si>
    <t>Záchytný a zádržný systém proti pádu z výšky a do hloubky - TSL-DH04P, cana na základě nabídky odborné firmy</t>
  </si>
  <si>
    <t>799-002</t>
  </si>
  <si>
    <t>Záchytný a zádržný systém proti pádu z výšky a do hloubky - TSL-F5, cena na základě nabídky odborné firmy</t>
  </si>
  <si>
    <t>799-003</t>
  </si>
  <si>
    <t>Záchytný a zádržný systém proti pádu z výšky a do hloubky - školení na montáž, cena na základě nabídky odborné firmy</t>
  </si>
  <si>
    <t>799-004</t>
  </si>
  <si>
    <t>Záchytný a zádržný systém proti pádu z výšky a do hloubky - revize a předání do užívání, cena na základě nabídky odborné firmy</t>
  </si>
  <si>
    <t>210200020RAB1</t>
  </si>
  <si>
    <t>Hromosvod - demontáž rozvodů na střeše, zpětná instalace</t>
  </si>
  <si>
    <t>kompl</t>
  </si>
  <si>
    <t>Agregovaná položka</t>
  </si>
  <si>
    <t>POL2_</t>
  </si>
  <si>
    <t>979990161R00</t>
  </si>
  <si>
    <t>Poplatek za skládku za uložení, dřevo,  , skupina 17 02 01 z Katalogu odpadů</t>
  </si>
  <si>
    <t>27,832-0,015-11,624</t>
  </si>
  <si>
    <t>979990163R00</t>
  </si>
  <si>
    <t>Poplatek za skládku za uložení, plast+sklo,  , skupina 17 09 04 z Katalogu odpadů</t>
  </si>
  <si>
    <t>1,5*0,01</t>
  </si>
  <si>
    <t>979990201R00a</t>
  </si>
  <si>
    <t>Poplatek za uložení suti - vláknocementová krytina neobsahující azbest</t>
  </si>
  <si>
    <t>814,42*0,014+111,0*0,002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</si>
  <si>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</si>
  <si>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</si>
  <si>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</si>
  <si>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</si>
  <si>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</si>
  <si>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</si>
  <si>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</si>
  <si>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</si>
  <si>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</si>
  <si>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</si>
  <si>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</si>
  <si>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</si>
  <si>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</si>
  <si>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</si>
  <si>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</si>
  <si>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</si>
  <si>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</si>
  <si>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</si>
  <si>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</si>
  <si>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</si>
  <si>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</si>
  <si>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</si>
  <si>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</si>
  <si>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</si>
  <si>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004111010Ra</t>
  </si>
  <si>
    <t>Průzkumné práce - podrobný průzkum všech stáv. prvků krovu včetně mykologického rozboru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</si>
  <si>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</si>
  <si>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005231010Ra</t>
  </si>
  <si>
    <t>Revize hromosvodu</t>
  </si>
  <si>
    <t>náklady spojené s provedením všech technickými normami předepsaných zkoušek a revizí stavebních konstrukcí nebo stavebních prací.</t>
  </si>
  <si>
    <t>SUM</t>
  </si>
  <si>
    <t>END</t>
  </si>
  <si>
    <t xml:space="preserve">Montáž doplňků ke krytině </t>
  </si>
  <si>
    <t xml:space="preserve">Prvek odvětrávací peo falc. šablony 500x650 mm </t>
  </si>
  <si>
    <t xml:space="preserve">Prostup pro šablony 44x44 cm ( pro nástavec odvětrání) </t>
  </si>
  <si>
    <t>Fólie podstřešní difúzně uzavřená, samolepící spoje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</si>
</sst>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71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3422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SUMIF(F53:F65,A16,I53:I65)+SUMIF(F53:F65,"PSU",I53:I65)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SUMIF(F53:F65,A17,I53:I65)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SUMIF(F53:F65,A18,I53:I65)</f>
        <v>0</v>
      </c>
      <c r="J18" s="85"/>
    </row>
    <row r="19" spans="1:10" ht="23.25" customHeight="1" x14ac:dyDescent="0.2">
      <c r="A19" s="196" t="s">
        <v>85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SUMIF(F53:F65,A19,I53:I65)</f>
        <v>0</v>
      </c>
      <c r="J19" s="85"/>
    </row>
    <row r="20" spans="1:10" ht="23.25" customHeight="1" x14ac:dyDescent="0.2">
      <c r="A20" s="196" t="s">
        <v>86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SUMIF(F53:F65,A20,I53:I65)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1 Pol'!AE228</f>
        <v>0</v>
      </c>
      <c r="G39" s="149">
        <f>'01 1 Pol'!AF228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51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44</v>
      </c>
      <c r="D41" s="153"/>
      <c r="E41" s="153"/>
      <c r="F41" s="154">
        <f>'01 1 Pol'!AE228</f>
        <v>0</v>
      </c>
      <c r="G41" s="155">
        <f>'01 1 Pol'!AF228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'01 1 Pol'!AE228</f>
        <v>0</v>
      </c>
      <c r="G42" s="150">
        <f>'01 1 Pol'!AF228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52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5" t="s">
        <v>60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61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62</v>
      </c>
      <c r="C53" s="184" t="s">
        <v>63</v>
      </c>
      <c r="D53" s="185"/>
      <c r="E53" s="185"/>
      <c r="F53" s="192" t="s">
        <v>24</v>
      </c>
      <c r="G53" s="193"/>
      <c r="H53" s="193"/>
      <c r="I53" s="193">
        <f>'01 1 Pol'!G8</f>
        <v>0</v>
      </c>
      <c r="J53" s="189" t="str">
        <f>IF(I66=0,"",I53/I66*100)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24</v>
      </c>
      <c r="G54" s="193"/>
      <c r="H54" s="193"/>
      <c r="I54" s="193">
        <f>'01 1 Pol'!G12</f>
        <v>0</v>
      </c>
      <c r="J54" s="189" t="str">
        <f>IF(I66=0,"",I54/I66*100)</f>
        <v/>
      </c>
    </row>
    <row r="55" spans="1:10" ht="36.75" customHeight="1" x14ac:dyDescent="0.2">
      <c r="A55" s="178"/>
      <c r="B55" s="183" t="s">
        <v>66</v>
      </c>
      <c r="C55" s="184" t="s">
        <v>67</v>
      </c>
      <c r="D55" s="185"/>
      <c r="E55" s="185"/>
      <c r="F55" s="192" t="s">
        <v>24</v>
      </c>
      <c r="G55" s="193"/>
      <c r="H55" s="193"/>
      <c r="I55" s="193">
        <f>'01 1 Pol'!G24</f>
        <v>0</v>
      </c>
      <c r="J55" s="189" t="str">
        <f>IF(I66=0,"",I55/I66*100)</f>
        <v/>
      </c>
    </row>
    <row r="56" spans="1:10" ht="36.75" customHeight="1" x14ac:dyDescent="0.2">
      <c r="A56" s="178"/>
      <c r="B56" s="183" t="s">
        <v>68</v>
      </c>
      <c r="C56" s="184" t="s">
        <v>69</v>
      </c>
      <c r="D56" s="185"/>
      <c r="E56" s="185"/>
      <c r="F56" s="192" t="s">
        <v>25</v>
      </c>
      <c r="G56" s="193"/>
      <c r="H56" s="193"/>
      <c r="I56" s="193">
        <f>'01 1 Pol'!G30</f>
        <v>0</v>
      </c>
      <c r="J56" s="189" t="str">
        <f>IF(I66=0,"",I56/I66*100)</f>
        <v/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25</v>
      </c>
      <c r="G57" s="193"/>
      <c r="H57" s="193"/>
      <c r="I57" s="193">
        <f>'01 1 Pol'!G39</f>
        <v>0</v>
      </c>
      <c r="J57" s="189" t="str">
        <f>IF(I66=0,"",I57/I66*100)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25</v>
      </c>
      <c r="G58" s="193"/>
      <c r="H58" s="193"/>
      <c r="I58" s="193">
        <f>'01 1 Pol'!G91</f>
        <v>0</v>
      </c>
      <c r="J58" s="189" t="str">
        <f>IF(I66=0,"",I58/I66*100)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25</v>
      </c>
      <c r="G59" s="193"/>
      <c r="H59" s="193"/>
      <c r="I59" s="193">
        <f>'01 1 Pol'!G177</f>
        <v>0</v>
      </c>
      <c r="J59" s="189" t="str">
        <f>IF(I66=0,"",I59/I66*100)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25</v>
      </c>
      <c r="G60" s="193"/>
      <c r="H60" s="193"/>
      <c r="I60" s="193">
        <f>'01 1 Pol'!G187</f>
        <v>0</v>
      </c>
      <c r="J60" s="189" t="str">
        <f>IF(I66=0,"",I60/I66*100)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25</v>
      </c>
      <c r="G61" s="193"/>
      <c r="H61" s="193"/>
      <c r="I61" s="193">
        <f>'01 1 Pol'!G195</f>
        <v>0</v>
      </c>
      <c r="J61" s="189" t="str">
        <f>IF(I66=0,"",I61/I66*100)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26</v>
      </c>
      <c r="G62" s="193"/>
      <c r="H62" s="193"/>
      <c r="I62" s="193">
        <f>'01 1 Pol'!G200</f>
        <v>0</v>
      </c>
      <c r="J62" s="189" t="str">
        <f>IF(I66=0,"",I62/I66*100)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84</v>
      </c>
      <c r="G63" s="193"/>
      <c r="H63" s="193"/>
      <c r="I63" s="193">
        <f>'01 1 Pol'!G203</f>
        <v>0</v>
      </c>
      <c r="J63" s="189" t="str">
        <f>IF(I66=0,"",I63/I66*100)</f>
        <v/>
      </c>
    </row>
    <row r="64" spans="1:10" ht="36.75" customHeight="1" x14ac:dyDescent="0.2">
      <c r="A64" s="178"/>
      <c r="B64" s="183" t="s">
        <v>85</v>
      </c>
      <c r="C64" s="184" t="s">
        <v>27</v>
      </c>
      <c r="D64" s="185"/>
      <c r="E64" s="185"/>
      <c r="F64" s="192" t="s">
        <v>85</v>
      </c>
      <c r="G64" s="193"/>
      <c r="H64" s="193"/>
      <c r="I64" s="193">
        <f>'01 1 Pol'!G217</f>
        <v>0</v>
      </c>
      <c r="J64" s="189" t="str">
        <f>IF(I66=0,"",I64/I66*100)</f>
        <v/>
      </c>
    </row>
    <row r="65" spans="1:10" ht="36.75" customHeight="1" x14ac:dyDescent="0.2">
      <c r="A65" s="178"/>
      <c r="B65" s="183" t="s">
        <v>86</v>
      </c>
      <c r="C65" s="184" t="s">
        <v>28</v>
      </c>
      <c r="D65" s="185"/>
      <c r="E65" s="185"/>
      <c r="F65" s="192" t="s">
        <v>86</v>
      </c>
      <c r="G65" s="193"/>
      <c r="H65" s="193"/>
      <c r="I65" s="193">
        <f>'01 1 Pol'!G220</f>
        <v>0</v>
      </c>
      <c r="J65" s="189" t="str">
        <f>IF(I66=0,"",I65/I66*100)</f>
        <v/>
      </c>
    </row>
    <row r="66" spans="1:10" ht="25.5" customHeight="1" x14ac:dyDescent="0.2">
      <c r="A66" s="179"/>
      <c r="B66" s="186" t="s">
        <v>1</v>
      </c>
      <c r="C66" s="187"/>
      <c r="D66" s="188"/>
      <c r="E66" s="188"/>
      <c r="F66" s="194"/>
      <c r="G66" s="195"/>
      <c r="H66" s="195"/>
      <c r="I66" s="195">
        <f>SUM(I53:I65)</f>
        <v>0</v>
      </c>
      <c r="J66" s="190">
        <f>SUM(J53:J65)</f>
        <v>0</v>
      </c>
    </row>
    <row r="67" spans="1:10" x14ac:dyDescent="0.2">
      <c r="F67" s="135"/>
      <c r="G67" s="135"/>
      <c r="H67" s="135"/>
      <c r="I67" s="135"/>
      <c r="J67" s="191"/>
    </row>
    <row r="68" spans="1:10" x14ac:dyDescent="0.2">
      <c r="F68" s="135"/>
      <c r="G68" s="135"/>
      <c r="H68" s="135"/>
      <c r="I68" s="135"/>
      <c r="J68" s="191"/>
    </row>
    <row r="69" spans="1:10" x14ac:dyDescent="0.2">
      <c r="F69" s="135"/>
      <c r="G69" s="135"/>
      <c r="H69" s="135"/>
      <c r="I69" s="135"/>
      <c r="J69" s="191"/>
    </row>
  </sheetData>
  <sheetProtection password="C71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71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97" activePane="bottomLeft" state="frozen"/>
      <selection pane="bottomLeft" activeCell="C217" sqref="C217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87</v>
      </c>
      <c r="B1" s="197"/>
      <c r="C1" s="197"/>
      <c r="D1" s="197"/>
      <c r="E1" s="197"/>
      <c r="F1" s="197"/>
      <c r="G1" s="197"/>
      <c r="AG1" t="s">
        <v>88</v>
      </c>
    </row>
    <row r="2" spans="1:60" ht="24.95" customHeight="1" x14ac:dyDescent="0.2">
      <c r="A2" s="198" t="s">
        <v>7</v>
      </c>
      <c r="B2" s="49" t="s">
        <v>48</v>
      </c>
      <c r="C2" s="201" t="s">
        <v>49</v>
      </c>
      <c r="D2" s="199"/>
      <c r="E2" s="199"/>
      <c r="F2" s="199"/>
      <c r="G2" s="200"/>
      <c r="AG2" t="s">
        <v>89</v>
      </c>
    </row>
    <row r="3" spans="1:60" ht="24.95" customHeight="1" x14ac:dyDescent="0.2">
      <c r="A3" s="198" t="s">
        <v>8</v>
      </c>
      <c r="B3" s="49" t="s">
        <v>45</v>
      </c>
      <c r="C3" s="201" t="s">
        <v>44</v>
      </c>
      <c r="D3" s="199"/>
      <c r="E3" s="199"/>
      <c r="F3" s="199"/>
      <c r="G3" s="200"/>
      <c r="AC3" s="176" t="s">
        <v>89</v>
      </c>
      <c r="AG3" t="s">
        <v>90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91</v>
      </c>
    </row>
    <row r="5" spans="1:60" x14ac:dyDescent="0.2">
      <c r="D5" s="10"/>
    </row>
    <row r="6" spans="1:60" ht="38.25" x14ac:dyDescent="0.2">
      <c r="A6" s="208" t="s">
        <v>92</v>
      </c>
      <c r="B6" s="210" t="s">
        <v>93</v>
      </c>
      <c r="C6" s="210" t="s">
        <v>94</v>
      </c>
      <c r="D6" s="209" t="s">
        <v>95</v>
      </c>
      <c r="E6" s="208" t="s">
        <v>96</v>
      </c>
      <c r="F6" s="207" t="s">
        <v>97</v>
      </c>
      <c r="G6" s="208" t="s">
        <v>29</v>
      </c>
      <c r="H6" s="211" t="s">
        <v>30</v>
      </c>
      <c r="I6" s="211" t="s">
        <v>98</v>
      </c>
      <c r="J6" s="211" t="s">
        <v>31</v>
      </c>
      <c r="K6" s="211" t="s">
        <v>99</v>
      </c>
      <c r="L6" s="211" t="s">
        <v>100</v>
      </c>
      <c r="M6" s="211" t="s">
        <v>101</v>
      </c>
      <c r="N6" s="211" t="s">
        <v>102</v>
      </c>
      <c r="O6" s="211" t="s">
        <v>103</v>
      </c>
      <c r="P6" s="211" t="s">
        <v>104</v>
      </c>
      <c r="Q6" s="211" t="s">
        <v>105</v>
      </c>
      <c r="R6" s="211" t="s">
        <v>106</v>
      </c>
      <c r="S6" s="211" t="s">
        <v>107</v>
      </c>
      <c r="T6" s="211" t="s">
        <v>108</v>
      </c>
      <c r="U6" s="211" t="s">
        <v>109</v>
      </c>
      <c r="V6" s="211" t="s">
        <v>110</v>
      </c>
      <c r="W6" s="211" t="s">
        <v>111</v>
      </c>
      <c r="X6" s="211" t="s">
        <v>112</v>
      </c>
      <c r="Y6" s="211" t="s">
        <v>113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114</v>
      </c>
      <c r="B8" s="227" t="s">
        <v>62</v>
      </c>
      <c r="C8" s="251" t="s">
        <v>63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0.02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2.5099999999999998</v>
      </c>
      <c r="W8" s="225"/>
      <c r="X8" s="225"/>
      <c r="Y8" s="225"/>
      <c r="AG8" t="s">
        <v>115</v>
      </c>
    </row>
    <row r="9" spans="1:60" ht="33.75" outlineLevel="1" x14ac:dyDescent="0.2">
      <c r="A9" s="233">
        <v>1</v>
      </c>
      <c r="B9" s="234" t="s">
        <v>116</v>
      </c>
      <c r="C9" s="252" t="s">
        <v>117</v>
      </c>
      <c r="D9" s="235" t="s">
        <v>118</v>
      </c>
      <c r="E9" s="236">
        <v>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1.2149999999999999E-2</v>
      </c>
      <c r="O9" s="236">
        <f>ROUND(E9*N9,2)</f>
        <v>0.02</v>
      </c>
      <c r="P9" s="236">
        <v>0</v>
      </c>
      <c r="Q9" s="236">
        <f>ROUND(E9*P9,2)</f>
        <v>0</v>
      </c>
      <c r="R9" s="238" t="s">
        <v>119</v>
      </c>
      <c r="S9" s="238" t="s">
        <v>120</v>
      </c>
      <c r="T9" s="239" t="s">
        <v>120</v>
      </c>
      <c r="U9" s="222">
        <v>1.2558</v>
      </c>
      <c r="V9" s="222">
        <f>ROUND(E9*U9,2)</f>
        <v>2.5099999999999998</v>
      </c>
      <c r="W9" s="222"/>
      <c r="X9" s="222" t="s">
        <v>121</v>
      </c>
      <c r="Y9" s="222" t="s">
        <v>122</v>
      </c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2" x14ac:dyDescent="0.2">
      <c r="A10" s="219"/>
      <c r="B10" s="220"/>
      <c r="C10" s="253" t="s">
        <v>124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4" t="s">
        <v>126</v>
      </c>
      <c r="D11" s="223"/>
      <c r="E11" s="224">
        <v>2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6" t="s">
        <v>114</v>
      </c>
      <c r="B12" s="227" t="s">
        <v>64</v>
      </c>
      <c r="C12" s="251" t="s">
        <v>65</v>
      </c>
      <c r="D12" s="228"/>
      <c r="E12" s="229"/>
      <c r="F12" s="230"/>
      <c r="G12" s="230">
        <f>SUMIF(AG13:AG23,"&lt;&gt;NOR",G13:G23)</f>
        <v>0</v>
      </c>
      <c r="H12" s="230"/>
      <c r="I12" s="230">
        <f>SUM(I13:I23)</f>
        <v>0</v>
      </c>
      <c r="J12" s="230"/>
      <c r="K12" s="230">
        <f>SUM(K13:K23)</f>
        <v>0</v>
      </c>
      <c r="L12" s="230"/>
      <c r="M12" s="230">
        <f>SUM(M13:M23)</f>
        <v>0</v>
      </c>
      <c r="N12" s="229"/>
      <c r="O12" s="229">
        <f>SUM(O13:O23)</f>
        <v>30.669999999999998</v>
      </c>
      <c r="P12" s="229"/>
      <c r="Q12" s="229">
        <f>SUM(Q13:Q23)</f>
        <v>0</v>
      </c>
      <c r="R12" s="230"/>
      <c r="S12" s="230"/>
      <c r="T12" s="231"/>
      <c r="U12" s="225"/>
      <c r="V12" s="225">
        <f>SUM(V13:V23)</f>
        <v>492.59</v>
      </c>
      <c r="W12" s="225"/>
      <c r="X12" s="225"/>
      <c r="Y12" s="225"/>
      <c r="AG12" t="s">
        <v>115</v>
      </c>
    </row>
    <row r="13" spans="1:60" ht="22.5" outlineLevel="1" x14ac:dyDescent="0.2">
      <c r="A13" s="233">
        <v>2</v>
      </c>
      <c r="B13" s="234" t="s">
        <v>128</v>
      </c>
      <c r="C13" s="252" t="s">
        <v>129</v>
      </c>
      <c r="D13" s="235" t="s">
        <v>118</v>
      </c>
      <c r="E13" s="236">
        <v>1505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1.8380000000000001E-2</v>
      </c>
      <c r="O13" s="236">
        <f>ROUND(E13*N13,2)</f>
        <v>27.66</v>
      </c>
      <c r="P13" s="236">
        <v>0</v>
      </c>
      <c r="Q13" s="236">
        <f>ROUND(E13*P13,2)</f>
        <v>0</v>
      </c>
      <c r="R13" s="238" t="s">
        <v>130</v>
      </c>
      <c r="S13" s="238" t="s">
        <v>120</v>
      </c>
      <c r="T13" s="239" t="s">
        <v>120</v>
      </c>
      <c r="U13" s="222">
        <v>0.13900000000000001</v>
      </c>
      <c r="V13" s="222">
        <f>ROUND(E13*U13,2)</f>
        <v>209.2</v>
      </c>
      <c r="W13" s="222"/>
      <c r="X13" s="222" t="s">
        <v>121</v>
      </c>
      <c r="Y13" s="222" t="s">
        <v>122</v>
      </c>
      <c r="Z13" s="212"/>
      <c r="AA13" s="212"/>
      <c r="AB13" s="212"/>
      <c r="AC13" s="212"/>
      <c r="AD13" s="212"/>
      <c r="AE13" s="212"/>
      <c r="AF13" s="212"/>
      <c r="AG13" s="212" t="s">
        <v>123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3" t="s">
        <v>131</v>
      </c>
      <c r="D14" s="241"/>
      <c r="E14" s="241"/>
      <c r="F14" s="241"/>
      <c r="G14" s="241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125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5" t="s">
        <v>132</v>
      </c>
      <c r="D15" s="242"/>
      <c r="E15" s="242"/>
      <c r="F15" s="242"/>
      <c r="G15" s="24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4" t="s">
        <v>134</v>
      </c>
      <c r="D16" s="223"/>
      <c r="E16" s="224">
        <v>1505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3">
        <v>3</v>
      </c>
      <c r="B17" s="234" t="s">
        <v>135</v>
      </c>
      <c r="C17" s="252" t="s">
        <v>136</v>
      </c>
      <c r="D17" s="235" t="s">
        <v>118</v>
      </c>
      <c r="E17" s="236">
        <v>3010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9.5E-4</v>
      </c>
      <c r="O17" s="236">
        <f>ROUND(E17*N17,2)</f>
        <v>2.86</v>
      </c>
      <c r="P17" s="236">
        <v>0</v>
      </c>
      <c r="Q17" s="236">
        <f>ROUND(E17*P17,2)</f>
        <v>0</v>
      </c>
      <c r="R17" s="238" t="s">
        <v>130</v>
      </c>
      <c r="S17" s="238" t="s">
        <v>120</v>
      </c>
      <c r="T17" s="239" t="s">
        <v>120</v>
      </c>
      <c r="U17" s="222">
        <v>7.0000000000000001E-3</v>
      </c>
      <c r="V17" s="222">
        <f>ROUND(E17*U17,2)</f>
        <v>21.07</v>
      </c>
      <c r="W17" s="222"/>
      <c r="X17" s="222" t="s">
        <v>121</v>
      </c>
      <c r="Y17" s="222" t="s">
        <v>122</v>
      </c>
      <c r="Z17" s="212"/>
      <c r="AA17" s="212"/>
      <c r="AB17" s="212"/>
      <c r="AC17" s="212"/>
      <c r="AD17" s="212"/>
      <c r="AE17" s="212"/>
      <c r="AF17" s="212"/>
      <c r="AG17" s="212" t="s">
        <v>123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53" t="s">
        <v>131</v>
      </c>
      <c r="D18" s="241"/>
      <c r="E18" s="241"/>
      <c r="F18" s="241"/>
      <c r="G18" s="241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4" t="s">
        <v>137</v>
      </c>
      <c r="D19" s="223"/>
      <c r="E19" s="224">
        <v>3010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4</v>
      </c>
      <c r="B20" s="244" t="s">
        <v>138</v>
      </c>
      <c r="C20" s="256" t="s">
        <v>139</v>
      </c>
      <c r="D20" s="245" t="s">
        <v>118</v>
      </c>
      <c r="E20" s="246">
        <v>1505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 t="s">
        <v>130</v>
      </c>
      <c r="S20" s="248" t="s">
        <v>120</v>
      </c>
      <c r="T20" s="249" t="s">
        <v>120</v>
      </c>
      <c r="U20" s="222">
        <v>0.126</v>
      </c>
      <c r="V20" s="222">
        <f>ROUND(E20*U20,2)</f>
        <v>189.63</v>
      </c>
      <c r="W20" s="222"/>
      <c r="X20" s="222" t="s">
        <v>121</v>
      </c>
      <c r="Y20" s="222" t="s">
        <v>122</v>
      </c>
      <c r="Z20" s="212"/>
      <c r="AA20" s="212"/>
      <c r="AB20" s="212"/>
      <c r="AC20" s="212"/>
      <c r="AD20" s="212"/>
      <c r="AE20" s="212"/>
      <c r="AF20" s="212"/>
      <c r="AG20" s="212" t="s">
        <v>123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5</v>
      </c>
      <c r="B21" s="244" t="s">
        <v>140</v>
      </c>
      <c r="C21" s="256" t="s">
        <v>141</v>
      </c>
      <c r="D21" s="245" t="s">
        <v>118</v>
      </c>
      <c r="E21" s="246">
        <v>1505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 t="s">
        <v>130</v>
      </c>
      <c r="S21" s="248" t="s">
        <v>120</v>
      </c>
      <c r="T21" s="249" t="s">
        <v>120</v>
      </c>
      <c r="U21" s="222">
        <v>3.0300000000000001E-2</v>
      </c>
      <c r="V21" s="222">
        <f>ROUND(E21*U21,2)</f>
        <v>45.6</v>
      </c>
      <c r="W21" s="222"/>
      <c r="X21" s="222" t="s">
        <v>121</v>
      </c>
      <c r="Y21" s="222" t="s">
        <v>122</v>
      </c>
      <c r="Z21" s="212"/>
      <c r="AA21" s="212"/>
      <c r="AB21" s="212"/>
      <c r="AC21" s="212"/>
      <c r="AD21" s="212"/>
      <c r="AE21" s="212"/>
      <c r="AF21" s="212"/>
      <c r="AG21" s="212" t="s">
        <v>123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3">
        <v>6</v>
      </c>
      <c r="B22" s="244" t="s">
        <v>142</v>
      </c>
      <c r="C22" s="256" t="s">
        <v>143</v>
      </c>
      <c r="D22" s="245" t="s">
        <v>118</v>
      </c>
      <c r="E22" s="246">
        <v>3010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5.0000000000000002E-5</v>
      </c>
      <c r="O22" s="246">
        <f>ROUND(E22*N22,2)</f>
        <v>0.15</v>
      </c>
      <c r="P22" s="246">
        <v>0</v>
      </c>
      <c r="Q22" s="246">
        <f>ROUND(E22*P22,2)</f>
        <v>0</v>
      </c>
      <c r="R22" s="248" t="s">
        <v>130</v>
      </c>
      <c r="S22" s="248" t="s">
        <v>120</v>
      </c>
      <c r="T22" s="249" t="s">
        <v>120</v>
      </c>
      <c r="U22" s="222">
        <v>0</v>
      </c>
      <c r="V22" s="222">
        <f>ROUND(E22*U22,2)</f>
        <v>0</v>
      </c>
      <c r="W22" s="222"/>
      <c r="X22" s="222" t="s">
        <v>121</v>
      </c>
      <c r="Y22" s="222" t="s">
        <v>122</v>
      </c>
      <c r="Z22" s="212"/>
      <c r="AA22" s="212"/>
      <c r="AB22" s="212"/>
      <c r="AC22" s="212"/>
      <c r="AD22" s="212"/>
      <c r="AE22" s="212"/>
      <c r="AF22" s="212"/>
      <c r="AG22" s="212" t="s">
        <v>123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3">
        <v>7</v>
      </c>
      <c r="B23" s="244" t="s">
        <v>144</v>
      </c>
      <c r="C23" s="256" t="s">
        <v>145</v>
      </c>
      <c r="D23" s="245" t="s">
        <v>118</v>
      </c>
      <c r="E23" s="246">
        <v>1505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 t="s">
        <v>130</v>
      </c>
      <c r="S23" s="248" t="s">
        <v>120</v>
      </c>
      <c r="T23" s="249" t="s">
        <v>120</v>
      </c>
      <c r="U23" s="222">
        <v>1.7999999999999999E-2</v>
      </c>
      <c r="V23" s="222">
        <f>ROUND(E23*U23,2)</f>
        <v>27.09</v>
      </c>
      <c r="W23" s="222"/>
      <c r="X23" s="222" t="s">
        <v>121</v>
      </c>
      <c r="Y23" s="222" t="s">
        <v>122</v>
      </c>
      <c r="Z23" s="212"/>
      <c r="AA23" s="212"/>
      <c r="AB23" s="212"/>
      <c r="AC23" s="212"/>
      <c r="AD23" s="212"/>
      <c r="AE23" s="212"/>
      <c r="AF23" s="212"/>
      <c r="AG23" s="212" t="s">
        <v>123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6" t="s">
        <v>114</v>
      </c>
      <c r="B24" s="227" t="s">
        <v>66</v>
      </c>
      <c r="C24" s="251" t="s">
        <v>67</v>
      </c>
      <c r="D24" s="228"/>
      <c r="E24" s="229"/>
      <c r="F24" s="230"/>
      <c r="G24" s="230">
        <f>SUMIF(AG25:AG29,"&lt;&gt;NOR",G25:G29)</f>
        <v>0</v>
      </c>
      <c r="H24" s="230"/>
      <c r="I24" s="230">
        <f>SUM(I25:I29)</f>
        <v>0</v>
      </c>
      <c r="J24" s="230"/>
      <c r="K24" s="230">
        <f>SUM(K25:K29)</f>
        <v>0</v>
      </c>
      <c r="L24" s="230"/>
      <c r="M24" s="230">
        <f>SUM(M25:M29)</f>
        <v>0</v>
      </c>
      <c r="N24" s="229"/>
      <c r="O24" s="229">
        <f>SUM(O25:O29)</f>
        <v>0.87</v>
      </c>
      <c r="P24" s="229"/>
      <c r="Q24" s="229">
        <f>SUM(Q25:Q29)</f>
        <v>0.02</v>
      </c>
      <c r="R24" s="230"/>
      <c r="S24" s="230"/>
      <c r="T24" s="231"/>
      <c r="U24" s="225"/>
      <c r="V24" s="225">
        <f>SUM(V25:V29)</f>
        <v>35.53</v>
      </c>
      <c r="W24" s="225"/>
      <c r="X24" s="225"/>
      <c r="Y24" s="225"/>
      <c r="AG24" t="s">
        <v>115</v>
      </c>
    </row>
    <row r="25" spans="1:60" outlineLevel="1" x14ac:dyDescent="0.2">
      <c r="A25" s="233">
        <v>8</v>
      </c>
      <c r="B25" s="234" t="s">
        <v>146</v>
      </c>
      <c r="C25" s="252" t="s">
        <v>147</v>
      </c>
      <c r="D25" s="235" t="s">
        <v>118</v>
      </c>
      <c r="E25" s="236">
        <v>1.5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2.1900000000000001E-3</v>
      </c>
      <c r="O25" s="236">
        <f>ROUND(E25*N25,2)</f>
        <v>0</v>
      </c>
      <c r="P25" s="236">
        <v>0.01</v>
      </c>
      <c r="Q25" s="236">
        <f>ROUND(E25*P25,2)</f>
        <v>0.02</v>
      </c>
      <c r="R25" s="238" t="s">
        <v>148</v>
      </c>
      <c r="S25" s="238" t="s">
        <v>120</v>
      </c>
      <c r="T25" s="239" t="s">
        <v>120</v>
      </c>
      <c r="U25" s="222">
        <v>0.52</v>
      </c>
      <c r="V25" s="222">
        <f>ROUND(E25*U25,2)</f>
        <v>0.78</v>
      </c>
      <c r="W25" s="222"/>
      <c r="X25" s="222" t="s">
        <v>121</v>
      </c>
      <c r="Y25" s="222" t="s">
        <v>122</v>
      </c>
      <c r="Z25" s="212"/>
      <c r="AA25" s="212"/>
      <c r="AB25" s="212"/>
      <c r="AC25" s="212"/>
      <c r="AD25" s="212"/>
      <c r="AE25" s="212"/>
      <c r="AF25" s="212"/>
      <c r="AG25" s="212" t="s">
        <v>123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4" t="s">
        <v>149</v>
      </c>
      <c r="D26" s="223"/>
      <c r="E26" s="224">
        <v>1.5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127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9</v>
      </c>
      <c r="B27" s="234" t="s">
        <v>150</v>
      </c>
      <c r="C27" s="252" t="s">
        <v>151</v>
      </c>
      <c r="D27" s="235" t="s">
        <v>152</v>
      </c>
      <c r="E27" s="236">
        <v>50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1.2630000000000001E-2</v>
      </c>
      <c r="O27" s="236">
        <f>ROUND(E27*N27,2)</f>
        <v>0.63</v>
      </c>
      <c r="P27" s="236">
        <v>0</v>
      </c>
      <c r="Q27" s="236">
        <f>ROUND(E27*P27,2)</f>
        <v>0</v>
      </c>
      <c r="R27" s="238"/>
      <c r="S27" s="238" t="s">
        <v>153</v>
      </c>
      <c r="T27" s="239" t="s">
        <v>120</v>
      </c>
      <c r="U27" s="222">
        <v>0.65700000000000003</v>
      </c>
      <c r="V27" s="222">
        <f>ROUND(E27*U27,2)</f>
        <v>32.85</v>
      </c>
      <c r="W27" s="222"/>
      <c r="X27" s="222" t="s">
        <v>121</v>
      </c>
      <c r="Y27" s="222" t="s">
        <v>122</v>
      </c>
      <c r="Z27" s="212"/>
      <c r="AA27" s="212"/>
      <c r="AB27" s="212"/>
      <c r="AC27" s="212"/>
      <c r="AD27" s="212"/>
      <c r="AE27" s="212"/>
      <c r="AF27" s="212"/>
      <c r="AG27" s="212" t="s">
        <v>123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4" t="s">
        <v>154</v>
      </c>
      <c r="D28" s="223"/>
      <c r="E28" s="224">
        <v>50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3">
        <v>10</v>
      </c>
      <c r="B29" s="244" t="s">
        <v>155</v>
      </c>
      <c r="C29" s="256" t="s">
        <v>156</v>
      </c>
      <c r="D29" s="245" t="s">
        <v>152</v>
      </c>
      <c r="E29" s="246">
        <v>50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4.7699999999999999E-3</v>
      </c>
      <c r="O29" s="246">
        <f>ROUND(E29*N29,2)</f>
        <v>0.24</v>
      </c>
      <c r="P29" s="246">
        <v>0</v>
      </c>
      <c r="Q29" s="246">
        <f>ROUND(E29*P29,2)</f>
        <v>0</v>
      </c>
      <c r="R29" s="248"/>
      <c r="S29" s="248" t="s">
        <v>153</v>
      </c>
      <c r="T29" s="249" t="s">
        <v>120</v>
      </c>
      <c r="U29" s="222">
        <v>3.7999999999999999E-2</v>
      </c>
      <c r="V29" s="222">
        <f>ROUND(E29*U29,2)</f>
        <v>1.9</v>
      </c>
      <c r="W29" s="222"/>
      <c r="X29" s="222" t="s">
        <v>121</v>
      </c>
      <c r="Y29" s="222" t="s">
        <v>122</v>
      </c>
      <c r="Z29" s="212"/>
      <c r="AA29" s="212"/>
      <c r="AB29" s="212"/>
      <c r="AC29" s="212"/>
      <c r="AD29" s="212"/>
      <c r="AE29" s="212"/>
      <c r="AF29" s="212"/>
      <c r="AG29" s="212" t="s">
        <v>123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6" t="s">
        <v>114</v>
      </c>
      <c r="B30" s="227" t="s">
        <v>68</v>
      </c>
      <c r="C30" s="251" t="s">
        <v>69</v>
      </c>
      <c r="D30" s="228"/>
      <c r="E30" s="229"/>
      <c r="F30" s="230"/>
      <c r="G30" s="230">
        <f>SUMIF(AG31:AG38,"&lt;&gt;NOR",G31:G38)</f>
        <v>0</v>
      </c>
      <c r="H30" s="230"/>
      <c r="I30" s="230">
        <f>SUM(I31:I38)</f>
        <v>0</v>
      </c>
      <c r="J30" s="230"/>
      <c r="K30" s="230">
        <f>SUM(K31:K38)</f>
        <v>0</v>
      </c>
      <c r="L30" s="230"/>
      <c r="M30" s="230">
        <f>SUM(M31:M38)</f>
        <v>0</v>
      </c>
      <c r="N30" s="229"/>
      <c r="O30" s="229">
        <f>SUM(O31:O38)</f>
        <v>0.05</v>
      </c>
      <c r="P30" s="229"/>
      <c r="Q30" s="229">
        <f>SUM(Q31:Q38)</f>
        <v>0</v>
      </c>
      <c r="R30" s="230"/>
      <c r="S30" s="230"/>
      <c r="T30" s="231"/>
      <c r="U30" s="225"/>
      <c r="V30" s="225">
        <f>SUM(V31:V38)</f>
        <v>16.63</v>
      </c>
      <c r="W30" s="225"/>
      <c r="X30" s="225"/>
      <c r="Y30" s="225"/>
      <c r="AG30" t="s">
        <v>115</v>
      </c>
    </row>
    <row r="31" spans="1:60" outlineLevel="1" x14ac:dyDescent="0.2">
      <c r="A31" s="233">
        <v>11</v>
      </c>
      <c r="B31" s="234" t="s">
        <v>157</v>
      </c>
      <c r="C31" s="252" t="s">
        <v>158</v>
      </c>
      <c r="D31" s="235" t="s">
        <v>159</v>
      </c>
      <c r="E31" s="236">
        <v>4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8" t="s">
        <v>160</v>
      </c>
      <c r="S31" s="238" t="s">
        <v>120</v>
      </c>
      <c r="T31" s="239" t="s">
        <v>120</v>
      </c>
      <c r="U31" s="222">
        <v>1.33</v>
      </c>
      <c r="V31" s="222">
        <f>ROUND(E31*U31,2)</f>
        <v>5.32</v>
      </c>
      <c r="W31" s="222"/>
      <c r="X31" s="222" t="s">
        <v>121</v>
      </c>
      <c r="Y31" s="222" t="s">
        <v>122</v>
      </c>
      <c r="Z31" s="212"/>
      <c r="AA31" s="212"/>
      <c r="AB31" s="212"/>
      <c r="AC31" s="212"/>
      <c r="AD31" s="212"/>
      <c r="AE31" s="212"/>
      <c r="AF31" s="212"/>
      <c r="AG31" s="212" t="s">
        <v>123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4" t="s">
        <v>161</v>
      </c>
      <c r="D32" s="223"/>
      <c r="E32" s="224">
        <v>4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127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3">
        <v>12</v>
      </c>
      <c r="B33" s="234" t="s">
        <v>162</v>
      </c>
      <c r="C33" s="252" t="s">
        <v>163</v>
      </c>
      <c r="D33" s="235" t="s">
        <v>159</v>
      </c>
      <c r="E33" s="236">
        <v>5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2.97E-3</v>
      </c>
      <c r="O33" s="236">
        <f>ROUND(E33*N33,2)</f>
        <v>0.01</v>
      </c>
      <c r="P33" s="236">
        <v>0</v>
      </c>
      <c r="Q33" s="236">
        <f>ROUND(E33*P33,2)</f>
        <v>0</v>
      </c>
      <c r="R33" s="238" t="s">
        <v>160</v>
      </c>
      <c r="S33" s="238" t="s">
        <v>120</v>
      </c>
      <c r="T33" s="239" t="s">
        <v>120</v>
      </c>
      <c r="U33" s="222">
        <v>2.2000000000000002</v>
      </c>
      <c r="V33" s="222">
        <f>ROUND(E33*U33,2)</f>
        <v>11</v>
      </c>
      <c r="W33" s="222"/>
      <c r="X33" s="222" t="s">
        <v>121</v>
      </c>
      <c r="Y33" s="222" t="s">
        <v>122</v>
      </c>
      <c r="Z33" s="212"/>
      <c r="AA33" s="212"/>
      <c r="AB33" s="212"/>
      <c r="AC33" s="212"/>
      <c r="AD33" s="212"/>
      <c r="AE33" s="212"/>
      <c r="AF33" s="212"/>
      <c r="AG33" s="212" t="s">
        <v>123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54" t="s">
        <v>164</v>
      </c>
      <c r="D34" s="223"/>
      <c r="E34" s="224">
        <v>5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13</v>
      </c>
      <c r="B35" s="234" t="s">
        <v>165</v>
      </c>
      <c r="C35" s="252" t="s">
        <v>166</v>
      </c>
      <c r="D35" s="235" t="s">
        <v>159</v>
      </c>
      <c r="E35" s="236">
        <v>4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1.0699999999999999E-2</v>
      </c>
      <c r="O35" s="236">
        <f>ROUND(E35*N35,2)</f>
        <v>0.04</v>
      </c>
      <c r="P35" s="236">
        <v>0</v>
      </c>
      <c r="Q35" s="236">
        <f>ROUND(E35*P35,2)</f>
        <v>0</v>
      </c>
      <c r="R35" s="238"/>
      <c r="S35" s="238" t="s">
        <v>153</v>
      </c>
      <c r="T35" s="239" t="s">
        <v>167</v>
      </c>
      <c r="U35" s="222">
        <v>0</v>
      </c>
      <c r="V35" s="222">
        <f>ROUND(E35*U35,2)</f>
        <v>0</v>
      </c>
      <c r="W35" s="222"/>
      <c r="X35" s="222" t="s">
        <v>168</v>
      </c>
      <c r="Y35" s="222" t="s">
        <v>122</v>
      </c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4" t="s">
        <v>161</v>
      </c>
      <c r="D36" s="223"/>
      <c r="E36" s="224">
        <v>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127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3">
        <v>14</v>
      </c>
      <c r="B37" s="234" t="s">
        <v>170</v>
      </c>
      <c r="C37" s="252" t="s">
        <v>171</v>
      </c>
      <c r="D37" s="235" t="s">
        <v>172</v>
      </c>
      <c r="E37" s="236">
        <v>5.765E-2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8" t="s">
        <v>160</v>
      </c>
      <c r="S37" s="238" t="s">
        <v>120</v>
      </c>
      <c r="T37" s="239" t="s">
        <v>120</v>
      </c>
      <c r="U37" s="222">
        <v>5.4</v>
      </c>
      <c r="V37" s="222">
        <f>ROUND(E37*U37,2)</f>
        <v>0.31</v>
      </c>
      <c r="W37" s="222"/>
      <c r="X37" s="222" t="s">
        <v>173</v>
      </c>
      <c r="Y37" s="222" t="s">
        <v>122</v>
      </c>
      <c r="Z37" s="212"/>
      <c r="AA37" s="212"/>
      <c r="AB37" s="212"/>
      <c r="AC37" s="212"/>
      <c r="AD37" s="212"/>
      <c r="AE37" s="212"/>
      <c r="AF37" s="212"/>
      <c r="AG37" s="212" t="s">
        <v>174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3" t="s">
        <v>175</v>
      </c>
      <c r="D38" s="241"/>
      <c r="E38" s="241"/>
      <c r="F38" s="241"/>
      <c r="G38" s="241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125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26" t="s">
        <v>114</v>
      </c>
      <c r="B39" s="227" t="s">
        <v>70</v>
      </c>
      <c r="C39" s="251" t="s">
        <v>71</v>
      </c>
      <c r="D39" s="228"/>
      <c r="E39" s="229"/>
      <c r="F39" s="230"/>
      <c r="G39" s="230">
        <f>SUMIF(AG40:AG90,"&lt;&gt;NOR",G40:G90)</f>
        <v>0</v>
      </c>
      <c r="H39" s="230"/>
      <c r="I39" s="230">
        <f>SUM(I40:I90)</f>
        <v>0</v>
      </c>
      <c r="J39" s="230"/>
      <c r="K39" s="230">
        <f>SUM(K40:K90)</f>
        <v>0</v>
      </c>
      <c r="L39" s="230"/>
      <c r="M39" s="230">
        <f>SUM(M40:M90)</f>
        <v>0</v>
      </c>
      <c r="N39" s="229"/>
      <c r="O39" s="229">
        <f>SUM(O40:O90)</f>
        <v>17.02</v>
      </c>
      <c r="P39" s="229"/>
      <c r="Q39" s="229">
        <f>SUM(Q40:Q90)</f>
        <v>16.200000000000003</v>
      </c>
      <c r="R39" s="230"/>
      <c r="S39" s="230"/>
      <c r="T39" s="231"/>
      <c r="U39" s="225"/>
      <c r="V39" s="225">
        <f>SUM(V40:V90)</f>
        <v>625.80000000000007</v>
      </c>
      <c r="W39" s="225"/>
      <c r="X39" s="225"/>
      <c r="Y39" s="225"/>
      <c r="AG39" t="s">
        <v>115</v>
      </c>
    </row>
    <row r="40" spans="1:60" ht="22.5" outlineLevel="1" x14ac:dyDescent="0.2">
      <c r="A40" s="233">
        <v>15</v>
      </c>
      <c r="B40" s="234" t="s">
        <v>176</v>
      </c>
      <c r="C40" s="252" t="s">
        <v>177</v>
      </c>
      <c r="D40" s="235" t="s">
        <v>159</v>
      </c>
      <c r="E40" s="236">
        <v>4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8.4709999999999994E-2</v>
      </c>
      <c r="O40" s="236">
        <f>ROUND(E40*N40,2)</f>
        <v>0.34</v>
      </c>
      <c r="P40" s="236">
        <v>0</v>
      </c>
      <c r="Q40" s="236">
        <f>ROUND(E40*P40,2)</f>
        <v>0</v>
      </c>
      <c r="R40" s="238" t="s">
        <v>178</v>
      </c>
      <c r="S40" s="238" t="s">
        <v>120</v>
      </c>
      <c r="T40" s="239" t="s">
        <v>120</v>
      </c>
      <c r="U40" s="222">
        <v>26</v>
      </c>
      <c r="V40" s="222">
        <f>ROUND(E40*U40,2)</f>
        <v>104</v>
      </c>
      <c r="W40" s="222"/>
      <c r="X40" s="222" t="s">
        <v>121</v>
      </c>
      <c r="Y40" s="222" t="s">
        <v>122</v>
      </c>
      <c r="Z40" s="212"/>
      <c r="AA40" s="212"/>
      <c r="AB40" s="212"/>
      <c r="AC40" s="212"/>
      <c r="AD40" s="212"/>
      <c r="AE40" s="212"/>
      <c r="AF40" s="212"/>
      <c r="AG40" s="212" t="s">
        <v>123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7" t="s">
        <v>179</v>
      </c>
      <c r="D41" s="250"/>
      <c r="E41" s="250"/>
      <c r="F41" s="250"/>
      <c r="G41" s="250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133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3">
        <v>16</v>
      </c>
      <c r="B42" s="234" t="s">
        <v>180</v>
      </c>
      <c r="C42" s="252" t="s">
        <v>181</v>
      </c>
      <c r="D42" s="235" t="s">
        <v>159</v>
      </c>
      <c r="E42" s="236">
        <v>2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0.14369000000000001</v>
      </c>
      <c r="O42" s="236">
        <f>ROUND(E42*N42,2)</f>
        <v>0.28999999999999998</v>
      </c>
      <c r="P42" s="236">
        <v>0</v>
      </c>
      <c r="Q42" s="236">
        <f>ROUND(E42*P42,2)</f>
        <v>0</v>
      </c>
      <c r="R42" s="238" t="s">
        <v>178</v>
      </c>
      <c r="S42" s="238" t="s">
        <v>120</v>
      </c>
      <c r="T42" s="239" t="s">
        <v>120</v>
      </c>
      <c r="U42" s="222">
        <v>30</v>
      </c>
      <c r="V42" s="222">
        <f>ROUND(E42*U42,2)</f>
        <v>60</v>
      </c>
      <c r="W42" s="222"/>
      <c r="X42" s="222" t="s">
        <v>121</v>
      </c>
      <c r="Y42" s="222" t="s">
        <v>122</v>
      </c>
      <c r="Z42" s="212"/>
      <c r="AA42" s="212"/>
      <c r="AB42" s="212"/>
      <c r="AC42" s="212"/>
      <c r="AD42" s="212"/>
      <c r="AE42" s="212"/>
      <c r="AF42" s="212"/>
      <c r="AG42" s="212" t="s">
        <v>123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57" t="s">
        <v>179</v>
      </c>
      <c r="D43" s="250"/>
      <c r="E43" s="250"/>
      <c r="F43" s="250"/>
      <c r="G43" s="250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133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3">
        <v>17</v>
      </c>
      <c r="B44" s="234" t="s">
        <v>182</v>
      </c>
      <c r="C44" s="252" t="s">
        <v>183</v>
      </c>
      <c r="D44" s="235" t="s">
        <v>118</v>
      </c>
      <c r="E44" s="236">
        <v>5.32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1.468E-2</v>
      </c>
      <c r="O44" s="236">
        <f>ROUND(E44*N44,2)</f>
        <v>0.08</v>
      </c>
      <c r="P44" s="236">
        <v>0</v>
      </c>
      <c r="Q44" s="236">
        <f>ROUND(E44*P44,2)</f>
        <v>0</v>
      </c>
      <c r="R44" s="238" t="s">
        <v>178</v>
      </c>
      <c r="S44" s="238" t="s">
        <v>120</v>
      </c>
      <c r="T44" s="239" t="s">
        <v>120</v>
      </c>
      <c r="U44" s="222">
        <v>0.158</v>
      </c>
      <c r="V44" s="222">
        <f>ROUND(E44*U44,2)</f>
        <v>0.84</v>
      </c>
      <c r="W44" s="222"/>
      <c r="X44" s="222" t="s">
        <v>121</v>
      </c>
      <c r="Y44" s="222" t="s">
        <v>122</v>
      </c>
      <c r="Z44" s="212"/>
      <c r="AA44" s="212"/>
      <c r="AB44" s="212"/>
      <c r="AC44" s="212"/>
      <c r="AD44" s="212"/>
      <c r="AE44" s="212"/>
      <c r="AF44" s="212"/>
      <c r="AG44" s="212" t="s">
        <v>123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54" t="s">
        <v>184</v>
      </c>
      <c r="D45" s="223"/>
      <c r="E45" s="224">
        <v>5.32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127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3">
        <v>18</v>
      </c>
      <c r="B46" s="234" t="s">
        <v>185</v>
      </c>
      <c r="C46" s="252" t="s">
        <v>186</v>
      </c>
      <c r="D46" s="235" t="s">
        <v>118</v>
      </c>
      <c r="E46" s="236">
        <v>5.32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1.6000000000000001E-4</v>
      </c>
      <c r="O46" s="236">
        <f>ROUND(E46*N46,2)</f>
        <v>0</v>
      </c>
      <c r="P46" s="236">
        <v>1.4E-2</v>
      </c>
      <c r="Q46" s="236">
        <f>ROUND(E46*P46,2)</f>
        <v>7.0000000000000007E-2</v>
      </c>
      <c r="R46" s="238" t="s">
        <v>178</v>
      </c>
      <c r="S46" s="238" t="s">
        <v>120</v>
      </c>
      <c r="T46" s="239" t="s">
        <v>120</v>
      </c>
      <c r="U46" s="222">
        <v>0.10199999999999999</v>
      </c>
      <c r="V46" s="222">
        <f>ROUND(E46*U46,2)</f>
        <v>0.54</v>
      </c>
      <c r="W46" s="222"/>
      <c r="X46" s="222" t="s">
        <v>121</v>
      </c>
      <c r="Y46" s="222" t="s">
        <v>122</v>
      </c>
      <c r="Z46" s="212"/>
      <c r="AA46" s="212"/>
      <c r="AB46" s="212"/>
      <c r="AC46" s="212"/>
      <c r="AD46" s="212"/>
      <c r="AE46" s="212"/>
      <c r="AF46" s="212"/>
      <c r="AG46" s="212" t="s">
        <v>123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4" t="s">
        <v>184</v>
      </c>
      <c r="D47" s="223"/>
      <c r="E47" s="224">
        <v>5.32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127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3">
        <v>19</v>
      </c>
      <c r="B48" s="234" t="s">
        <v>187</v>
      </c>
      <c r="C48" s="252" t="s">
        <v>188</v>
      </c>
      <c r="D48" s="235" t="s">
        <v>189</v>
      </c>
      <c r="E48" s="236">
        <v>0.12767999999999999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1.549E-2</v>
      </c>
      <c r="O48" s="236">
        <f>ROUND(E48*N48,2)</f>
        <v>0</v>
      </c>
      <c r="P48" s="236">
        <v>0</v>
      </c>
      <c r="Q48" s="236">
        <f>ROUND(E48*P48,2)</f>
        <v>0</v>
      </c>
      <c r="R48" s="238" t="s">
        <v>178</v>
      </c>
      <c r="S48" s="238" t="s">
        <v>120</v>
      </c>
      <c r="T48" s="239" t="s">
        <v>120</v>
      </c>
      <c r="U48" s="222">
        <v>0</v>
      </c>
      <c r="V48" s="222">
        <f>ROUND(E48*U48,2)</f>
        <v>0</v>
      </c>
      <c r="W48" s="222"/>
      <c r="X48" s="222" t="s">
        <v>121</v>
      </c>
      <c r="Y48" s="222" t="s">
        <v>122</v>
      </c>
      <c r="Z48" s="212"/>
      <c r="AA48" s="212"/>
      <c r="AB48" s="212"/>
      <c r="AC48" s="212"/>
      <c r="AD48" s="212"/>
      <c r="AE48" s="212"/>
      <c r="AF48" s="212"/>
      <c r="AG48" s="212" t="s">
        <v>123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54" t="s">
        <v>190</v>
      </c>
      <c r="D49" s="223"/>
      <c r="E49" s="224">
        <v>0.12767999999999999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127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3">
        <v>20</v>
      </c>
      <c r="B50" s="234" t="s">
        <v>191</v>
      </c>
      <c r="C50" s="252" t="s">
        <v>192</v>
      </c>
      <c r="D50" s="235" t="s">
        <v>152</v>
      </c>
      <c r="E50" s="236">
        <v>69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9.8999999999999999E-4</v>
      </c>
      <c r="O50" s="236">
        <f>ROUND(E50*N50,2)</f>
        <v>7.0000000000000007E-2</v>
      </c>
      <c r="P50" s="236">
        <v>0</v>
      </c>
      <c r="Q50" s="236">
        <f>ROUND(E50*P50,2)</f>
        <v>0</v>
      </c>
      <c r="R50" s="238" t="s">
        <v>178</v>
      </c>
      <c r="S50" s="238" t="s">
        <v>120</v>
      </c>
      <c r="T50" s="239" t="s">
        <v>120</v>
      </c>
      <c r="U50" s="222">
        <v>0.40799999999999997</v>
      </c>
      <c r="V50" s="222">
        <f>ROUND(E50*U50,2)</f>
        <v>28.15</v>
      </c>
      <c r="W50" s="222"/>
      <c r="X50" s="222" t="s">
        <v>121</v>
      </c>
      <c r="Y50" s="222" t="s">
        <v>122</v>
      </c>
      <c r="Z50" s="212"/>
      <c r="AA50" s="212"/>
      <c r="AB50" s="212"/>
      <c r="AC50" s="212"/>
      <c r="AD50" s="212"/>
      <c r="AE50" s="212"/>
      <c r="AF50" s="212"/>
      <c r="AG50" s="212" t="s">
        <v>123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54" t="s">
        <v>193</v>
      </c>
      <c r="D51" s="223"/>
      <c r="E51" s="224">
        <v>69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127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3">
        <v>21</v>
      </c>
      <c r="B52" s="234" t="s">
        <v>194</v>
      </c>
      <c r="C52" s="252" t="s">
        <v>195</v>
      </c>
      <c r="D52" s="235" t="s">
        <v>152</v>
      </c>
      <c r="E52" s="236">
        <v>50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9.8999999999999999E-4</v>
      </c>
      <c r="O52" s="236">
        <f>ROUND(E52*N52,2)</f>
        <v>0.05</v>
      </c>
      <c r="P52" s="236">
        <v>0</v>
      </c>
      <c r="Q52" s="236">
        <f>ROUND(E52*P52,2)</f>
        <v>0</v>
      </c>
      <c r="R52" s="238" t="s">
        <v>178</v>
      </c>
      <c r="S52" s="238" t="s">
        <v>120</v>
      </c>
      <c r="T52" s="239" t="s">
        <v>120</v>
      </c>
      <c r="U52" s="222">
        <v>0.49099999999999999</v>
      </c>
      <c r="V52" s="222">
        <f>ROUND(E52*U52,2)</f>
        <v>24.55</v>
      </c>
      <c r="W52" s="222"/>
      <c r="X52" s="222" t="s">
        <v>121</v>
      </c>
      <c r="Y52" s="222" t="s">
        <v>122</v>
      </c>
      <c r="Z52" s="212"/>
      <c r="AA52" s="212"/>
      <c r="AB52" s="212"/>
      <c r="AC52" s="212"/>
      <c r="AD52" s="212"/>
      <c r="AE52" s="212"/>
      <c r="AF52" s="212"/>
      <c r="AG52" s="212" t="s">
        <v>123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4" t="s">
        <v>196</v>
      </c>
      <c r="D53" s="223"/>
      <c r="E53" s="224">
        <v>50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127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3">
        <v>22</v>
      </c>
      <c r="B54" s="234" t="s">
        <v>197</v>
      </c>
      <c r="C54" s="252" t="s">
        <v>198</v>
      </c>
      <c r="D54" s="235" t="s">
        <v>152</v>
      </c>
      <c r="E54" s="236">
        <v>50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9.8999999999999999E-4</v>
      </c>
      <c r="O54" s="236">
        <f>ROUND(E54*N54,2)</f>
        <v>0.05</v>
      </c>
      <c r="P54" s="236">
        <v>0</v>
      </c>
      <c r="Q54" s="236">
        <f>ROUND(E54*P54,2)</f>
        <v>0</v>
      </c>
      <c r="R54" s="238" t="s">
        <v>178</v>
      </c>
      <c r="S54" s="238" t="s">
        <v>120</v>
      </c>
      <c r="T54" s="239" t="s">
        <v>120</v>
      </c>
      <c r="U54" s="222">
        <v>0.53200000000000003</v>
      </c>
      <c r="V54" s="222">
        <f>ROUND(E54*U54,2)</f>
        <v>26.6</v>
      </c>
      <c r="W54" s="222"/>
      <c r="X54" s="222" t="s">
        <v>121</v>
      </c>
      <c r="Y54" s="222" t="s">
        <v>122</v>
      </c>
      <c r="Z54" s="212"/>
      <c r="AA54" s="212"/>
      <c r="AB54" s="212"/>
      <c r="AC54" s="212"/>
      <c r="AD54" s="212"/>
      <c r="AE54" s="212"/>
      <c r="AF54" s="212"/>
      <c r="AG54" s="212" t="s">
        <v>123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54" t="s">
        <v>199</v>
      </c>
      <c r="D55" s="223"/>
      <c r="E55" s="224">
        <v>50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127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3">
        <v>23</v>
      </c>
      <c r="B56" s="234" t="s">
        <v>200</v>
      </c>
      <c r="C56" s="252" t="s">
        <v>201</v>
      </c>
      <c r="D56" s="235" t="s">
        <v>152</v>
      </c>
      <c r="E56" s="236">
        <v>69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</v>
      </c>
      <c r="O56" s="236">
        <f>ROUND(E56*N56,2)</f>
        <v>0</v>
      </c>
      <c r="P56" s="236">
        <v>1.4E-2</v>
      </c>
      <c r="Q56" s="236">
        <f>ROUND(E56*P56,2)</f>
        <v>0.97</v>
      </c>
      <c r="R56" s="238" t="s">
        <v>178</v>
      </c>
      <c r="S56" s="238" t="s">
        <v>120</v>
      </c>
      <c r="T56" s="239" t="s">
        <v>120</v>
      </c>
      <c r="U56" s="222">
        <v>0.128</v>
      </c>
      <c r="V56" s="222">
        <f>ROUND(E56*U56,2)</f>
        <v>8.83</v>
      </c>
      <c r="W56" s="222"/>
      <c r="X56" s="222" t="s">
        <v>121</v>
      </c>
      <c r="Y56" s="222" t="s">
        <v>122</v>
      </c>
      <c r="Z56" s="212"/>
      <c r="AA56" s="212"/>
      <c r="AB56" s="212"/>
      <c r="AC56" s="212"/>
      <c r="AD56" s="212"/>
      <c r="AE56" s="212"/>
      <c r="AF56" s="212"/>
      <c r="AG56" s="212" t="s">
        <v>123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54" t="s">
        <v>202</v>
      </c>
      <c r="D57" s="223"/>
      <c r="E57" s="224">
        <v>69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127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3">
        <v>24</v>
      </c>
      <c r="B58" s="234" t="s">
        <v>203</v>
      </c>
      <c r="C58" s="252" t="s">
        <v>204</v>
      </c>
      <c r="D58" s="235" t="s">
        <v>152</v>
      </c>
      <c r="E58" s="236">
        <v>50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2.4E-2</v>
      </c>
      <c r="Q58" s="236">
        <f>ROUND(E58*P58,2)</f>
        <v>1.2</v>
      </c>
      <c r="R58" s="238" t="s">
        <v>178</v>
      </c>
      <c r="S58" s="238" t="s">
        <v>120</v>
      </c>
      <c r="T58" s="239" t="s">
        <v>120</v>
      </c>
      <c r="U58" s="222">
        <v>0.154</v>
      </c>
      <c r="V58" s="222">
        <f>ROUND(E58*U58,2)</f>
        <v>7.7</v>
      </c>
      <c r="W58" s="222"/>
      <c r="X58" s="222" t="s">
        <v>121</v>
      </c>
      <c r="Y58" s="222" t="s">
        <v>122</v>
      </c>
      <c r="Z58" s="212"/>
      <c r="AA58" s="212"/>
      <c r="AB58" s="212"/>
      <c r="AC58" s="212"/>
      <c r="AD58" s="212"/>
      <c r="AE58" s="212"/>
      <c r="AF58" s="212"/>
      <c r="AG58" s="212" t="s">
        <v>123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54" t="s">
        <v>205</v>
      </c>
      <c r="D59" s="223"/>
      <c r="E59" s="224">
        <v>50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127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3">
        <v>25</v>
      </c>
      <c r="B60" s="234" t="s">
        <v>206</v>
      </c>
      <c r="C60" s="252" t="s">
        <v>207</v>
      </c>
      <c r="D60" s="235" t="s">
        <v>152</v>
      </c>
      <c r="E60" s="236">
        <v>50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0</v>
      </c>
      <c r="O60" s="236">
        <f>ROUND(E60*N60,2)</f>
        <v>0</v>
      </c>
      <c r="P60" s="236">
        <v>3.2000000000000001E-2</v>
      </c>
      <c r="Q60" s="236">
        <f>ROUND(E60*P60,2)</f>
        <v>1.6</v>
      </c>
      <c r="R60" s="238" t="s">
        <v>178</v>
      </c>
      <c r="S60" s="238" t="s">
        <v>120</v>
      </c>
      <c r="T60" s="239" t="s">
        <v>120</v>
      </c>
      <c r="U60" s="222">
        <v>0.18</v>
      </c>
      <c r="V60" s="222">
        <f>ROUND(E60*U60,2)</f>
        <v>9</v>
      </c>
      <c r="W60" s="222"/>
      <c r="X60" s="222" t="s">
        <v>121</v>
      </c>
      <c r="Y60" s="222" t="s">
        <v>122</v>
      </c>
      <c r="Z60" s="212"/>
      <c r="AA60" s="212"/>
      <c r="AB60" s="212"/>
      <c r="AC60" s="212"/>
      <c r="AD60" s="212"/>
      <c r="AE60" s="212"/>
      <c r="AF60" s="212"/>
      <c r="AG60" s="212" t="s">
        <v>123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54" t="s">
        <v>208</v>
      </c>
      <c r="D61" s="223"/>
      <c r="E61" s="224">
        <v>50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127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3">
        <v>26</v>
      </c>
      <c r="B62" s="234" t="s">
        <v>209</v>
      </c>
      <c r="C62" s="252" t="s">
        <v>210</v>
      </c>
      <c r="D62" s="235" t="s">
        <v>152</v>
      </c>
      <c r="E62" s="236">
        <v>34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4.0000000000000001E-3</v>
      </c>
      <c r="Q62" s="236">
        <f>ROUND(E62*P62,2)</f>
        <v>0.14000000000000001</v>
      </c>
      <c r="R62" s="238" t="s">
        <v>178</v>
      </c>
      <c r="S62" s="238" t="s">
        <v>120</v>
      </c>
      <c r="T62" s="239" t="s">
        <v>120</v>
      </c>
      <c r="U62" s="222">
        <v>0.20599999999999999</v>
      </c>
      <c r="V62" s="222">
        <f>ROUND(E62*U62,2)</f>
        <v>7</v>
      </c>
      <c r="W62" s="222"/>
      <c r="X62" s="222" t="s">
        <v>121</v>
      </c>
      <c r="Y62" s="222" t="s">
        <v>122</v>
      </c>
      <c r="Z62" s="212"/>
      <c r="AA62" s="212"/>
      <c r="AB62" s="212"/>
      <c r="AC62" s="212"/>
      <c r="AD62" s="212"/>
      <c r="AE62" s="212"/>
      <c r="AF62" s="212"/>
      <c r="AG62" s="212" t="s">
        <v>123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4" t="s">
        <v>211</v>
      </c>
      <c r="D63" s="223"/>
      <c r="E63" s="224">
        <v>34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127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33">
        <v>27</v>
      </c>
      <c r="B64" s="234" t="s">
        <v>212</v>
      </c>
      <c r="C64" s="252" t="s">
        <v>213</v>
      </c>
      <c r="D64" s="235" t="s">
        <v>118</v>
      </c>
      <c r="E64" s="236">
        <v>814.42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1.452E-2</v>
      </c>
      <c r="O64" s="236">
        <f>ROUND(E64*N64,2)</f>
        <v>11.83</v>
      </c>
      <c r="P64" s="236">
        <v>0</v>
      </c>
      <c r="Q64" s="236">
        <f>ROUND(E64*P64,2)</f>
        <v>0</v>
      </c>
      <c r="R64" s="238" t="s">
        <v>178</v>
      </c>
      <c r="S64" s="238" t="s">
        <v>120</v>
      </c>
      <c r="T64" s="239" t="s">
        <v>120</v>
      </c>
      <c r="U64" s="222">
        <v>0.27</v>
      </c>
      <c r="V64" s="222">
        <f>ROUND(E64*U64,2)</f>
        <v>219.89</v>
      </c>
      <c r="W64" s="222"/>
      <c r="X64" s="222" t="s">
        <v>121</v>
      </c>
      <c r="Y64" s="222" t="s">
        <v>122</v>
      </c>
      <c r="Z64" s="212"/>
      <c r="AA64" s="212"/>
      <c r="AB64" s="212"/>
      <c r="AC64" s="212"/>
      <c r="AD64" s="212"/>
      <c r="AE64" s="212"/>
      <c r="AF64" s="212"/>
      <c r="AG64" s="212" t="s">
        <v>123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53" t="s">
        <v>214</v>
      </c>
      <c r="D65" s="241"/>
      <c r="E65" s="241"/>
      <c r="F65" s="241"/>
      <c r="G65" s="241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125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43">
        <v>28</v>
      </c>
      <c r="B66" s="244" t="s">
        <v>215</v>
      </c>
      <c r="C66" s="256" t="s">
        <v>216</v>
      </c>
      <c r="D66" s="245" t="s">
        <v>118</v>
      </c>
      <c r="E66" s="246">
        <v>814.42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1.4999999999999999E-2</v>
      </c>
      <c r="Q66" s="246">
        <f>ROUND(E66*P66,2)</f>
        <v>12.22</v>
      </c>
      <c r="R66" s="248" t="s">
        <v>178</v>
      </c>
      <c r="S66" s="248" t="s">
        <v>120</v>
      </c>
      <c r="T66" s="249" t="s">
        <v>120</v>
      </c>
      <c r="U66" s="222">
        <v>0.09</v>
      </c>
      <c r="V66" s="222">
        <f>ROUND(E66*U66,2)</f>
        <v>73.3</v>
      </c>
      <c r="W66" s="222"/>
      <c r="X66" s="222" t="s">
        <v>121</v>
      </c>
      <c r="Y66" s="222" t="s">
        <v>122</v>
      </c>
      <c r="Z66" s="212"/>
      <c r="AA66" s="212"/>
      <c r="AB66" s="212"/>
      <c r="AC66" s="212"/>
      <c r="AD66" s="212"/>
      <c r="AE66" s="212"/>
      <c r="AF66" s="212"/>
      <c r="AG66" s="212" t="s">
        <v>123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3">
        <v>29</v>
      </c>
      <c r="B67" s="234" t="s">
        <v>217</v>
      </c>
      <c r="C67" s="252" t="s">
        <v>218</v>
      </c>
      <c r="D67" s="235" t="s">
        <v>189</v>
      </c>
      <c r="E67" s="236">
        <v>25.757999999999999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2.3570000000000001E-2</v>
      </c>
      <c r="O67" s="236">
        <f>ROUND(E67*N67,2)</f>
        <v>0.61</v>
      </c>
      <c r="P67" s="236">
        <v>0</v>
      </c>
      <c r="Q67" s="236">
        <f>ROUND(E67*P67,2)</f>
        <v>0</v>
      </c>
      <c r="R67" s="238" t="s">
        <v>178</v>
      </c>
      <c r="S67" s="238" t="s">
        <v>120</v>
      </c>
      <c r="T67" s="239" t="s">
        <v>120</v>
      </c>
      <c r="U67" s="222">
        <v>0</v>
      </c>
      <c r="V67" s="222">
        <f>ROUND(E67*U67,2)</f>
        <v>0</v>
      </c>
      <c r="W67" s="222"/>
      <c r="X67" s="222" t="s">
        <v>121</v>
      </c>
      <c r="Y67" s="222" t="s">
        <v>122</v>
      </c>
      <c r="Z67" s="212"/>
      <c r="AA67" s="212"/>
      <c r="AB67" s="212"/>
      <c r="AC67" s="212"/>
      <c r="AD67" s="212"/>
      <c r="AE67" s="212"/>
      <c r="AF67" s="212"/>
      <c r="AG67" s="212" t="s">
        <v>123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4" t="s">
        <v>219</v>
      </c>
      <c r="D68" s="223"/>
      <c r="E68" s="224">
        <v>25.757999999999999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127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3">
        <v>30</v>
      </c>
      <c r="B69" s="234" t="s">
        <v>220</v>
      </c>
      <c r="C69" s="252" t="s">
        <v>221</v>
      </c>
      <c r="D69" s="235" t="s">
        <v>118</v>
      </c>
      <c r="E69" s="236">
        <v>800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222</v>
      </c>
      <c r="S69" s="238" t="s">
        <v>120</v>
      </c>
      <c r="T69" s="239" t="s">
        <v>120</v>
      </c>
      <c r="U69" s="222">
        <v>7.0000000000000001E-3</v>
      </c>
      <c r="V69" s="222">
        <f>ROUND(E69*U69,2)</f>
        <v>5.6</v>
      </c>
      <c r="W69" s="222"/>
      <c r="X69" s="222" t="s">
        <v>121</v>
      </c>
      <c r="Y69" s="222" t="s">
        <v>122</v>
      </c>
      <c r="Z69" s="212"/>
      <c r="AA69" s="212"/>
      <c r="AB69" s="212"/>
      <c r="AC69" s="212"/>
      <c r="AD69" s="212"/>
      <c r="AE69" s="212"/>
      <c r="AF69" s="212"/>
      <c r="AG69" s="212" t="s">
        <v>123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54" t="s">
        <v>223</v>
      </c>
      <c r="D70" s="223"/>
      <c r="E70" s="224">
        <v>800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127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3">
        <v>31</v>
      </c>
      <c r="B71" s="234" t="s">
        <v>224</v>
      </c>
      <c r="C71" s="252" t="s">
        <v>225</v>
      </c>
      <c r="D71" s="235" t="s">
        <v>152</v>
      </c>
      <c r="E71" s="236">
        <v>34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6">
        <v>9.8999999999999999E-4</v>
      </c>
      <c r="O71" s="236">
        <f>ROUND(E71*N71,2)</f>
        <v>0.03</v>
      </c>
      <c r="P71" s="236">
        <v>0</v>
      </c>
      <c r="Q71" s="236">
        <f>ROUND(E71*P71,2)</f>
        <v>0</v>
      </c>
      <c r="R71" s="238"/>
      <c r="S71" s="238" t="s">
        <v>153</v>
      </c>
      <c r="T71" s="239" t="s">
        <v>167</v>
      </c>
      <c r="U71" s="222">
        <v>0.53200000000000003</v>
      </c>
      <c r="V71" s="222">
        <f>ROUND(E71*U71,2)</f>
        <v>18.09</v>
      </c>
      <c r="W71" s="222"/>
      <c r="X71" s="222" t="s">
        <v>121</v>
      </c>
      <c r="Y71" s="222" t="s">
        <v>122</v>
      </c>
      <c r="Z71" s="212"/>
      <c r="AA71" s="212"/>
      <c r="AB71" s="212"/>
      <c r="AC71" s="212"/>
      <c r="AD71" s="212"/>
      <c r="AE71" s="212"/>
      <c r="AF71" s="212"/>
      <c r="AG71" s="212" t="s">
        <v>123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54" t="s">
        <v>226</v>
      </c>
      <c r="D72" s="223"/>
      <c r="E72" s="224">
        <v>34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127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3">
        <v>32</v>
      </c>
      <c r="B73" s="234" t="s">
        <v>227</v>
      </c>
      <c r="C73" s="252" t="s">
        <v>228</v>
      </c>
      <c r="D73" s="235" t="s">
        <v>189</v>
      </c>
      <c r="E73" s="236">
        <v>1.4079999999999999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0.55000000000000004</v>
      </c>
      <c r="O73" s="236">
        <f>ROUND(E73*N73,2)</f>
        <v>0.77</v>
      </c>
      <c r="P73" s="236">
        <v>0</v>
      </c>
      <c r="Q73" s="236">
        <f>ROUND(E73*P73,2)</f>
        <v>0</v>
      </c>
      <c r="R73" s="238" t="s">
        <v>229</v>
      </c>
      <c r="S73" s="238" t="s">
        <v>120</v>
      </c>
      <c r="T73" s="239" t="s">
        <v>120</v>
      </c>
      <c r="U73" s="222">
        <v>0</v>
      </c>
      <c r="V73" s="222">
        <f>ROUND(E73*U73,2)</f>
        <v>0</v>
      </c>
      <c r="W73" s="222"/>
      <c r="X73" s="222" t="s">
        <v>168</v>
      </c>
      <c r="Y73" s="222" t="s">
        <v>122</v>
      </c>
      <c r="Z73" s="212"/>
      <c r="AA73" s="212"/>
      <c r="AB73" s="212"/>
      <c r="AC73" s="212"/>
      <c r="AD73" s="212"/>
      <c r="AE73" s="212"/>
      <c r="AF73" s="212"/>
      <c r="AG73" s="212" t="s">
        <v>169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54" t="s">
        <v>230</v>
      </c>
      <c r="D74" s="223"/>
      <c r="E74" s="224">
        <v>1.4079999999999999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3">
        <v>33</v>
      </c>
      <c r="B75" s="234" t="s">
        <v>231</v>
      </c>
      <c r="C75" s="252" t="s">
        <v>228</v>
      </c>
      <c r="D75" s="235" t="s">
        <v>189</v>
      </c>
      <c r="E75" s="236">
        <v>1.4800500000000001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0.55000000000000004</v>
      </c>
      <c r="O75" s="236">
        <f>ROUND(E75*N75,2)</f>
        <v>0.81</v>
      </c>
      <c r="P75" s="236">
        <v>0</v>
      </c>
      <c r="Q75" s="236">
        <f>ROUND(E75*P75,2)</f>
        <v>0</v>
      </c>
      <c r="R75" s="238" t="s">
        <v>229</v>
      </c>
      <c r="S75" s="238" t="s">
        <v>120</v>
      </c>
      <c r="T75" s="239" t="s">
        <v>120</v>
      </c>
      <c r="U75" s="222">
        <v>0</v>
      </c>
      <c r="V75" s="222">
        <f>ROUND(E75*U75,2)</f>
        <v>0</v>
      </c>
      <c r="W75" s="222"/>
      <c r="X75" s="222" t="s">
        <v>168</v>
      </c>
      <c r="Y75" s="222" t="s">
        <v>122</v>
      </c>
      <c r="Z75" s="212"/>
      <c r="AA75" s="212"/>
      <c r="AB75" s="212"/>
      <c r="AC75" s="212"/>
      <c r="AD75" s="212"/>
      <c r="AE75" s="212"/>
      <c r="AF75" s="212"/>
      <c r="AG75" s="212" t="s">
        <v>169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54" t="s">
        <v>232</v>
      </c>
      <c r="D76" s="223"/>
      <c r="E76" s="224">
        <v>1.4800500000000001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127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3">
        <v>34</v>
      </c>
      <c r="B77" s="234" t="s">
        <v>233</v>
      </c>
      <c r="C77" s="252" t="s">
        <v>228</v>
      </c>
      <c r="D77" s="235" t="s">
        <v>189</v>
      </c>
      <c r="E77" s="236">
        <v>1.8149999999999999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0.55000000000000004</v>
      </c>
      <c r="O77" s="236">
        <f>ROUND(E77*N77,2)</f>
        <v>1</v>
      </c>
      <c r="P77" s="236">
        <v>0</v>
      </c>
      <c r="Q77" s="236">
        <f>ROUND(E77*P77,2)</f>
        <v>0</v>
      </c>
      <c r="R77" s="238" t="s">
        <v>229</v>
      </c>
      <c r="S77" s="238" t="s">
        <v>120</v>
      </c>
      <c r="T77" s="239" t="s">
        <v>120</v>
      </c>
      <c r="U77" s="222">
        <v>0</v>
      </c>
      <c r="V77" s="222">
        <f>ROUND(E77*U77,2)</f>
        <v>0</v>
      </c>
      <c r="W77" s="222"/>
      <c r="X77" s="222" t="s">
        <v>168</v>
      </c>
      <c r="Y77" s="222" t="s">
        <v>122</v>
      </c>
      <c r="Z77" s="212"/>
      <c r="AA77" s="212"/>
      <c r="AB77" s="212"/>
      <c r="AC77" s="212"/>
      <c r="AD77" s="212"/>
      <c r="AE77" s="212"/>
      <c r="AF77" s="212"/>
      <c r="AG77" s="212" t="s">
        <v>169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54" t="s">
        <v>234</v>
      </c>
      <c r="D78" s="223"/>
      <c r="E78" s="224">
        <v>1.8149999999999999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127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3">
        <v>35</v>
      </c>
      <c r="B79" s="234" t="s">
        <v>235</v>
      </c>
      <c r="C79" s="252" t="s">
        <v>228</v>
      </c>
      <c r="D79" s="235" t="s">
        <v>189</v>
      </c>
      <c r="E79" s="236">
        <v>1.9896799999999999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0.55000000000000004</v>
      </c>
      <c r="O79" s="236">
        <f>ROUND(E79*N79,2)</f>
        <v>1.0900000000000001</v>
      </c>
      <c r="P79" s="236">
        <v>0</v>
      </c>
      <c r="Q79" s="236">
        <f>ROUND(E79*P79,2)</f>
        <v>0</v>
      </c>
      <c r="R79" s="238" t="s">
        <v>229</v>
      </c>
      <c r="S79" s="238" t="s">
        <v>120</v>
      </c>
      <c r="T79" s="239" t="s">
        <v>120</v>
      </c>
      <c r="U79" s="222">
        <v>0</v>
      </c>
      <c r="V79" s="222">
        <f>ROUND(E79*U79,2)</f>
        <v>0</v>
      </c>
      <c r="W79" s="222"/>
      <c r="X79" s="222" t="s">
        <v>168</v>
      </c>
      <c r="Y79" s="222" t="s">
        <v>122</v>
      </c>
      <c r="Z79" s="212"/>
      <c r="AA79" s="212"/>
      <c r="AB79" s="212"/>
      <c r="AC79" s="212"/>
      <c r="AD79" s="212"/>
      <c r="AE79" s="212"/>
      <c r="AF79" s="212"/>
      <c r="AG79" s="212" t="s">
        <v>169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54" t="s">
        <v>236</v>
      </c>
      <c r="D80" s="223"/>
      <c r="E80" s="224">
        <v>1.9896799999999999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127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3">
        <v>36</v>
      </c>
      <c r="B81" s="234" t="s">
        <v>237</v>
      </c>
      <c r="C81" s="252" t="s">
        <v>238</v>
      </c>
      <c r="D81" s="235" t="s">
        <v>189</v>
      </c>
      <c r="E81" s="236">
        <v>6.0842999999999998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8" t="s">
        <v>229</v>
      </c>
      <c r="S81" s="238" t="s">
        <v>120</v>
      </c>
      <c r="T81" s="239" t="s">
        <v>120</v>
      </c>
      <c r="U81" s="222">
        <v>0</v>
      </c>
      <c r="V81" s="222">
        <f>ROUND(E81*U81,2)</f>
        <v>0</v>
      </c>
      <c r="W81" s="222"/>
      <c r="X81" s="222" t="s">
        <v>168</v>
      </c>
      <c r="Y81" s="222" t="s">
        <v>122</v>
      </c>
      <c r="Z81" s="212"/>
      <c r="AA81" s="212"/>
      <c r="AB81" s="212"/>
      <c r="AC81" s="212"/>
      <c r="AD81" s="212"/>
      <c r="AE81" s="212"/>
      <c r="AF81" s="212"/>
      <c r="AG81" s="212" t="s">
        <v>169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4" t="s">
        <v>239</v>
      </c>
      <c r="D82" s="223"/>
      <c r="E82" s="224">
        <v>1.3454999999999999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127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4" t="s">
        <v>240</v>
      </c>
      <c r="D83" s="223"/>
      <c r="E83" s="224">
        <v>1.28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127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4" t="s">
        <v>241</v>
      </c>
      <c r="D84" s="223"/>
      <c r="E84" s="224">
        <v>1.65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127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54" t="s">
        <v>242</v>
      </c>
      <c r="D85" s="223"/>
      <c r="E85" s="224">
        <v>1.8088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127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3">
        <v>37</v>
      </c>
      <c r="B86" s="234" t="s">
        <v>243</v>
      </c>
      <c r="C86" s="252" t="s">
        <v>244</v>
      </c>
      <c r="D86" s="235" t="s">
        <v>189</v>
      </c>
      <c r="E86" s="236">
        <v>19.673760000000001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 t="s">
        <v>229</v>
      </c>
      <c r="S86" s="238" t="s">
        <v>120</v>
      </c>
      <c r="T86" s="239" t="s">
        <v>120</v>
      </c>
      <c r="U86" s="222">
        <v>0</v>
      </c>
      <c r="V86" s="222">
        <f>ROUND(E86*U86,2)</f>
        <v>0</v>
      </c>
      <c r="W86" s="222"/>
      <c r="X86" s="222" t="s">
        <v>168</v>
      </c>
      <c r="Y86" s="222" t="s">
        <v>122</v>
      </c>
      <c r="Z86" s="212"/>
      <c r="AA86" s="212"/>
      <c r="AB86" s="212"/>
      <c r="AC86" s="212"/>
      <c r="AD86" s="212"/>
      <c r="AE86" s="212"/>
      <c r="AF86" s="212"/>
      <c r="AG86" s="212" t="s">
        <v>169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54" t="s">
        <v>245</v>
      </c>
      <c r="D87" s="223"/>
      <c r="E87" s="224">
        <v>19.54608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127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54" t="s">
        <v>190</v>
      </c>
      <c r="D88" s="223"/>
      <c r="E88" s="224">
        <v>0.12767999999999999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127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3">
        <v>38</v>
      </c>
      <c r="B89" s="234" t="s">
        <v>246</v>
      </c>
      <c r="C89" s="252" t="s">
        <v>247</v>
      </c>
      <c r="D89" s="235" t="s">
        <v>172</v>
      </c>
      <c r="E89" s="236">
        <v>17.021609999999999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 t="s">
        <v>178</v>
      </c>
      <c r="S89" s="238" t="s">
        <v>120</v>
      </c>
      <c r="T89" s="239" t="s">
        <v>120</v>
      </c>
      <c r="U89" s="222">
        <v>1.863</v>
      </c>
      <c r="V89" s="222">
        <f>ROUND(E89*U89,2)</f>
        <v>31.71</v>
      </c>
      <c r="W89" s="222"/>
      <c r="X89" s="222" t="s">
        <v>173</v>
      </c>
      <c r="Y89" s="222" t="s">
        <v>122</v>
      </c>
      <c r="Z89" s="212"/>
      <c r="AA89" s="212"/>
      <c r="AB89" s="212"/>
      <c r="AC89" s="212"/>
      <c r="AD89" s="212"/>
      <c r="AE89" s="212"/>
      <c r="AF89" s="212"/>
      <c r="AG89" s="212" t="s">
        <v>174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3" t="s">
        <v>248</v>
      </c>
      <c r="D90" s="241"/>
      <c r="E90" s="241"/>
      <c r="F90" s="241"/>
      <c r="G90" s="24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125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26" t="s">
        <v>114</v>
      </c>
      <c r="B91" s="227" t="s">
        <v>72</v>
      </c>
      <c r="C91" s="251" t="s">
        <v>73</v>
      </c>
      <c r="D91" s="228"/>
      <c r="E91" s="229"/>
      <c r="F91" s="230"/>
      <c r="G91" s="230">
        <f>SUMIF(AG92:AG176,"&lt;&gt;NOR",G92:G176)</f>
        <v>0</v>
      </c>
      <c r="H91" s="230"/>
      <c r="I91" s="230">
        <f>SUM(I92:I176)</f>
        <v>0</v>
      </c>
      <c r="J91" s="230"/>
      <c r="K91" s="230">
        <f>SUM(K92:K176)</f>
        <v>0</v>
      </c>
      <c r="L91" s="230"/>
      <c r="M91" s="230">
        <f>SUM(M92:M176)</f>
        <v>0</v>
      </c>
      <c r="N91" s="229"/>
      <c r="O91" s="229">
        <f>SUM(O92:O176)</f>
        <v>3.2199999999999984</v>
      </c>
      <c r="P91" s="229"/>
      <c r="Q91" s="229">
        <f>SUM(Q92:Q176)</f>
        <v>0</v>
      </c>
      <c r="R91" s="230"/>
      <c r="S91" s="230"/>
      <c r="T91" s="231"/>
      <c r="U91" s="225"/>
      <c r="V91" s="225">
        <f>SUM(V92:V176)</f>
        <v>1530.0300000000004</v>
      </c>
      <c r="W91" s="225"/>
      <c r="X91" s="225"/>
      <c r="Y91" s="225"/>
      <c r="AG91" t="s">
        <v>115</v>
      </c>
    </row>
    <row r="92" spans="1:60" outlineLevel="1" x14ac:dyDescent="0.2">
      <c r="A92" s="233">
        <v>39</v>
      </c>
      <c r="B92" s="234" t="s">
        <v>249</v>
      </c>
      <c r="C92" s="252" t="s">
        <v>250</v>
      </c>
      <c r="D92" s="235" t="s">
        <v>152</v>
      </c>
      <c r="E92" s="236">
        <v>103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4.0000000000000003E-5</v>
      </c>
      <c r="O92" s="236">
        <f>ROUND(E92*N92,2)</f>
        <v>0</v>
      </c>
      <c r="P92" s="236">
        <v>0</v>
      </c>
      <c r="Q92" s="236">
        <f>ROUND(E92*P92,2)</f>
        <v>0</v>
      </c>
      <c r="R92" s="238" t="s">
        <v>251</v>
      </c>
      <c r="S92" s="238" t="s">
        <v>120</v>
      </c>
      <c r="T92" s="239" t="s">
        <v>120</v>
      </c>
      <c r="U92" s="222">
        <v>0.35189999999999999</v>
      </c>
      <c r="V92" s="222">
        <f>ROUND(E92*U92,2)</f>
        <v>36.25</v>
      </c>
      <c r="W92" s="222"/>
      <c r="X92" s="222" t="s">
        <v>121</v>
      </c>
      <c r="Y92" s="222" t="s">
        <v>122</v>
      </c>
      <c r="Z92" s="212"/>
      <c r="AA92" s="212"/>
      <c r="AB92" s="212"/>
      <c r="AC92" s="212"/>
      <c r="AD92" s="212"/>
      <c r="AE92" s="212"/>
      <c r="AF92" s="212"/>
      <c r="AG92" s="212" t="s">
        <v>123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53" t="s">
        <v>252</v>
      </c>
      <c r="D93" s="241"/>
      <c r="E93" s="241"/>
      <c r="F93" s="241"/>
      <c r="G93" s="241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125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4" t="s">
        <v>253</v>
      </c>
      <c r="D94" s="223"/>
      <c r="E94" s="224">
        <v>103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127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3">
        <v>40</v>
      </c>
      <c r="B95" s="234" t="s">
        <v>254</v>
      </c>
      <c r="C95" s="252" t="s">
        <v>255</v>
      </c>
      <c r="D95" s="235" t="s">
        <v>159</v>
      </c>
      <c r="E95" s="236">
        <v>112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6">
        <v>6.0000000000000002E-5</v>
      </c>
      <c r="O95" s="236">
        <f>ROUND(E95*N95,2)</f>
        <v>0.01</v>
      </c>
      <c r="P95" s="236">
        <v>0</v>
      </c>
      <c r="Q95" s="236">
        <f>ROUND(E95*P95,2)</f>
        <v>0</v>
      </c>
      <c r="R95" s="238" t="s">
        <v>251</v>
      </c>
      <c r="S95" s="238" t="s">
        <v>120</v>
      </c>
      <c r="T95" s="239" t="s">
        <v>120</v>
      </c>
      <c r="U95" s="222">
        <v>0.15525</v>
      </c>
      <c r="V95" s="222">
        <f>ROUND(E95*U95,2)</f>
        <v>17.39</v>
      </c>
      <c r="W95" s="222"/>
      <c r="X95" s="222" t="s">
        <v>121</v>
      </c>
      <c r="Y95" s="222" t="s">
        <v>122</v>
      </c>
      <c r="Z95" s="212"/>
      <c r="AA95" s="212"/>
      <c r="AB95" s="212"/>
      <c r="AC95" s="212"/>
      <c r="AD95" s="212"/>
      <c r="AE95" s="212"/>
      <c r="AF95" s="212"/>
      <c r="AG95" s="212" t="s">
        <v>123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53" t="s">
        <v>252</v>
      </c>
      <c r="D96" s="241"/>
      <c r="E96" s="241"/>
      <c r="F96" s="241"/>
      <c r="G96" s="241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125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54" t="s">
        <v>256</v>
      </c>
      <c r="D97" s="223"/>
      <c r="E97" s="224">
        <v>112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127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3">
        <v>41</v>
      </c>
      <c r="B98" s="234" t="s">
        <v>257</v>
      </c>
      <c r="C98" s="252" t="s">
        <v>258</v>
      </c>
      <c r="D98" s="235" t="s">
        <v>159</v>
      </c>
      <c r="E98" s="236">
        <v>4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8.0000000000000007E-5</v>
      </c>
      <c r="O98" s="236">
        <f>ROUND(E98*N98,2)</f>
        <v>0</v>
      </c>
      <c r="P98" s="236">
        <v>0</v>
      </c>
      <c r="Q98" s="236">
        <f>ROUND(E98*P98,2)</f>
        <v>0</v>
      </c>
      <c r="R98" s="238" t="s">
        <v>251</v>
      </c>
      <c r="S98" s="238" t="s">
        <v>120</v>
      </c>
      <c r="T98" s="239" t="s">
        <v>120</v>
      </c>
      <c r="U98" s="222">
        <v>0.66700000000000004</v>
      </c>
      <c r="V98" s="222">
        <f>ROUND(E98*U98,2)</f>
        <v>2.67</v>
      </c>
      <c r="W98" s="222"/>
      <c r="X98" s="222" t="s">
        <v>121</v>
      </c>
      <c r="Y98" s="222" t="s">
        <v>122</v>
      </c>
      <c r="Z98" s="212"/>
      <c r="AA98" s="212"/>
      <c r="AB98" s="212"/>
      <c r="AC98" s="212"/>
      <c r="AD98" s="212"/>
      <c r="AE98" s="212"/>
      <c r="AF98" s="212"/>
      <c r="AG98" s="212" t="s">
        <v>123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3" t="s">
        <v>252</v>
      </c>
      <c r="D99" s="241"/>
      <c r="E99" s="241"/>
      <c r="F99" s="241"/>
      <c r="G99" s="241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125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54" t="s">
        <v>259</v>
      </c>
      <c r="D100" s="223"/>
      <c r="E100" s="224">
        <v>4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127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33">
        <v>42</v>
      </c>
      <c r="B101" s="234" t="s">
        <v>260</v>
      </c>
      <c r="C101" s="252" t="s">
        <v>261</v>
      </c>
      <c r="D101" s="235" t="s">
        <v>118</v>
      </c>
      <c r="E101" s="236">
        <v>814.42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3.0699999999999998E-3</v>
      </c>
      <c r="O101" s="236">
        <f>ROUND(E101*N101,2)</f>
        <v>2.5</v>
      </c>
      <c r="P101" s="236">
        <v>0</v>
      </c>
      <c r="Q101" s="236">
        <f>ROUND(E101*P101,2)</f>
        <v>0</v>
      </c>
      <c r="R101" s="238" t="s">
        <v>251</v>
      </c>
      <c r="S101" s="238" t="s">
        <v>120</v>
      </c>
      <c r="T101" s="239" t="s">
        <v>120</v>
      </c>
      <c r="U101" s="222">
        <v>1.167</v>
      </c>
      <c r="V101" s="222">
        <f>ROUND(E101*U101,2)</f>
        <v>950.43</v>
      </c>
      <c r="W101" s="222"/>
      <c r="X101" s="222" t="s">
        <v>121</v>
      </c>
      <c r="Y101" s="222" t="s">
        <v>122</v>
      </c>
      <c r="Z101" s="212"/>
      <c r="AA101" s="212"/>
      <c r="AB101" s="212"/>
      <c r="AC101" s="212"/>
      <c r="AD101" s="212"/>
      <c r="AE101" s="212"/>
      <c r="AF101" s="212"/>
      <c r="AG101" s="212" t="s">
        <v>123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53" t="s">
        <v>262</v>
      </c>
      <c r="D102" s="241"/>
      <c r="E102" s="241"/>
      <c r="F102" s="241"/>
      <c r="G102" s="241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125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5" t="s">
        <v>263</v>
      </c>
      <c r="D103" s="242"/>
      <c r="E103" s="242"/>
      <c r="F103" s="242"/>
      <c r="G103" s="24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133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19"/>
      <c r="B104" s="220"/>
      <c r="C104" s="254" t="s">
        <v>264</v>
      </c>
      <c r="D104" s="223"/>
      <c r="E104" s="224">
        <v>809.3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127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54" t="s">
        <v>265</v>
      </c>
      <c r="D105" s="223"/>
      <c r="E105" s="224">
        <v>5.12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127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33">
        <v>43</v>
      </c>
      <c r="B106" s="234" t="s">
        <v>266</v>
      </c>
      <c r="C106" s="252" t="s">
        <v>267</v>
      </c>
      <c r="D106" s="235" t="s">
        <v>118</v>
      </c>
      <c r="E106" s="236">
        <v>809.3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8" t="s">
        <v>251</v>
      </c>
      <c r="S106" s="238" t="s">
        <v>120</v>
      </c>
      <c r="T106" s="239" t="s">
        <v>120</v>
      </c>
      <c r="U106" s="222">
        <v>9.1999999999999998E-2</v>
      </c>
      <c r="V106" s="222">
        <f>ROUND(E106*U106,2)</f>
        <v>74.459999999999994</v>
      </c>
      <c r="W106" s="222"/>
      <c r="X106" s="222" t="s">
        <v>121</v>
      </c>
      <c r="Y106" s="222" t="s">
        <v>122</v>
      </c>
      <c r="Z106" s="212"/>
      <c r="AA106" s="212"/>
      <c r="AB106" s="212"/>
      <c r="AC106" s="212"/>
      <c r="AD106" s="212"/>
      <c r="AE106" s="212"/>
      <c r="AF106" s="212"/>
      <c r="AG106" s="212" t="s">
        <v>123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3" t="s">
        <v>262</v>
      </c>
      <c r="D107" s="241"/>
      <c r="E107" s="241"/>
      <c r="F107" s="241"/>
      <c r="G107" s="241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125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3">
        <v>44</v>
      </c>
      <c r="B108" s="234" t="s">
        <v>268</v>
      </c>
      <c r="C108" s="252" t="s">
        <v>269</v>
      </c>
      <c r="D108" s="235" t="s">
        <v>118</v>
      </c>
      <c r="E108" s="236">
        <v>5.32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2.2499999999999998E-3</v>
      </c>
      <c r="O108" s="236">
        <f>ROUND(E108*N108,2)</f>
        <v>0.01</v>
      </c>
      <c r="P108" s="236">
        <v>0</v>
      </c>
      <c r="Q108" s="236">
        <f>ROUND(E108*P108,2)</f>
        <v>0</v>
      </c>
      <c r="R108" s="238" t="s">
        <v>251</v>
      </c>
      <c r="S108" s="238" t="s">
        <v>120</v>
      </c>
      <c r="T108" s="239" t="s">
        <v>120</v>
      </c>
      <c r="U108" s="222">
        <v>1.36164</v>
      </c>
      <c r="V108" s="222">
        <f>ROUND(E108*U108,2)</f>
        <v>7.24</v>
      </c>
      <c r="W108" s="222"/>
      <c r="X108" s="222" t="s">
        <v>121</v>
      </c>
      <c r="Y108" s="222" t="s">
        <v>122</v>
      </c>
      <c r="Z108" s="212"/>
      <c r="AA108" s="212"/>
      <c r="AB108" s="212"/>
      <c r="AC108" s="212"/>
      <c r="AD108" s="212"/>
      <c r="AE108" s="212"/>
      <c r="AF108" s="212"/>
      <c r="AG108" s="212" t="s">
        <v>123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53" t="s">
        <v>262</v>
      </c>
      <c r="D109" s="241"/>
      <c r="E109" s="241"/>
      <c r="F109" s="241"/>
      <c r="G109" s="241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125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5" t="s">
        <v>270</v>
      </c>
      <c r="D110" s="242"/>
      <c r="E110" s="242"/>
      <c r="F110" s="242"/>
      <c r="G110" s="24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133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54" t="s">
        <v>184</v>
      </c>
      <c r="D111" s="223"/>
      <c r="E111" s="224">
        <v>5.32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127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3">
        <v>45</v>
      </c>
      <c r="B112" s="234" t="s">
        <v>271</v>
      </c>
      <c r="C112" s="252" t="s">
        <v>272</v>
      </c>
      <c r="D112" s="235" t="s">
        <v>118</v>
      </c>
      <c r="E112" s="236">
        <v>1.9173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2.2399999999999998E-3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251</v>
      </c>
      <c r="S112" s="238" t="s">
        <v>120</v>
      </c>
      <c r="T112" s="239" t="s">
        <v>120</v>
      </c>
      <c r="U112" s="222">
        <v>1.5789500000000001</v>
      </c>
      <c r="V112" s="222">
        <f>ROUND(E112*U112,2)</f>
        <v>3.03</v>
      </c>
      <c r="W112" s="222"/>
      <c r="X112" s="222" t="s">
        <v>121</v>
      </c>
      <c r="Y112" s="222" t="s">
        <v>122</v>
      </c>
      <c r="Z112" s="212"/>
      <c r="AA112" s="212"/>
      <c r="AB112" s="212"/>
      <c r="AC112" s="212"/>
      <c r="AD112" s="212"/>
      <c r="AE112" s="212"/>
      <c r="AF112" s="212"/>
      <c r="AG112" s="212" t="s">
        <v>123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57" t="s">
        <v>273</v>
      </c>
      <c r="D113" s="250"/>
      <c r="E113" s="250"/>
      <c r="F113" s="250"/>
      <c r="G113" s="250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133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54" t="s">
        <v>274</v>
      </c>
      <c r="D114" s="223"/>
      <c r="E114" s="224">
        <v>1.9173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127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33">
        <v>46</v>
      </c>
      <c r="B115" s="234" t="s">
        <v>275</v>
      </c>
      <c r="C115" s="252" t="s">
        <v>276</v>
      </c>
      <c r="D115" s="235" t="s">
        <v>152</v>
      </c>
      <c r="E115" s="236">
        <v>128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2.1000000000000001E-4</v>
      </c>
      <c r="O115" s="236">
        <f>ROUND(E115*N115,2)</f>
        <v>0.03</v>
      </c>
      <c r="P115" s="236">
        <v>0</v>
      </c>
      <c r="Q115" s="236">
        <f>ROUND(E115*P115,2)</f>
        <v>0</v>
      </c>
      <c r="R115" s="238" t="s">
        <v>251</v>
      </c>
      <c r="S115" s="238" t="s">
        <v>120</v>
      </c>
      <c r="T115" s="239" t="s">
        <v>120</v>
      </c>
      <c r="U115" s="222">
        <v>0.24149999999999999</v>
      </c>
      <c r="V115" s="222">
        <f>ROUND(E115*U115,2)</f>
        <v>30.91</v>
      </c>
      <c r="W115" s="222"/>
      <c r="X115" s="222" t="s">
        <v>121</v>
      </c>
      <c r="Y115" s="222" t="s">
        <v>122</v>
      </c>
      <c r="Z115" s="212"/>
      <c r="AA115" s="212"/>
      <c r="AB115" s="212"/>
      <c r="AC115" s="212"/>
      <c r="AD115" s="212"/>
      <c r="AE115" s="212"/>
      <c r="AF115" s="212"/>
      <c r="AG115" s="212" t="s">
        <v>123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57" t="s">
        <v>277</v>
      </c>
      <c r="D116" s="250"/>
      <c r="E116" s="250"/>
      <c r="F116" s="250"/>
      <c r="G116" s="250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133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4" t="s">
        <v>278</v>
      </c>
      <c r="D117" s="223"/>
      <c r="E117" s="224">
        <v>128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127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33">
        <v>47</v>
      </c>
      <c r="B118" s="234" t="s">
        <v>279</v>
      </c>
      <c r="C118" s="252" t="s">
        <v>280</v>
      </c>
      <c r="D118" s="235" t="s">
        <v>152</v>
      </c>
      <c r="E118" s="236">
        <v>33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6.2E-4</v>
      </c>
      <c r="O118" s="236">
        <f>ROUND(E118*N118,2)</f>
        <v>0.02</v>
      </c>
      <c r="P118" s="236">
        <v>0</v>
      </c>
      <c r="Q118" s="236">
        <f>ROUND(E118*P118,2)</f>
        <v>0</v>
      </c>
      <c r="R118" s="238" t="s">
        <v>251</v>
      </c>
      <c r="S118" s="238" t="s">
        <v>120</v>
      </c>
      <c r="T118" s="239" t="s">
        <v>120</v>
      </c>
      <c r="U118" s="222">
        <v>0.80500000000000005</v>
      </c>
      <c r="V118" s="222">
        <f>ROUND(E118*U118,2)</f>
        <v>26.57</v>
      </c>
      <c r="W118" s="222"/>
      <c r="X118" s="222" t="s">
        <v>121</v>
      </c>
      <c r="Y118" s="222" t="s">
        <v>122</v>
      </c>
      <c r="Z118" s="212"/>
      <c r="AA118" s="212"/>
      <c r="AB118" s="212"/>
      <c r="AC118" s="212"/>
      <c r="AD118" s="212"/>
      <c r="AE118" s="212"/>
      <c r="AF118" s="212"/>
      <c r="AG118" s="212" t="s">
        <v>123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57" t="s">
        <v>281</v>
      </c>
      <c r="D119" s="250"/>
      <c r="E119" s="250"/>
      <c r="F119" s="250"/>
      <c r="G119" s="250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133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54" t="s">
        <v>282</v>
      </c>
      <c r="D120" s="223"/>
      <c r="E120" s="224">
        <v>33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127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33">
        <v>48</v>
      </c>
      <c r="B121" s="234" t="s">
        <v>283</v>
      </c>
      <c r="C121" s="252" t="s">
        <v>284</v>
      </c>
      <c r="D121" s="235" t="s">
        <v>152</v>
      </c>
      <c r="E121" s="236">
        <v>133.78378000000001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1.2999999999999999E-4</v>
      </c>
      <c r="O121" s="236">
        <f>ROUND(E121*N121,2)</f>
        <v>0.02</v>
      </c>
      <c r="P121" s="236">
        <v>0</v>
      </c>
      <c r="Q121" s="236">
        <f>ROUND(E121*P121,2)</f>
        <v>0</v>
      </c>
      <c r="R121" s="238" t="s">
        <v>251</v>
      </c>
      <c r="S121" s="238" t="s">
        <v>120</v>
      </c>
      <c r="T121" s="239" t="s">
        <v>120</v>
      </c>
      <c r="U121" s="222">
        <v>0.23</v>
      </c>
      <c r="V121" s="222">
        <f>ROUND(E121*U121,2)</f>
        <v>30.77</v>
      </c>
      <c r="W121" s="222"/>
      <c r="X121" s="222" t="s">
        <v>121</v>
      </c>
      <c r="Y121" s="222" t="s">
        <v>122</v>
      </c>
      <c r="Z121" s="212"/>
      <c r="AA121" s="212"/>
      <c r="AB121" s="212"/>
      <c r="AC121" s="212"/>
      <c r="AD121" s="212"/>
      <c r="AE121" s="212"/>
      <c r="AF121" s="212"/>
      <c r="AG121" s="212" t="s">
        <v>123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54" t="s">
        <v>285</v>
      </c>
      <c r="D122" s="223"/>
      <c r="E122" s="224">
        <v>133.78378000000001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127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33">
        <v>49</v>
      </c>
      <c r="B123" s="234" t="s">
        <v>286</v>
      </c>
      <c r="C123" s="252" t="s">
        <v>287</v>
      </c>
      <c r="D123" s="235" t="s">
        <v>152</v>
      </c>
      <c r="E123" s="236">
        <v>83.783779999999993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6">
        <v>1.2999999999999999E-4</v>
      </c>
      <c r="O123" s="236">
        <f>ROUND(E123*N123,2)</f>
        <v>0.01</v>
      </c>
      <c r="P123" s="236">
        <v>0</v>
      </c>
      <c r="Q123" s="236">
        <f>ROUND(E123*P123,2)</f>
        <v>0</v>
      </c>
      <c r="R123" s="238" t="s">
        <v>251</v>
      </c>
      <c r="S123" s="238" t="s">
        <v>120</v>
      </c>
      <c r="T123" s="239" t="s">
        <v>120</v>
      </c>
      <c r="U123" s="222">
        <v>0.23</v>
      </c>
      <c r="V123" s="222">
        <f>ROUND(E123*U123,2)</f>
        <v>19.27</v>
      </c>
      <c r="W123" s="222"/>
      <c r="X123" s="222" t="s">
        <v>121</v>
      </c>
      <c r="Y123" s="222" t="s">
        <v>122</v>
      </c>
      <c r="Z123" s="212"/>
      <c r="AA123" s="212"/>
      <c r="AB123" s="212"/>
      <c r="AC123" s="212"/>
      <c r="AD123" s="212"/>
      <c r="AE123" s="212"/>
      <c r="AF123" s="212"/>
      <c r="AG123" s="212" t="s">
        <v>123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54" t="s">
        <v>288</v>
      </c>
      <c r="D124" s="223"/>
      <c r="E124" s="224">
        <v>83.783779999999993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127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33">
        <v>50</v>
      </c>
      <c r="B125" s="234" t="s">
        <v>289</v>
      </c>
      <c r="C125" s="252" t="s">
        <v>290</v>
      </c>
      <c r="D125" s="235" t="s">
        <v>152</v>
      </c>
      <c r="E125" s="236">
        <v>135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6.4999999999999997E-4</v>
      </c>
      <c r="O125" s="236">
        <f>ROUND(E125*N125,2)</f>
        <v>0.09</v>
      </c>
      <c r="P125" s="236">
        <v>0</v>
      </c>
      <c r="Q125" s="236">
        <f>ROUND(E125*P125,2)</f>
        <v>0</v>
      </c>
      <c r="R125" s="238" t="s">
        <v>251</v>
      </c>
      <c r="S125" s="238" t="s">
        <v>120</v>
      </c>
      <c r="T125" s="239" t="s">
        <v>120</v>
      </c>
      <c r="U125" s="222">
        <v>0.39033000000000001</v>
      </c>
      <c r="V125" s="222">
        <f>ROUND(E125*U125,2)</f>
        <v>52.69</v>
      </c>
      <c r="W125" s="222"/>
      <c r="X125" s="222" t="s">
        <v>121</v>
      </c>
      <c r="Y125" s="222" t="s">
        <v>122</v>
      </c>
      <c r="Z125" s="212"/>
      <c r="AA125" s="212"/>
      <c r="AB125" s="212"/>
      <c r="AC125" s="212"/>
      <c r="AD125" s="212"/>
      <c r="AE125" s="212"/>
      <c r="AF125" s="212"/>
      <c r="AG125" s="212" t="s">
        <v>123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57" t="s">
        <v>263</v>
      </c>
      <c r="D126" s="250"/>
      <c r="E126" s="250"/>
      <c r="F126" s="250"/>
      <c r="G126" s="250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133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54" t="s">
        <v>291</v>
      </c>
      <c r="D127" s="223"/>
      <c r="E127" s="224">
        <v>135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127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3">
        <v>51</v>
      </c>
      <c r="B128" s="234" t="s">
        <v>292</v>
      </c>
      <c r="C128" s="252" t="s">
        <v>293</v>
      </c>
      <c r="D128" s="235" t="s">
        <v>159</v>
      </c>
      <c r="E128" s="236">
        <v>1380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21</v>
      </c>
      <c r="M128" s="238">
        <f>G128*(1+L128/100)</f>
        <v>0</v>
      </c>
      <c r="N128" s="236">
        <v>1E-4</v>
      </c>
      <c r="O128" s="236">
        <f>ROUND(E128*N128,2)</f>
        <v>0.14000000000000001</v>
      </c>
      <c r="P128" s="236">
        <v>0</v>
      </c>
      <c r="Q128" s="236">
        <f>ROUND(E128*P128,2)</f>
        <v>0</v>
      </c>
      <c r="R128" s="238" t="s">
        <v>251</v>
      </c>
      <c r="S128" s="238" t="s">
        <v>120</v>
      </c>
      <c r="T128" s="239" t="s">
        <v>120</v>
      </c>
      <c r="U128" s="222">
        <v>0.115</v>
      </c>
      <c r="V128" s="222">
        <f>ROUND(E128*U128,2)</f>
        <v>158.69999999999999</v>
      </c>
      <c r="W128" s="222"/>
      <c r="X128" s="222" t="s">
        <v>121</v>
      </c>
      <c r="Y128" s="222" t="s">
        <v>122</v>
      </c>
      <c r="Z128" s="212"/>
      <c r="AA128" s="212"/>
      <c r="AB128" s="212"/>
      <c r="AC128" s="212"/>
      <c r="AD128" s="212"/>
      <c r="AE128" s="212"/>
      <c r="AF128" s="212"/>
      <c r="AG128" s="212" t="s">
        <v>123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19"/>
      <c r="B129" s="220"/>
      <c r="C129" s="257" t="s">
        <v>294</v>
      </c>
      <c r="D129" s="250"/>
      <c r="E129" s="250"/>
      <c r="F129" s="250"/>
      <c r="G129" s="250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133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19"/>
      <c r="B130" s="220"/>
      <c r="C130" s="254" t="s">
        <v>295</v>
      </c>
      <c r="D130" s="223"/>
      <c r="E130" s="224">
        <v>1380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127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33">
        <v>52</v>
      </c>
      <c r="B131" s="234" t="s">
        <v>296</v>
      </c>
      <c r="C131" s="252" t="s">
        <v>297</v>
      </c>
      <c r="D131" s="235" t="s">
        <v>159</v>
      </c>
      <c r="E131" s="236">
        <v>10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3.8999999999999998E-3</v>
      </c>
      <c r="O131" s="236">
        <f>ROUND(E131*N131,2)</f>
        <v>0.04</v>
      </c>
      <c r="P131" s="236">
        <v>0</v>
      </c>
      <c r="Q131" s="236">
        <f>ROUND(E131*P131,2)</f>
        <v>0</v>
      </c>
      <c r="R131" s="238" t="s">
        <v>251</v>
      </c>
      <c r="S131" s="238" t="s">
        <v>120</v>
      </c>
      <c r="T131" s="239" t="s">
        <v>120</v>
      </c>
      <c r="U131" s="222">
        <v>1.4950000000000001</v>
      </c>
      <c r="V131" s="222">
        <f>ROUND(E131*U131,2)</f>
        <v>14.95</v>
      </c>
      <c r="W131" s="222"/>
      <c r="X131" s="222" t="s">
        <v>121</v>
      </c>
      <c r="Y131" s="222" t="s">
        <v>122</v>
      </c>
      <c r="Z131" s="212"/>
      <c r="AA131" s="212"/>
      <c r="AB131" s="212"/>
      <c r="AC131" s="212"/>
      <c r="AD131" s="212"/>
      <c r="AE131" s="212"/>
      <c r="AF131" s="212"/>
      <c r="AG131" s="212" t="s">
        <v>123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54" t="s">
        <v>298</v>
      </c>
      <c r="D132" s="223"/>
      <c r="E132" s="224">
        <v>10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127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33">
        <v>53</v>
      </c>
      <c r="B133" s="234" t="s">
        <v>299</v>
      </c>
      <c r="C133" s="252" t="s">
        <v>300</v>
      </c>
      <c r="D133" s="235" t="s">
        <v>152</v>
      </c>
      <c r="E133" s="236">
        <v>113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6">
        <v>1.2600000000000001E-3</v>
      </c>
      <c r="O133" s="236">
        <f>ROUND(E133*N133,2)</f>
        <v>0.14000000000000001</v>
      </c>
      <c r="P133" s="236">
        <v>0</v>
      </c>
      <c r="Q133" s="236">
        <f>ROUND(E133*P133,2)</f>
        <v>0</v>
      </c>
      <c r="R133" s="238" t="s">
        <v>251</v>
      </c>
      <c r="S133" s="238" t="s">
        <v>120</v>
      </c>
      <c r="T133" s="239" t="s">
        <v>120</v>
      </c>
      <c r="U133" s="222">
        <v>0.27600000000000002</v>
      </c>
      <c r="V133" s="222">
        <f>ROUND(E133*U133,2)</f>
        <v>31.19</v>
      </c>
      <c r="W133" s="222"/>
      <c r="X133" s="222" t="s">
        <v>121</v>
      </c>
      <c r="Y133" s="222" t="s">
        <v>122</v>
      </c>
      <c r="Z133" s="212"/>
      <c r="AA133" s="212"/>
      <c r="AB133" s="212"/>
      <c r="AC133" s="212"/>
      <c r="AD133" s="212"/>
      <c r="AE133" s="212"/>
      <c r="AF133" s="212"/>
      <c r="AG133" s="212" t="s">
        <v>123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57" t="s">
        <v>301</v>
      </c>
      <c r="D134" s="250"/>
      <c r="E134" s="250"/>
      <c r="F134" s="250"/>
      <c r="G134" s="250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133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54" t="s">
        <v>302</v>
      </c>
      <c r="D135" s="223"/>
      <c r="E135" s="224">
        <v>113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127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33">
        <v>54</v>
      </c>
      <c r="B136" s="234" t="s">
        <v>303</v>
      </c>
      <c r="C136" s="252" t="s">
        <v>304</v>
      </c>
      <c r="D136" s="235" t="s">
        <v>159</v>
      </c>
      <c r="E136" s="236">
        <v>8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2.1000000000000001E-4</v>
      </c>
      <c r="O136" s="236">
        <f>ROUND(E136*N136,2)</f>
        <v>0</v>
      </c>
      <c r="P136" s="236">
        <v>0</v>
      </c>
      <c r="Q136" s="236">
        <f>ROUND(E136*P136,2)</f>
        <v>0</v>
      </c>
      <c r="R136" s="238" t="s">
        <v>251</v>
      </c>
      <c r="S136" s="238" t="s">
        <v>120</v>
      </c>
      <c r="T136" s="239" t="s">
        <v>120</v>
      </c>
      <c r="U136" s="222">
        <v>9.0840000000000004E-2</v>
      </c>
      <c r="V136" s="222">
        <f>ROUND(E136*U136,2)</f>
        <v>0.73</v>
      </c>
      <c r="W136" s="222"/>
      <c r="X136" s="222" t="s">
        <v>121</v>
      </c>
      <c r="Y136" s="222" t="s">
        <v>122</v>
      </c>
      <c r="Z136" s="212"/>
      <c r="AA136" s="212"/>
      <c r="AB136" s="212"/>
      <c r="AC136" s="212"/>
      <c r="AD136" s="212"/>
      <c r="AE136" s="212"/>
      <c r="AF136" s="212"/>
      <c r="AG136" s="212" t="s">
        <v>123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57" t="s">
        <v>294</v>
      </c>
      <c r="D137" s="250"/>
      <c r="E137" s="250"/>
      <c r="F137" s="250"/>
      <c r="G137" s="250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133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4" t="s">
        <v>305</v>
      </c>
      <c r="D138" s="223"/>
      <c r="E138" s="224">
        <v>8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127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33">
        <v>55</v>
      </c>
      <c r="B139" s="234" t="s">
        <v>306</v>
      </c>
      <c r="C139" s="252" t="s">
        <v>307</v>
      </c>
      <c r="D139" s="235" t="s">
        <v>152</v>
      </c>
      <c r="E139" s="236">
        <v>103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2.7E-4</v>
      </c>
      <c r="O139" s="236">
        <f>ROUND(E139*N139,2)</f>
        <v>0.03</v>
      </c>
      <c r="P139" s="236">
        <v>0</v>
      </c>
      <c r="Q139" s="236">
        <f>ROUND(E139*P139,2)</f>
        <v>0</v>
      </c>
      <c r="R139" s="238" t="s">
        <v>251</v>
      </c>
      <c r="S139" s="238" t="s">
        <v>120</v>
      </c>
      <c r="T139" s="239" t="s">
        <v>120</v>
      </c>
      <c r="U139" s="222">
        <v>7.7049999999999993E-2</v>
      </c>
      <c r="V139" s="222">
        <f>ROUND(E139*U139,2)</f>
        <v>7.94</v>
      </c>
      <c r="W139" s="222"/>
      <c r="X139" s="222" t="s">
        <v>121</v>
      </c>
      <c r="Y139" s="222" t="s">
        <v>122</v>
      </c>
      <c r="Z139" s="212"/>
      <c r="AA139" s="212"/>
      <c r="AB139" s="212"/>
      <c r="AC139" s="212"/>
      <c r="AD139" s="212"/>
      <c r="AE139" s="212"/>
      <c r="AF139" s="212"/>
      <c r="AG139" s="212" t="s">
        <v>123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7" t="s">
        <v>294</v>
      </c>
      <c r="D140" s="250"/>
      <c r="E140" s="250"/>
      <c r="F140" s="250"/>
      <c r="G140" s="250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133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54" t="s">
        <v>308</v>
      </c>
      <c r="D141" s="223"/>
      <c r="E141" s="224">
        <v>103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127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33">
        <v>56</v>
      </c>
      <c r="B142" s="234" t="s">
        <v>309</v>
      </c>
      <c r="C142" s="252" t="s">
        <v>310</v>
      </c>
      <c r="D142" s="235" t="s">
        <v>152</v>
      </c>
      <c r="E142" s="236">
        <v>128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6">
        <v>5.1999999999999995E-4</v>
      </c>
      <c r="O142" s="236">
        <f>ROUND(E142*N142,2)</f>
        <v>7.0000000000000007E-2</v>
      </c>
      <c r="P142" s="236">
        <v>0</v>
      </c>
      <c r="Q142" s="236">
        <f>ROUND(E142*P142,2)</f>
        <v>0</v>
      </c>
      <c r="R142" s="238" t="s">
        <v>251</v>
      </c>
      <c r="S142" s="238" t="s">
        <v>120</v>
      </c>
      <c r="T142" s="239" t="s">
        <v>120</v>
      </c>
      <c r="U142" s="222">
        <v>0.13800000000000001</v>
      </c>
      <c r="V142" s="222">
        <f>ROUND(E142*U142,2)</f>
        <v>17.66</v>
      </c>
      <c r="W142" s="222"/>
      <c r="X142" s="222" t="s">
        <v>121</v>
      </c>
      <c r="Y142" s="222" t="s">
        <v>122</v>
      </c>
      <c r="Z142" s="212"/>
      <c r="AA142" s="212"/>
      <c r="AB142" s="212"/>
      <c r="AC142" s="212"/>
      <c r="AD142" s="212"/>
      <c r="AE142" s="212"/>
      <c r="AF142" s="212"/>
      <c r="AG142" s="212" t="s">
        <v>123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57" t="s">
        <v>294</v>
      </c>
      <c r="D143" s="250"/>
      <c r="E143" s="250"/>
      <c r="F143" s="250"/>
      <c r="G143" s="250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133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54" t="s">
        <v>311</v>
      </c>
      <c r="D144" s="223"/>
      <c r="E144" s="224">
        <v>128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127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33">
        <v>57</v>
      </c>
      <c r="B145" s="234" t="s">
        <v>312</v>
      </c>
      <c r="C145" s="252" t="s">
        <v>313</v>
      </c>
      <c r="D145" s="235" t="s">
        <v>159</v>
      </c>
      <c r="E145" s="236">
        <v>4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6.5500000000000003E-3</v>
      </c>
      <c r="O145" s="236">
        <f>ROUND(E145*N145,2)</f>
        <v>0.03</v>
      </c>
      <c r="P145" s="236">
        <v>0</v>
      </c>
      <c r="Q145" s="236">
        <f>ROUND(E145*P145,2)</f>
        <v>0</v>
      </c>
      <c r="R145" s="238" t="s">
        <v>251</v>
      </c>
      <c r="S145" s="238" t="s">
        <v>120</v>
      </c>
      <c r="T145" s="239" t="s">
        <v>120</v>
      </c>
      <c r="U145" s="222">
        <v>1.4524999999999999</v>
      </c>
      <c r="V145" s="222">
        <f>ROUND(E145*U145,2)</f>
        <v>5.81</v>
      </c>
      <c r="W145" s="222"/>
      <c r="X145" s="222" t="s">
        <v>121</v>
      </c>
      <c r="Y145" s="222" t="s">
        <v>122</v>
      </c>
      <c r="Z145" s="212"/>
      <c r="AA145" s="212"/>
      <c r="AB145" s="212"/>
      <c r="AC145" s="212"/>
      <c r="AD145" s="212"/>
      <c r="AE145" s="212"/>
      <c r="AF145" s="212"/>
      <c r="AG145" s="212" t="s">
        <v>123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57" t="s">
        <v>294</v>
      </c>
      <c r="D146" s="250"/>
      <c r="E146" s="250"/>
      <c r="F146" s="250"/>
      <c r="G146" s="250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133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19"/>
      <c r="B147" s="220"/>
      <c r="C147" s="254" t="s">
        <v>314</v>
      </c>
      <c r="D147" s="223"/>
      <c r="E147" s="224">
        <v>4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127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33">
        <v>58</v>
      </c>
      <c r="B148" s="234" t="s">
        <v>315</v>
      </c>
      <c r="C148" s="252" t="s">
        <v>316</v>
      </c>
      <c r="D148" s="235" t="s">
        <v>159</v>
      </c>
      <c r="E148" s="236">
        <v>9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8.0999999999999996E-4</v>
      </c>
      <c r="O148" s="236">
        <f>ROUND(E148*N148,2)</f>
        <v>0.01</v>
      </c>
      <c r="P148" s="236">
        <v>0</v>
      </c>
      <c r="Q148" s="236">
        <f>ROUND(E148*P148,2)</f>
        <v>0</v>
      </c>
      <c r="R148" s="238" t="s">
        <v>251</v>
      </c>
      <c r="S148" s="238" t="s">
        <v>120</v>
      </c>
      <c r="T148" s="239" t="s">
        <v>120</v>
      </c>
      <c r="U148" s="222">
        <v>0.115</v>
      </c>
      <c r="V148" s="222">
        <f>ROUND(E148*U148,2)</f>
        <v>1.04</v>
      </c>
      <c r="W148" s="222"/>
      <c r="X148" s="222" t="s">
        <v>121</v>
      </c>
      <c r="Y148" s="222" t="s">
        <v>122</v>
      </c>
      <c r="Z148" s="212"/>
      <c r="AA148" s="212"/>
      <c r="AB148" s="212"/>
      <c r="AC148" s="212"/>
      <c r="AD148" s="212"/>
      <c r="AE148" s="212"/>
      <c r="AF148" s="212"/>
      <c r="AG148" s="212" t="s">
        <v>123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57" t="s">
        <v>317</v>
      </c>
      <c r="D149" s="250"/>
      <c r="E149" s="250"/>
      <c r="F149" s="250"/>
      <c r="G149" s="250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133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54" t="s">
        <v>318</v>
      </c>
      <c r="D150" s="223"/>
      <c r="E150" s="224">
        <v>9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127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3">
        <v>59</v>
      </c>
      <c r="B151" s="234" t="s">
        <v>319</v>
      </c>
      <c r="C151" s="252" t="s">
        <v>320</v>
      </c>
      <c r="D151" s="235" t="s">
        <v>118</v>
      </c>
      <c r="E151" s="236">
        <v>5.32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8" t="s">
        <v>251</v>
      </c>
      <c r="S151" s="238" t="s">
        <v>120</v>
      </c>
      <c r="T151" s="239" t="s">
        <v>120</v>
      </c>
      <c r="U151" s="222">
        <v>0.1288</v>
      </c>
      <c r="V151" s="222">
        <f>ROUND(E151*U151,2)</f>
        <v>0.69</v>
      </c>
      <c r="W151" s="222"/>
      <c r="X151" s="222" t="s">
        <v>121</v>
      </c>
      <c r="Y151" s="222" t="s">
        <v>122</v>
      </c>
      <c r="Z151" s="212"/>
      <c r="AA151" s="212"/>
      <c r="AB151" s="212"/>
      <c r="AC151" s="212"/>
      <c r="AD151" s="212"/>
      <c r="AE151" s="212"/>
      <c r="AF151" s="212"/>
      <c r="AG151" s="212" t="s">
        <v>123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19"/>
      <c r="B152" s="220"/>
      <c r="C152" s="254" t="s">
        <v>184</v>
      </c>
      <c r="D152" s="223"/>
      <c r="E152" s="224">
        <v>5.32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127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33">
        <v>60</v>
      </c>
      <c r="B153" s="234" t="s">
        <v>321</v>
      </c>
      <c r="C153" s="252" t="s">
        <v>322</v>
      </c>
      <c r="D153" s="235" t="s">
        <v>118</v>
      </c>
      <c r="E153" s="236">
        <v>1.9173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8" t="s">
        <v>251</v>
      </c>
      <c r="S153" s="238" t="s">
        <v>120</v>
      </c>
      <c r="T153" s="239" t="s">
        <v>120</v>
      </c>
      <c r="U153" s="222">
        <v>0.17249999999999999</v>
      </c>
      <c r="V153" s="222">
        <f>ROUND(E153*U153,2)</f>
        <v>0.33</v>
      </c>
      <c r="W153" s="222"/>
      <c r="X153" s="222" t="s">
        <v>121</v>
      </c>
      <c r="Y153" s="222" t="s">
        <v>122</v>
      </c>
      <c r="Z153" s="212"/>
      <c r="AA153" s="212"/>
      <c r="AB153" s="212"/>
      <c r="AC153" s="212"/>
      <c r="AD153" s="212"/>
      <c r="AE153" s="212"/>
      <c r="AF153" s="212"/>
      <c r="AG153" s="212" t="s">
        <v>123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54" t="s">
        <v>274</v>
      </c>
      <c r="D154" s="223"/>
      <c r="E154" s="224">
        <v>1.9173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127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33.75" outlineLevel="1" x14ac:dyDescent="0.2">
      <c r="A155" s="243">
        <v>61</v>
      </c>
      <c r="B155" s="244" t="s">
        <v>323</v>
      </c>
      <c r="C155" s="256" t="s">
        <v>324</v>
      </c>
      <c r="D155" s="245" t="s">
        <v>159</v>
      </c>
      <c r="E155" s="246">
        <v>11</v>
      </c>
      <c r="F155" s="247"/>
      <c r="G155" s="248">
        <f>ROUND(E155*F155,2)</f>
        <v>0</v>
      </c>
      <c r="H155" s="247"/>
      <c r="I155" s="248">
        <f>ROUND(E155*H155,2)</f>
        <v>0</v>
      </c>
      <c r="J155" s="247"/>
      <c r="K155" s="248">
        <f>ROUND(E155*J155,2)</f>
        <v>0</v>
      </c>
      <c r="L155" s="248">
        <v>21</v>
      </c>
      <c r="M155" s="248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8" t="s">
        <v>251</v>
      </c>
      <c r="S155" s="248" t="s">
        <v>120</v>
      </c>
      <c r="T155" s="249" t="s">
        <v>120</v>
      </c>
      <c r="U155" s="222">
        <v>9.3149999999999997E-2</v>
      </c>
      <c r="V155" s="222">
        <f>ROUND(E155*U155,2)</f>
        <v>1.02</v>
      </c>
      <c r="W155" s="222"/>
      <c r="X155" s="222" t="s">
        <v>121</v>
      </c>
      <c r="Y155" s="222" t="s">
        <v>122</v>
      </c>
      <c r="Z155" s="212"/>
      <c r="AA155" s="212"/>
      <c r="AB155" s="212"/>
      <c r="AC155" s="212"/>
      <c r="AD155" s="212"/>
      <c r="AE155" s="212"/>
      <c r="AF155" s="212"/>
      <c r="AG155" s="212" t="s">
        <v>123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33">
        <v>62</v>
      </c>
      <c r="B156" s="234" t="s">
        <v>325</v>
      </c>
      <c r="C156" s="252" t="s">
        <v>326</v>
      </c>
      <c r="D156" s="235" t="s">
        <v>152</v>
      </c>
      <c r="E156" s="236">
        <v>103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8" t="s">
        <v>251</v>
      </c>
      <c r="S156" s="238" t="s">
        <v>120</v>
      </c>
      <c r="T156" s="239" t="s">
        <v>120</v>
      </c>
      <c r="U156" s="222">
        <v>9.3149999999999997E-2</v>
      </c>
      <c r="V156" s="222">
        <f>ROUND(E156*U156,2)</f>
        <v>9.59</v>
      </c>
      <c r="W156" s="222"/>
      <c r="X156" s="222" t="s">
        <v>121</v>
      </c>
      <c r="Y156" s="222" t="s">
        <v>122</v>
      </c>
      <c r="Z156" s="212"/>
      <c r="AA156" s="212"/>
      <c r="AB156" s="212"/>
      <c r="AC156" s="212"/>
      <c r="AD156" s="212"/>
      <c r="AE156" s="212"/>
      <c r="AF156" s="212"/>
      <c r="AG156" s="212" t="s">
        <v>123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54" t="s">
        <v>253</v>
      </c>
      <c r="D157" s="223"/>
      <c r="E157" s="224">
        <v>103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127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3">
        <v>63</v>
      </c>
      <c r="B158" s="234" t="s">
        <v>327</v>
      </c>
      <c r="C158" s="252" t="s">
        <v>328</v>
      </c>
      <c r="D158" s="235" t="s">
        <v>159</v>
      </c>
      <c r="E158" s="236">
        <v>4</v>
      </c>
      <c r="F158" s="237"/>
      <c r="G158" s="238">
        <f>ROUND(E158*F158,2)</f>
        <v>0</v>
      </c>
      <c r="H158" s="237"/>
      <c r="I158" s="238">
        <f>ROUND(E158*H158,2)</f>
        <v>0</v>
      </c>
      <c r="J158" s="237"/>
      <c r="K158" s="238">
        <f>ROUND(E158*J158,2)</f>
        <v>0</v>
      </c>
      <c r="L158" s="238">
        <v>21</v>
      </c>
      <c r="M158" s="238">
        <f>G158*(1+L158/100)</f>
        <v>0</v>
      </c>
      <c r="N158" s="236">
        <v>0</v>
      </c>
      <c r="O158" s="236">
        <f>ROUND(E158*N158,2)</f>
        <v>0</v>
      </c>
      <c r="P158" s="236">
        <v>0</v>
      </c>
      <c r="Q158" s="236">
        <f>ROUND(E158*P158,2)</f>
        <v>0</v>
      </c>
      <c r="R158" s="238" t="s">
        <v>251</v>
      </c>
      <c r="S158" s="238" t="s">
        <v>120</v>
      </c>
      <c r="T158" s="239" t="s">
        <v>120</v>
      </c>
      <c r="U158" s="222">
        <v>0.10580000000000001</v>
      </c>
      <c r="V158" s="222">
        <f>ROUND(E158*U158,2)</f>
        <v>0.42</v>
      </c>
      <c r="W158" s="222"/>
      <c r="X158" s="222" t="s">
        <v>121</v>
      </c>
      <c r="Y158" s="222" t="s">
        <v>122</v>
      </c>
      <c r="Z158" s="212"/>
      <c r="AA158" s="212"/>
      <c r="AB158" s="212"/>
      <c r="AC158" s="212"/>
      <c r="AD158" s="212"/>
      <c r="AE158" s="212"/>
      <c r="AF158" s="212"/>
      <c r="AG158" s="212" t="s">
        <v>123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54" t="s">
        <v>259</v>
      </c>
      <c r="D159" s="223"/>
      <c r="E159" s="224">
        <v>4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127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43">
        <v>64</v>
      </c>
      <c r="B160" s="244" t="s">
        <v>329</v>
      </c>
      <c r="C160" s="256" t="s">
        <v>330</v>
      </c>
      <c r="D160" s="245" t="s">
        <v>159</v>
      </c>
      <c r="E160" s="246">
        <v>4</v>
      </c>
      <c r="F160" s="247"/>
      <c r="G160" s="248">
        <f>ROUND(E160*F160,2)</f>
        <v>0</v>
      </c>
      <c r="H160" s="247"/>
      <c r="I160" s="248">
        <f>ROUND(E160*H160,2)</f>
        <v>0</v>
      </c>
      <c r="J160" s="247"/>
      <c r="K160" s="248">
        <f>ROUND(E160*J160,2)</f>
        <v>0</v>
      </c>
      <c r="L160" s="248">
        <v>21</v>
      </c>
      <c r="M160" s="248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8" t="s">
        <v>251</v>
      </c>
      <c r="S160" s="248" t="s">
        <v>120</v>
      </c>
      <c r="T160" s="249" t="s">
        <v>120</v>
      </c>
      <c r="U160" s="222">
        <v>0.10580000000000001</v>
      </c>
      <c r="V160" s="222">
        <f>ROUND(E160*U160,2)</f>
        <v>0.42</v>
      </c>
      <c r="W160" s="222"/>
      <c r="X160" s="222" t="s">
        <v>121</v>
      </c>
      <c r="Y160" s="222" t="s">
        <v>122</v>
      </c>
      <c r="Z160" s="212"/>
      <c r="AA160" s="212"/>
      <c r="AB160" s="212"/>
      <c r="AC160" s="212"/>
      <c r="AD160" s="212"/>
      <c r="AE160" s="212"/>
      <c r="AF160" s="212"/>
      <c r="AG160" s="212" t="s">
        <v>123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3">
        <v>65</v>
      </c>
      <c r="B161" s="244" t="s">
        <v>331</v>
      </c>
      <c r="C161" s="256" t="s">
        <v>332</v>
      </c>
      <c r="D161" s="245" t="s">
        <v>152</v>
      </c>
      <c r="E161" s="246">
        <v>33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21</v>
      </c>
      <c r="M161" s="248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8" t="s">
        <v>251</v>
      </c>
      <c r="S161" s="248" t="s">
        <v>120</v>
      </c>
      <c r="T161" s="249" t="s">
        <v>120</v>
      </c>
      <c r="U161" s="222">
        <v>5.2900000000000003E-2</v>
      </c>
      <c r="V161" s="222">
        <f>ROUND(E161*U161,2)</f>
        <v>1.75</v>
      </c>
      <c r="W161" s="222"/>
      <c r="X161" s="222" t="s">
        <v>121</v>
      </c>
      <c r="Y161" s="222" t="s">
        <v>122</v>
      </c>
      <c r="Z161" s="212"/>
      <c r="AA161" s="212"/>
      <c r="AB161" s="212"/>
      <c r="AC161" s="212"/>
      <c r="AD161" s="212"/>
      <c r="AE161" s="212"/>
      <c r="AF161" s="212"/>
      <c r="AG161" s="212" t="s">
        <v>123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3">
        <v>66</v>
      </c>
      <c r="B162" s="244" t="s">
        <v>333</v>
      </c>
      <c r="C162" s="256" t="s">
        <v>334</v>
      </c>
      <c r="D162" s="245" t="s">
        <v>152</v>
      </c>
      <c r="E162" s="246">
        <v>127</v>
      </c>
      <c r="F162" s="247"/>
      <c r="G162" s="248">
        <f>ROUND(E162*F162,2)</f>
        <v>0</v>
      </c>
      <c r="H162" s="247"/>
      <c r="I162" s="248">
        <f>ROUND(E162*H162,2)</f>
        <v>0</v>
      </c>
      <c r="J162" s="247"/>
      <c r="K162" s="248">
        <f>ROUND(E162*J162,2)</f>
        <v>0</v>
      </c>
      <c r="L162" s="248">
        <v>21</v>
      </c>
      <c r="M162" s="248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8" t="s">
        <v>251</v>
      </c>
      <c r="S162" s="248" t="s">
        <v>120</v>
      </c>
      <c r="T162" s="249" t="s">
        <v>120</v>
      </c>
      <c r="U162" s="222">
        <v>8.0500000000000002E-2</v>
      </c>
      <c r="V162" s="222">
        <f>ROUND(E162*U162,2)</f>
        <v>10.220000000000001</v>
      </c>
      <c r="W162" s="222"/>
      <c r="X162" s="222" t="s">
        <v>121</v>
      </c>
      <c r="Y162" s="222" t="s">
        <v>122</v>
      </c>
      <c r="Z162" s="212"/>
      <c r="AA162" s="212"/>
      <c r="AB162" s="212"/>
      <c r="AC162" s="212"/>
      <c r="AD162" s="212"/>
      <c r="AE162" s="212"/>
      <c r="AF162" s="212"/>
      <c r="AG162" s="212" t="s">
        <v>123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3">
        <v>67</v>
      </c>
      <c r="B163" s="234" t="s">
        <v>335</v>
      </c>
      <c r="C163" s="252" t="s">
        <v>425</v>
      </c>
      <c r="D163" s="235" t="s">
        <v>159</v>
      </c>
      <c r="E163" s="236">
        <v>13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8"/>
      <c r="S163" s="238" t="s">
        <v>153</v>
      </c>
      <c r="T163" s="239" t="s">
        <v>167</v>
      </c>
      <c r="U163" s="222">
        <v>0</v>
      </c>
      <c r="V163" s="222">
        <f>ROUND(E163*U163,2)</f>
        <v>0</v>
      </c>
      <c r="W163" s="222"/>
      <c r="X163" s="222" t="s">
        <v>121</v>
      </c>
      <c r="Y163" s="222" t="s">
        <v>122</v>
      </c>
      <c r="Z163" s="212"/>
      <c r="AA163" s="212"/>
      <c r="AB163" s="212"/>
      <c r="AC163" s="212"/>
      <c r="AD163" s="212"/>
      <c r="AE163" s="212"/>
      <c r="AF163" s="212"/>
      <c r="AG163" s="212" t="s">
        <v>123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19"/>
      <c r="B164" s="220"/>
      <c r="C164" s="254" t="s">
        <v>336</v>
      </c>
      <c r="D164" s="223"/>
      <c r="E164" s="224">
        <v>2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127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54" t="s">
        <v>337</v>
      </c>
      <c r="D165" s="223"/>
      <c r="E165" s="224">
        <v>9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127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54" t="s">
        <v>338</v>
      </c>
      <c r="D166" s="223"/>
      <c r="E166" s="224">
        <v>2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127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3">
        <v>68</v>
      </c>
      <c r="B167" s="234" t="s">
        <v>339</v>
      </c>
      <c r="C167" s="252" t="s">
        <v>426</v>
      </c>
      <c r="D167" s="235" t="s">
        <v>159</v>
      </c>
      <c r="E167" s="236">
        <v>2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6">
        <v>1.9000000000000001E-4</v>
      </c>
      <c r="O167" s="236">
        <f>ROUND(E167*N167,2)</f>
        <v>0</v>
      </c>
      <c r="P167" s="236">
        <v>0</v>
      </c>
      <c r="Q167" s="236">
        <f>ROUND(E167*P167,2)</f>
        <v>0</v>
      </c>
      <c r="R167" s="238"/>
      <c r="S167" s="238" t="s">
        <v>153</v>
      </c>
      <c r="T167" s="239" t="s">
        <v>167</v>
      </c>
      <c r="U167" s="222">
        <v>0</v>
      </c>
      <c r="V167" s="222">
        <f>ROUND(E167*U167,2)</f>
        <v>0</v>
      </c>
      <c r="W167" s="222"/>
      <c r="X167" s="222" t="s">
        <v>168</v>
      </c>
      <c r="Y167" s="222" t="s">
        <v>122</v>
      </c>
      <c r="Z167" s="212"/>
      <c r="AA167" s="212"/>
      <c r="AB167" s="212"/>
      <c r="AC167" s="212"/>
      <c r="AD167" s="212"/>
      <c r="AE167" s="212"/>
      <c r="AF167" s="212"/>
      <c r="AG167" s="212" t="s">
        <v>169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54" t="s">
        <v>338</v>
      </c>
      <c r="D168" s="223"/>
      <c r="E168" s="224">
        <v>2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127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3">
        <v>69</v>
      </c>
      <c r="B169" s="234" t="s">
        <v>340</v>
      </c>
      <c r="C169" s="252" t="s">
        <v>341</v>
      </c>
      <c r="D169" s="235" t="s">
        <v>159</v>
      </c>
      <c r="E169" s="236">
        <v>112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5.9999999999999995E-4</v>
      </c>
      <c r="O169" s="236">
        <f>ROUND(E169*N169,2)</f>
        <v>7.0000000000000007E-2</v>
      </c>
      <c r="P169" s="236">
        <v>0</v>
      </c>
      <c r="Q169" s="236">
        <f>ROUND(E169*P169,2)</f>
        <v>0</v>
      </c>
      <c r="R169" s="238"/>
      <c r="S169" s="238" t="s">
        <v>153</v>
      </c>
      <c r="T169" s="239" t="s">
        <v>167</v>
      </c>
      <c r="U169" s="222">
        <v>0</v>
      </c>
      <c r="V169" s="222">
        <f>ROUND(E169*U169,2)</f>
        <v>0</v>
      </c>
      <c r="W169" s="222"/>
      <c r="X169" s="222" t="s">
        <v>168</v>
      </c>
      <c r="Y169" s="222" t="s">
        <v>122</v>
      </c>
      <c r="Z169" s="212"/>
      <c r="AA169" s="212"/>
      <c r="AB169" s="212"/>
      <c r="AC169" s="212"/>
      <c r="AD169" s="212"/>
      <c r="AE169" s="212"/>
      <c r="AF169" s="212"/>
      <c r="AG169" s="212" t="s">
        <v>169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19"/>
      <c r="B170" s="220"/>
      <c r="C170" s="254" t="s">
        <v>256</v>
      </c>
      <c r="D170" s="223"/>
      <c r="E170" s="224">
        <v>112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127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3">
        <v>70</v>
      </c>
      <c r="B171" s="234" t="s">
        <v>342</v>
      </c>
      <c r="C171" s="252" t="s">
        <v>427</v>
      </c>
      <c r="D171" s="235" t="s">
        <v>159</v>
      </c>
      <c r="E171" s="236">
        <v>9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6">
        <v>2.9999999999999997E-4</v>
      </c>
      <c r="O171" s="236">
        <f>ROUND(E171*N171,2)</f>
        <v>0</v>
      </c>
      <c r="P171" s="236">
        <v>0</v>
      </c>
      <c r="Q171" s="236">
        <f>ROUND(E171*P171,2)</f>
        <v>0</v>
      </c>
      <c r="R171" s="238"/>
      <c r="S171" s="238" t="s">
        <v>153</v>
      </c>
      <c r="T171" s="239" t="s">
        <v>167</v>
      </c>
      <c r="U171" s="222">
        <v>0</v>
      </c>
      <c r="V171" s="222">
        <f>ROUND(E171*U171,2)</f>
        <v>0</v>
      </c>
      <c r="W171" s="222"/>
      <c r="X171" s="222" t="s">
        <v>168</v>
      </c>
      <c r="Y171" s="222" t="s">
        <v>122</v>
      </c>
      <c r="Z171" s="212"/>
      <c r="AA171" s="212"/>
      <c r="AB171" s="212"/>
      <c r="AC171" s="212"/>
      <c r="AD171" s="212"/>
      <c r="AE171" s="212"/>
      <c r="AF171" s="212"/>
      <c r="AG171" s="212" t="s">
        <v>169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54" t="s">
        <v>337</v>
      </c>
      <c r="D172" s="223"/>
      <c r="E172" s="224">
        <v>9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127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33">
        <v>71</v>
      </c>
      <c r="B173" s="234" t="s">
        <v>343</v>
      </c>
      <c r="C173" s="252" t="s">
        <v>344</v>
      </c>
      <c r="D173" s="235" t="s">
        <v>159</v>
      </c>
      <c r="E173" s="236">
        <v>2</v>
      </c>
      <c r="F173" s="237"/>
      <c r="G173" s="238">
        <f>ROUND(E173*F173,2)</f>
        <v>0</v>
      </c>
      <c r="H173" s="237"/>
      <c r="I173" s="238">
        <f>ROUND(E173*H173,2)</f>
        <v>0</v>
      </c>
      <c r="J173" s="237"/>
      <c r="K173" s="238">
        <f>ROUND(E173*J173,2)</f>
        <v>0</v>
      </c>
      <c r="L173" s="238">
        <v>21</v>
      </c>
      <c r="M173" s="238">
        <f>G173*(1+L173/100)</f>
        <v>0</v>
      </c>
      <c r="N173" s="236">
        <v>8.0000000000000004E-4</v>
      </c>
      <c r="O173" s="236">
        <f>ROUND(E173*N173,2)</f>
        <v>0</v>
      </c>
      <c r="P173" s="236">
        <v>0</v>
      </c>
      <c r="Q173" s="236">
        <f>ROUND(E173*P173,2)</f>
        <v>0</v>
      </c>
      <c r="R173" s="238" t="s">
        <v>229</v>
      </c>
      <c r="S173" s="238" t="s">
        <v>120</v>
      </c>
      <c r="T173" s="239" t="s">
        <v>120</v>
      </c>
      <c r="U173" s="222">
        <v>0</v>
      </c>
      <c r="V173" s="222">
        <f>ROUND(E173*U173,2)</f>
        <v>0</v>
      </c>
      <c r="W173" s="222"/>
      <c r="X173" s="222" t="s">
        <v>168</v>
      </c>
      <c r="Y173" s="222" t="s">
        <v>122</v>
      </c>
      <c r="Z173" s="212"/>
      <c r="AA173" s="212"/>
      <c r="AB173" s="212"/>
      <c r="AC173" s="212"/>
      <c r="AD173" s="212"/>
      <c r="AE173" s="212"/>
      <c r="AF173" s="212"/>
      <c r="AG173" s="212" t="s">
        <v>169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">
      <c r="A174" s="219"/>
      <c r="B174" s="220"/>
      <c r="C174" s="254" t="s">
        <v>336</v>
      </c>
      <c r="D174" s="223"/>
      <c r="E174" s="224">
        <v>2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127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33">
        <v>72</v>
      </c>
      <c r="B175" s="234" t="s">
        <v>345</v>
      </c>
      <c r="C175" s="252" t="s">
        <v>346</v>
      </c>
      <c r="D175" s="235" t="s">
        <v>172</v>
      </c>
      <c r="E175" s="236">
        <v>3.2118699999999998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21</v>
      </c>
      <c r="M175" s="238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8" t="s">
        <v>251</v>
      </c>
      <c r="S175" s="238" t="s">
        <v>120</v>
      </c>
      <c r="T175" s="239" t="s">
        <v>120</v>
      </c>
      <c r="U175" s="222">
        <v>4.9470000000000001</v>
      </c>
      <c r="V175" s="222">
        <f>ROUND(E175*U175,2)</f>
        <v>15.89</v>
      </c>
      <c r="W175" s="222"/>
      <c r="X175" s="222" t="s">
        <v>173</v>
      </c>
      <c r="Y175" s="222" t="s">
        <v>122</v>
      </c>
      <c r="Z175" s="212"/>
      <c r="AA175" s="212"/>
      <c r="AB175" s="212"/>
      <c r="AC175" s="212"/>
      <c r="AD175" s="212"/>
      <c r="AE175" s="212"/>
      <c r="AF175" s="212"/>
      <c r="AG175" s="212" t="s">
        <v>174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">
      <c r="A176" s="219"/>
      <c r="B176" s="220"/>
      <c r="C176" s="253" t="s">
        <v>248</v>
      </c>
      <c r="D176" s="241"/>
      <c r="E176" s="241"/>
      <c r="F176" s="241"/>
      <c r="G176" s="241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125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x14ac:dyDescent="0.2">
      <c r="A177" s="226" t="s">
        <v>114</v>
      </c>
      <c r="B177" s="227" t="s">
        <v>74</v>
      </c>
      <c r="C177" s="251" t="s">
        <v>75</v>
      </c>
      <c r="D177" s="228"/>
      <c r="E177" s="229"/>
      <c r="F177" s="230"/>
      <c r="G177" s="230">
        <f>SUMIF(AG178:AG186,"&lt;&gt;NOR",G178:G186)</f>
        <v>0</v>
      </c>
      <c r="H177" s="230"/>
      <c r="I177" s="230">
        <f>SUM(I178:I186)</f>
        <v>0</v>
      </c>
      <c r="J177" s="230"/>
      <c r="K177" s="230">
        <f>SUM(K178:K186)</f>
        <v>0</v>
      </c>
      <c r="L177" s="230"/>
      <c r="M177" s="230">
        <f>SUM(M178:M186)</f>
        <v>0</v>
      </c>
      <c r="N177" s="229"/>
      <c r="O177" s="229">
        <f>SUM(O178:O186)</f>
        <v>0.38</v>
      </c>
      <c r="P177" s="229"/>
      <c r="Q177" s="229">
        <f>SUM(Q178:Q186)</f>
        <v>11.620000000000001</v>
      </c>
      <c r="R177" s="230"/>
      <c r="S177" s="230"/>
      <c r="T177" s="231"/>
      <c r="U177" s="225"/>
      <c r="V177" s="225">
        <f>SUM(V178:V186)</f>
        <v>203.04</v>
      </c>
      <c r="W177" s="225"/>
      <c r="X177" s="225"/>
      <c r="Y177" s="225"/>
      <c r="AG177" t="s">
        <v>115</v>
      </c>
    </row>
    <row r="178" spans="1:60" ht="22.5" outlineLevel="1" x14ac:dyDescent="0.2">
      <c r="A178" s="243">
        <v>73</v>
      </c>
      <c r="B178" s="244" t="s">
        <v>347</v>
      </c>
      <c r="C178" s="256" t="s">
        <v>348</v>
      </c>
      <c r="D178" s="245" t="s">
        <v>118</v>
      </c>
      <c r="E178" s="246">
        <v>814.42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6">
        <v>0</v>
      </c>
      <c r="O178" s="246">
        <f>ROUND(E178*N178,2)</f>
        <v>0</v>
      </c>
      <c r="P178" s="246">
        <v>1.4E-2</v>
      </c>
      <c r="Q178" s="246">
        <f>ROUND(E178*P178,2)</f>
        <v>11.4</v>
      </c>
      <c r="R178" s="248" t="s">
        <v>349</v>
      </c>
      <c r="S178" s="248" t="s">
        <v>120</v>
      </c>
      <c r="T178" s="249" t="s">
        <v>120</v>
      </c>
      <c r="U178" s="222">
        <v>0.1</v>
      </c>
      <c r="V178" s="222">
        <f>ROUND(E178*U178,2)</f>
        <v>81.44</v>
      </c>
      <c r="W178" s="222"/>
      <c r="X178" s="222" t="s">
        <v>121</v>
      </c>
      <c r="Y178" s="222" t="s">
        <v>122</v>
      </c>
      <c r="Z178" s="212"/>
      <c r="AA178" s="212"/>
      <c r="AB178" s="212"/>
      <c r="AC178" s="212"/>
      <c r="AD178" s="212"/>
      <c r="AE178" s="212"/>
      <c r="AF178" s="212"/>
      <c r="AG178" s="212" t="s">
        <v>123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33">
        <v>74</v>
      </c>
      <c r="B179" s="234" t="s">
        <v>350</v>
      </c>
      <c r="C179" s="252" t="s">
        <v>351</v>
      </c>
      <c r="D179" s="235" t="s">
        <v>152</v>
      </c>
      <c r="E179" s="236">
        <v>111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6">
        <v>0</v>
      </c>
      <c r="O179" s="236">
        <f>ROUND(E179*N179,2)</f>
        <v>0</v>
      </c>
      <c r="P179" s="236">
        <v>2E-3</v>
      </c>
      <c r="Q179" s="236">
        <f>ROUND(E179*P179,2)</f>
        <v>0.22</v>
      </c>
      <c r="R179" s="238" t="s">
        <v>349</v>
      </c>
      <c r="S179" s="238" t="s">
        <v>120</v>
      </c>
      <c r="T179" s="239" t="s">
        <v>120</v>
      </c>
      <c r="U179" s="222">
        <v>0.156</v>
      </c>
      <c r="V179" s="222">
        <f>ROUND(E179*U179,2)</f>
        <v>17.32</v>
      </c>
      <c r="W179" s="222"/>
      <c r="X179" s="222" t="s">
        <v>121</v>
      </c>
      <c r="Y179" s="222" t="s">
        <v>122</v>
      </c>
      <c r="Z179" s="212"/>
      <c r="AA179" s="212"/>
      <c r="AB179" s="212"/>
      <c r="AC179" s="212"/>
      <c r="AD179" s="212"/>
      <c r="AE179" s="212"/>
      <c r="AF179" s="212"/>
      <c r="AG179" s="212" t="s">
        <v>123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">
      <c r="A180" s="219"/>
      <c r="B180" s="220"/>
      <c r="C180" s="254" t="s">
        <v>352</v>
      </c>
      <c r="D180" s="223"/>
      <c r="E180" s="224">
        <v>111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127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2.5" outlineLevel="1" x14ac:dyDescent="0.2">
      <c r="A181" s="243">
        <v>75</v>
      </c>
      <c r="B181" s="244" t="s">
        <v>353</v>
      </c>
      <c r="C181" s="256" t="s">
        <v>354</v>
      </c>
      <c r="D181" s="245" t="s">
        <v>118</v>
      </c>
      <c r="E181" s="246">
        <v>809.3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21</v>
      </c>
      <c r="M181" s="248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8" t="s">
        <v>349</v>
      </c>
      <c r="S181" s="248" t="s">
        <v>120</v>
      </c>
      <c r="T181" s="249" t="s">
        <v>120</v>
      </c>
      <c r="U181" s="222">
        <v>3.5999999999999997E-2</v>
      </c>
      <c r="V181" s="222">
        <f>ROUND(E181*U181,2)</f>
        <v>29.13</v>
      </c>
      <c r="W181" s="222"/>
      <c r="X181" s="222" t="s">
        <v>121</v>
      </c>
      <c r="Y181" s="222" t="s">
        <v>122</v>
      </c>
      <c r="Z181" s="212"/>
      <c r="AA181" s="212"/>
      <c r="AB181" s="212"/>
      <c r="AC181" s="212"/>
      <c r="AD181" s="212"/>
      <c r="AE181" s="212"/>
      <c r="AF181" s="212"/>
      <c r="AG181" s="212" t="s">
        <v>123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43">
        <v>76</v>
      </c>
      <c r="B182" s="244" t="s">
        <v>355</v>
      </c>
      <c r="C182" s="256" t="s">
        <v>356</v>
      </c>
      <c r="D182" s="245" t="s">
        <v>152</v>
      </c>
      <c r="E182" s="246">
        <v>111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8" t="s">
        <v>349</v>
      </c>
      <c r="S182" s="248" t="s">
        <v>120</v>
      </c>
      <c r="T182" s="249" t="s">
        <v>120</v>
      </c>
      <c r="U182" s="222">
        <v>7.7999999999999996E-3</v>
      </c>
      <c r="V182" s="222">
        <f>ROUND(E182*U182,2)</f>
        <v>0.87</v>
      </c>
      <c r="W182" s="222"/>
      <c r="X182" s="222" t="s">
        <v>121</v>
      </c>
      <c r="Y182" s="222" t="s">
        <v>122</v>
      </c>
      <c r="Z182" s="212"/>
      <c r="AA182" s="212"/>
      <c r="AB182" s="212"/>
      <c r="AC182" s="212"/>
      <c r="AD182" s="212"/>
      <c r="AE182" s="212"/>
      <c r="AF182" s="212"/>
      <c r="AG182" s="212" t="s">
        <v>123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33">
        <v>77</v>
      </c>
      <c r="B183" s="234" t="s">
        <v>357</v>
      </c>
      <c r="C183" s="252" t="s">
        <v>428</v>
      </c>
      <c r="D183" s="235" t="s">
        <v>118</v>
      </c>
      <c r="E183" s="236">
        <v>814.42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21</v>
      </c>
      <c r="M183" s="238">
        <f>G183*(1+L183/100)</f>
        <v>0</v>
      </c>
      <c r="N183" s="236">
        <v>4.6999999999999999E-4</v>
      </c>
      <c r="O183" s="236">
        <f>ROUND(E183*N183,2)</f>
        <v>0.38</v>
      </c>
      <c r="P183" s="236">
        <v>0</v>
      </c>
      <c r="Q183" s="236">
        <f>ROUND(E183*P183,2)</f>
        <v>0</v>
      </c>
      <c r="R183" s="238"/>
      <c r="S183" s="238" t="s">
        <v>153</v>
      </c>
      <c r="T183" s="239" t="s">
        <v>120</v>
      </c>
      <c r="U183" s="222">
        <v>0.09</v>
      </c>
      <c r="V183" s="222">
        <f>ROUND(E183*U183,2)</f>
        <v>73.3</v>
      </c>
      <c r="W183" s="222"/>
      <c r="X183" s="222" t="s">
        <v>121</v>
      </c>
      <c r="Y183" s="222" t="s">
        <v>122</v>
      </c>
      <c r="Z183" s="212"/>
      <c r="AA183" s="212"/>
      <c r="AB183" s="212"/>
      <c r="AC183" s="212"/>
      <c r="AD183" s="212"/>
      <c r="AE183" s="212"/>
      <c r="AF183" s="212"/>
      <c r="AG183" s="212" t="s">
        <v>123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57" t="s">
        <v>358</v>
      </c>
      <c r="D184" s="250"/>
      <c r="E184" s="250"/>
      <c r="F184" s="250"/>
      <c r="G184" s="250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133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33">
        <v>78</v>
      </c>
      <c r="B185" s="234" t="s">
        <v>359</v>
      </c>
      <c r="C185" s="252" t="s">
        <v>360</v>
      </c>
      <c r="D185" s="235" t="s">
        <v>172</v>
      </c>
      <c r="E185" s="236">
        <v>0.38278000000000001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8" t="s">
        <v>349</v>
      </c>
      <c r="S185" s="238" t="s">
        <v>120</v>
      </c>
      <c r="T185" s="239" t="s">
        <v>120</v>
      </c>
      <c r="U185" s="222">
        <v>2.5569999999999999</v>
      </c>
      <c r="V185" s="222">
        <f>ROUND(E185*U185,2)</f>
        <v>0.98</v>
      </c>
      <c r="W185" s="222"/>
      <c r="X185" s="222" t="s">
        <v>173</v>
      </c>
      <c r="Y185" s="222" t="s">
        <v>122</v>
      </c>
      <c r="Z185" s="212"/>
      <c r="AA185" s="212"/>
      <c r="AB185" s="212"/>
      <c r="AC185" s="212"/>
      <c r="AD185" s="212"/>
      <c r="AE185" s="212"/>
      <c r="AF185" s="212"/>
      <c r="AG185" s="212" t="s">
        <v>174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53" t="s">
        <v>248</v>
      </c>
      <c r="D186" s="241"/>
      <c r="E186" s="241"/>
      <c r="F186" s="241"/>
      <c r="G186" s="241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125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">
      <c r="A187" s="226" t="s">
        <v>114</v>
      </c>
      <c r="B187" s="227" t="s">
        <v>76</v>
      </c>
      <c r="C187" s="251" t="s">
        <v>77</v>
      </c>
      <c r="D187" s="228"/>
      <c r="E187" s="229"/>
      <c r="F187" s="230"/>
      <c r="G187" s="230">
        <f>SUMIF(AG188:AG194,"&lt;&gt;NOR",G188:G194)</f>
        <v>0</v>
      </c>
      <c r="H187" s="230"/>
      <c r="I187" s="230">
        <f>SUM(I188:I194)</f>
        <v>0</v>
      </c>
      <c r="J187" s="230"/>
      <c r="K187" s="230">
        <f>SUM(K188:K194)</f>
        <v>0</v>
      </c>
      <c r="L187" s="230"/>
      <c r="M187" s="230">
        <f>SUM(M188:M194)</f>
        <v>0</v>
      </c>
      <c r="N187" s="229"/>
      <c r="O187" s="229">
        <f>SUM(O188:O194)</f>
        <v>0.06</v>
      </c>
      <c r="P187" s="229"/>
      <c r="Q187" s="229">
        <f>SUM(Q188:Q194)</f>
        <v>0</v>
      </c>
      <c r="R187" s="230"/>
      <c r="S187" s="230"/>
      <c r="T187" s="231"/>
      <c r="U187" s="225"/>
      <c r="V187" s="225">
        <f>SUM(V188:V194)</f>
        <v>5.04</v>
      </c>
      <c r="W187" s="225"/>
      <c r="X187" s="225"/>
      <c r="Y187" s="225"/>
      <c r="AG187" t="s">
        <v>115</v>
      </c>
    </row>
    <row r="188" spans="1:60" ht="22.5" outlineLevel="1" x14ac:dyDescent="0.2">
      <c r="A188" s="233">
        <v>79</v>
      </c>
      <c r="B188" s="234" t="s">
        <v>361</v>
      </c>
      <c r="C188" s="252" t="s">
        <v>362</v>
      </c>
      <c r="D188" s="235" t="s">
        <v>152</v>
      </c>
      <c r="E188" s="236">
        <v>10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2.0000000000000002E-5</v>
      </c>
      <c r="O188" s="236">
        <f>ROUND(E188*N188,2)</f>
        <v>0</v>
      </c>
      <c r="P188" s="236">
        <v>0</v>
      </c>
      <c r="Q188" s="236">
        <f>ROUND(E188*P188,2)</f>
        <v>0</v>
      </c>
      <c r="R188" s="238" t="s">
        <v>363</v>
      </c>
      <c r="S188" s="238" t="s">
        <v>120</v>
      </c>
      <c r="T188" s="239" t="s">
        <v>120</v>
      </c>
      <c r="U188" s="222">
        <v>0.49</v>
      </c>
      <c r="V188" s="222">
        <f>ROUND(E188*U188,2)</f>
        <v>4.9000000000000004</v>
      </c>
      <c r="W188" s="222"/>
      <c r="X188" s="222" t="s">
        <v>121</v>
      </c>
      <c r="Y188" s="222" t="s">
        <v>122</v>
      </c>
      <c r="Z188" s="212"/>
      <c r="AA188" s="212"/>
      <c r="AB188" s="212"/>
      <c r="AC188" s="212"/>
      <c r="AD188" s="212"/>
      <c r="AE188" s="212"/>
      <c r="AF188" s="212"/>
      <c r="AG188" s="212" t="s">
        <v>123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57" t="s">
        <v>364</v>
      </c>
      <c r="D189" s="250"/>
      <c r="E189" s="250"/>
      <c r="F189" s="250"/>
      <c r="G189" s="250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133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19"/>
      <c r="B190" s="220"/>
      <c r="C190" s="254" t="s">
        <v>365</v>
      </c>
      <c r="D190" s="223"/>
      <c r="E190" s="224">
        <v>10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127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33">
        <v>80</v>
      </c>
      <c r="B191" s="234" t="s">
        <v>366</v>
      </c>
      <c r="C191" s="252" t="s">
        <v>367</v>
      </c>
      <c r="D191" s="235" t="s">
        <v>159</v>
      </c>
      <c r="E191" s="236">
        <v>4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36">
        <v>1.4E-2</v>
      </c>
      <c r="O191" s="236">
        <f>ROUND(E191*N191,2)</f>
        <v>0.06</v>
      </c>
      <c r="P191" s="236">
        <v>0</v>
      </c>
      <c r="Q191" s="236">
        <f>ROUND(E191*P191,2)</f>
        <v>0</v>
      </c>
      <c r="R191" s="238"/>
      <c r="S191" s="238" t="s">
        <v>153</v>
      </c>
      <c r="T191" s="239" t="s">
        <v>167</v>
      </c>
      <c r="U191" s="222">
        <v>0</v>
      </c>
      <c r="V191" s="222">
        <f>ROUND(E191*U191,2)</f>
        <v>0</v>
      </c>
      <c r="W191" s="222"/>
      <c r="X191" s="222" t="s">
        <v>168</v>
      </c>
      <c r="Y191" s="222" t="s">
        <v>122</v>
      </c>
      <c r="Z191" s="212"/>
      <c r="AA191" s="212"/>
      <c r="AB191" s="212"/>
      <c r="AC191" s="212"/>
      <c r="AD191" s="212"/>
      <c r="AE191" s="212"/>
      <c r="AF191" s="212"/>
      <c r="AG191" s="212" t="s">
        <v>169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54" t="s">
        <v>368</v>
      </c>
      <c r="D192" s="223"/>
      <c r="E192" s="224">
        <v>4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127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33">
        <v>81</v>
      </c>
      <c r="B193" s="234" t="s">
        <v>369</v>
      </c>
      <c r="C193" s="252" t="s">
        <v>370</v>
      </c>
      <c r="D193" s="235" t="s">
        <v>172</v>
      </c>
      <c r="E193" s="236">
        <v>5.62E-2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0</v>
      </c>
      <c r="O193" s="236">
        <f>ROUND(E193*N193,2)</f>
        <v>0</v>
      </c>
      <c r="P193" s="236">
        <v>0</v>
      </c>
      <c r="Q193" s="236">
        <f>ROUND(E193*P193,2)</f>
        <v>0</v>
      </c>
      <c r="R193" s="238" t="s">
        <v>363</v>
      </c>
      <c r="S193" s="238" t="s">
        <v>120</v>
      </c>
      <c r="T193" s="239" t="s">
        <v>120</v>
      </c>
      <c r="U193" s="222">
        <v>2.4470000000000001</v>
      </c>
      <c r="V193" s="222">
        <f>ROUND(E193*U193,2)</f>
        <v>0.14000000000000001</v>
      </c>
      <c r="W193" s="222"/>
      <c r="X193" s="222" t="s">
        <v>173</v>
      </c>
      <c r="Y193" s="222" t="s">
        <v>122</v>
      </c>
      <c r="Z193" s="212"/>
      <c r="AA193" s="212"/>
      <c r="AB193" s="212"/>
      <c r="AC193" s="212"/>
      <c r="AD193" s="212"/>
      <c r="AE193" s="212"/>
      <c r="AF193" s="212"/>
      <c r="AG193" s="212" t="s">
        <v>174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19"/>
      <c r="B194" s="220"/>
      <c r="C194" s="253" t="s">
        <v>248</v>
      </c>
      <c r="D194" s="241"/>
      <c r="E194" s="241"/>
      <c r="F194" s="241"/>
      <c r="G194" s="241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125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x14ac:dyDescent="0.2">
      <c r="A195" s="226" t="s">
        <v>114</v>
      </c>
      <c r="B195" s="227" t="s">
        <v>78</v>
      </c>
      <c r="C195" s="251" t="s">
        <v>79</v>
      </c>
      <c r="D195" s="228"/>
      <c r="E195" s="229"/>
      <c r="F195" s="230"/>
      <c r="G195" s="230">
        <f>SUMIF(AG196:AG199,"&lt;&gt;NOR",G196:G199)</f>
        <v>0</v>
      </c>
      <c r="H195" s="230"/>
      <c r="I195" s="230">
        <f>SUM(I196:I199)</f>
        <v>0</v>
      </c>
      <c r="J195" s="230"/>
      <c r="K195" s="230">
        <f>SUM(K196:K199)</f>
        <v>0</v>
      </c>
      <c r="L195" s="230"/>
      <c r="M195" s="230">
        <f>SUM(M196:M199)</f>
        <v>0</v>
      </c>
      <c r="N195" s="229"/>
      <c r="O195" s="229">
        <f>SUM(O196:O199)</f>
        <v>0</v>
      </c>
      <c r="P195" s="229"/>
      <c r="Q195" s="229">
        <f>SUM(Q196:Q199)</f>
        <v>0</v>
      </c>
      <c r="R195" s="230"/>
      <c r="S195" s="230"/>
      <c r="T195" s="231"/>
      <c r="U195" s="225"/>
      <c r="V195" s="225">
        <f>SUM(V196:V199)</f>
        <v>0</v>
      </c>
      <c r="W195" s="225"/>
      <c r="X195" s="225"/>
      <c r="Y195" s="225"/>
      <c r="AG195" t="s">
        <v>115</v>
      </c>
    </row>
    <row r="196" spans="1:60" ht="22.5" outlineLevel="1" x14ac:dyDescent="0.2">
      <c r="A196" s="243">
        <v>82</v>
      </c>
      <c r="B196" s="244" t="s">
        <v>371</v>
      </c>
      <c r="C196" s="256" t="s">
        <v>372</v>
      </c>
      <c r="D196" s="245" t="s">
        <v>159</v>
      </c>
      <c r="E196" s="246">
        <v>17</v>
      </c>
      <c r="F196" s="247"/>
      <c r="G196" s="248">
        <f>ROUND(E196*F196,2)</f>
        <v>0</v>
      </c>
      <c r="H196" s="247"/>
      <c r="I196" s="248">
        <f>ROUND(E196*H196,2)</f>
        <v>0</v>
      </c>
      <c r="J196" s="247"/>
      <c r="K196" s="248">
        <f>ROUND(E196*J196,2)</f>
        <v>0</v>
      </c>
      <c r="L196" s="248">
        <v>21</v>
      </c>
      <c r="M196" s="248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8"/>
      <c r="S196" s="248" t="s">
        <v>153</v>
      </c>
      <c r="T196" s="249" t="s">
        <v>167</v>
      </c>
      <c r="U196" s="222">
        <v>0</v>
      </c>
      <c r="V196" s="222">
        <f>ROUND(E196*U196,2)</f>
        <v>0</v>
      </c>
      <c r="W196" s="222"/>
      <c r="X196" s="222" t="s">
        <v>121</v>
      </c>
      <c r="Y196" s="222" t="s">
        <v>122</v>
      </c>
      <c r="Z196" s="212"/>
      <c r="AA196" s="212"/>
      <c r="AB196" s="212"/>
      <c r="AC196" s="212"/>
      <c r="AD196" s="212"/>
      <c r="AE196" s="212"/>
      <c r="AF196" s="212"/>
      <c r="AG196" s="212" t="s">
        <v>123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 x14ac:dyDescent="0.2">
      <c r="A197" s="243">
        <v>83</v>
      </c>
      <c r="B197" s="244" t="s">
        <v>373</v>
      </c>
      <c r="C197" s="256" t="s">
        <v>374</v>
      </c>
      <c r="D197" s="245" t="s">
        <v>159</v>
      </c>
      <c r="E197" s="246">
        <v>2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8"/>
      <c r="S197" s="248" t="s">
        <v>153</v>
      </c>
      <c r="T197" s="249" t="s">
        <v>167</v>
      </c>
      <c r="U197" s="222">
        <v>0</v>
      </c>
      <c r="V197" s="222">
        <f>ROUND(E197*U197,2)</f>
        <v>0</v>
      </c>
      <c r="W197" s="222"/>
      <c r="X197" s="222" t="s">
        <v>121</v>
      </c>
      <c r="Y197" s="222" t="s">
        <v>122</v>
      </c>
      <c r="Z197" s="212"/>
      <c r="AA197" s="212"/>
      <c r="AB197" s="212"/>
      <c r="AC197" s="212"/>
      <c r="AD197" s="212"/>
      <c r="AE197" s="212"/>
      <c r="AF197" s="212"/>
      <c r="AG197" s="212" t="s">
        <v>123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1" x14ac:dyDescent="0.2">
      <c r="A198" s="243">
        <v>84</v>
      </c>
      <c r="B198" s="244" t="s">
        <v>375</v>
      </c>
      <c r="C198" s="256" t="s">
        <v>376</v>
      </c>
      <c r="D198" s="245" t="s">
        <v>159</v>
      </c>
      <c r="E198" s="246">
        <v>1</v>
      </c>
      <c r="F198" s="247"/>
      <c r="G198" s="248">
        <f>ROUND(E198*F198,2)</f>
        <v>0</v>
      </c>
      <c r="H198" s="247"/>
      <c r="I198" s="248">
        <f>ROUND(E198*H198,2)</f>
        <v>0</v>
      </c>
      <c r="J198" s="247"/>
      <c r="K198" s="248">
        <f>ROUND(E198*J198,2)</f>
        <v>0</v>
      </c>
      <c r="L198" s="248">
        <v>21</v>
      </c>
      <c r="M198" s="248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8"/>
      <c r="S198" s="248" t="s">
        <v>153</v>
      </c>
      <c r="T198" s="249" t="s">
        <v>167</v>
      </c>
      <c r="U198" s="222">
        <v>0</v>
      </c>
      <c r="V198" s="222">
        <f>ROUND(E198*U198,2)</f>
        <v>0</v>
      </c>
      <c r="W198" s="222"/>
      <c r="X198" s="222" t="s">
        <v>121</v>
      </c>
      <c r="Y198" s="222" t="s">
        <v>122</v>
      </c>
      <c r="Z198" s="212"/>
      <c r="AA198" s="212"/>
      <c r="AB198" s="212"/>
      <c r="AC198" s="212"/>
      <c r="AD198" s="212"/>
      <c r="AE198" s="212"/>
      <c r="AF198" s="212"/>
      <c r="AG198" s="212" t="s">
        <v>123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 x14ac:dyDescent="0.2">
      <c r="A199" s="243">
        <v>85</v>
      </c>
      <c r="B199" s="244" t="s">
        <v>377</v>
      </c>
      <c r="C199" s="256" t="s">
        <v>378</v>
      </c>
      <c r="D199" s="245" t="s">
        <v>159</v>
      </c>
      <c r="E199" s="246">
        <v>1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21</v>
      </c>
      <c r="M199" s="248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8"/>
      <c r="S199" s="248" t="s">
        <v>153</v>
      </c>
      <c r="T199" s="249" t="s">
        <v>167</v>
      </c>
      <c r="U199" s="222">
        <v>0</v>
      </c>
      <c r="V199" s="222">
        <f>ROUND(E199*U199,2)</f>
        <v>0</v>
      </c>
      <c r="W199" s="222"/>
      <c r="X199" s="222" t="s">
        <v>121</v>
      </c>
      <c r="Y199" s="222" t="s">
        <v>122</v>
      </c>
      <c r="Z199" s="212"/>
      <c r="AA199" s="212"/>
      <c r="AB199" s="212"/>
      <c r="AC199" s="212"/>
      <c r="AD199" s="212"/>
      <c r="AE199" s="212"/>
      <c r="AF199" s="212"/>
      <c r="AG199" s="212" t="s">
        <v>123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26" t="s">
        <v>114</v>
      </c>
      <c r="B200" s="227" t="s">
        <v>80</v>
      </c>
      <c r="C200" s="251" t="s">
        <v>81</v>
      </c>
      <c r="D200" s="228"/>
      <c r="E200" s="229"/>
      <c r="F200" s="230"/>
      <c r="G200" s="230">
        <f>SUMIF(AG201:AG202,"&lt;&gt;NOR",G201:G202)</f>
        <v>0</v>
      </c>
      <c r="H200" s="230"/>
      <c r="I200" s="230">
        <f>SUM(I201:I202)</f>
        <v>0</v>
      </c>
      <c r="J200" s="230"/>
      <c r="K200" s="230">
        <f>SUM(K201:K202)</f>
        <v>0</v>
      </c>
      <c r="L200" s="230"/>
      <c r="M200" s="230">
        <f>SUM(M201:M202)</f>
        <v>0</v>
      </c>
      <c r="N200" s="229"/>
      <c r="O200" s="229">
        <f>SUM(O201:O202)</f>
        <v>0.3</v>
      </c>
      <c r="P200" s="229"/>
      <c r="Q200" s="229">
        <f>SUM(Q201:Q202)</f>
        <v>0</v>
      </c>
      <c r="R200" s="230"/>
      <c r="S200" s="230"/>
      <c r="T200" s="231"/>
      <c r="U200" s="225"/>
      <c r="V200" s="225">
        <f>SUM(V201:V202)</f>
        <v>169.69</v>
      </c>
      <c r="W200" s="225"/>
      <c r="X200" s="225"/>
      <c r="Y200" s="225"/>
      <c r="AG200" t="s">
        <v>115</v>
      </c>
    </row>
    <row r="201" spans="1:60" outlineLevel="1" x14ac:dyDescent="0.2">
      <c r="A201" s="233">
        <v>86</v>
      </c>
      <c r="B201" s="234" t="s">
        <v>379</v>
      </c>
      <c r="C201" s="252" t="s">
        <v>380</v>
      </c>
      <c r="D201" s="235" t="s">
        <v>381</v>
      </c>
      <c r="E201" s="236">
        <v>1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0.29942999999999997</v>
      </c>
      <c r="O201" s="236">
        <f>ROUND(E201*N201,2)</f>
        <v>0.3</v>
      </c>
      <c r="P201" s="236">
        <v>0</v>
      </c>
      <c r="Q201" s="236">
        <f>ROUND(E201*P201,2)</f>
        <v>0</v>
      </c>
      <c r="R201" s="238"/>
      <c r="S201" s="238" t="s">
        <v>153</v>
      </c>
      <c r="T201" s="239" t="s">
        <v>167</v>
      </c>
      <c r="U201" s="222">
        <v>169.68644</v>
      </c>
      <c r="V201" s="222">
        <f>ROUND(E201*U201,2)</f>
        <v>169.69</v>
      </c>
      <c r="W201" s="222"/>
      <c r="X201" s="222" t="s">
        <v>382</v>
      </c>
      <c r="Y201" s="222" t="s">
        <v>122</v>
      </c>
      <c r="Z201" s="212"/>
      <c r="AA201" s="212"/>
      <c r="AB201" s="212"/>
      <c r="AC201" s="212"/>
      <c r="AD201" s="212"/>
      <c r="AE201" s="212"/>
      <c r="AF201" s="212"/>
      <c r="AG201" s="212" t="s">
        <v>383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">
      <c r="A202" s="219"/>
      <c r="B202" s="220"/>
      <c r="C202" s="257"/>
      <c r="D202" s="250"/>
      <c r="E202" s="250"/>
      <c r="F202" s="250"/>
      <c r="G202" s="250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133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x14ac:dyDescent="0.2">
      <c r="A203" s="226" t="s">
        <v>114</v>
      </c>
      <c r="B203" s="227" t="s">
        <v>82</v>
      </c>
      <c r="C203" s="251" t="s">
        <v>83</v>
      </c>
      <c r="D203" s="228"/>
      <c r="E203" s="229"/>
      <c r="F203" s="230"/>
      <c r="G203" s="230">
        <f>SUMIF(AG204:AG216,"&lt;&gt;NOR",G204:G216)</f>
        <v>0</v>
      </c>
      <c r="H203" s="230"/>
      <c r="I203" s="230">
        <f>SUM(I204:I216)</f>
        <v>0</v>
      </c>
      <c r="J203" s="230"/>
      <c r="K203" s="230">
        <f>SUM(K204:K216)</f>
        <v>0</v>
      </c>
      <c r="L203" s="230"/>
      <c r="M203" s="230">
        <f>SUM(M204:M216)</f>
        <v>0</v>
      </c>
      <c r="N203" s="229"/>
      <c r="O203" s="229">
        <f>SUM(O204:O216)</f>
        <v>0</v>
      </c>
      <c r="P203" s="229"/>
      <c r="Q203" s="229">
        <f>SUM(Q204:Q216)</f>
        <v>0</v>
      </c>
      <c r="R203" s="230"/>
      <c r="S203" s="230"/>
      <c r="T203" s="231"/>
      <c r="U203" s="225"/>
      <c r="V203" s="225">
        <f>SUM(V204:V216)</f>
        <v>147.30000000000001</v>
      </c>
      <c r="W203" s="225"/>
      <c r="X203" s="225"/>
      <c r="Y203" s="225"/>
      <c r="AG203" t="s">
        <v>115</v>
      </c>
    </row>
    <row r="204" spans="1:60" outlineLevel="1" x14ac:dyDescent="0.2">
      <c r="A204" s="233">
        <v>87</v>
      </c>
      <c r="B204" s="234" t="s">
        <v>384</v>
      </c>
      <c r="C204" s="252" t="s">
        <v>385</v>
      </c>
      <c r="D204" s="235" t="s">
        <v>172</v>
      </c>
      <c r="E204" s="236">
        <v>16.193000000000001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8" t="s">
        <v>148</v>
      </c>
      <c r="S204" s="238" t="s">
        <v>120</v>
      </c>
      <c r="T204" s="239" t="s">
        <v>120</v>
      </c>
      <c r="U204" s="222">
        <v>0</v>
      </c>
      <c r="V204" s="222">
        <f>ROUND(E204*U204,2)</f>
        <v>0</v>
      </c>
      <c r="W204" s="222"/>
      <c r="X204" s="222" t="s">
        <v>121</v>
      </c>
      <c r="Y204" s="222" t="s">
        <v>122</v>
      </c>
      <c r="Z204" s="212"/>
      <c r="AA204" s="212"/>
      <c r="AB204" s="212"/>
      <c r="AC204" s="212"/>
      <c r="AD204" s="212"/>
      <c r="AE204" s="212"/>
      <c r="AF204" s="212"/>
      <c r="AG204" s="212" t="s">
        <v>123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19"/>
      <c r="B205" s="220"/>
      <c r="C205" s="254" t="s">
        <v>386</v>
      </c>
      <c r="D205" s="223"/>
      <c r="E205" s="224">
        <v>16.193000000000001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127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33">
        <v>88</v>
      </c>
      <c r="B206" s="234" t="s">
        <v>387</v>
      </c>
      <c r="C206" s="252" t="s">
        <v>388</v>
      </c>
      <c r="D206" s="235" t="s">
        <v>172</v>
      </c>
      <c r="E206" s="236">
        <v>1.4999999999999999E-2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0</v>
      </c>
      <c r="O206" s="236">
        <f>ROUND(E206*N206,2)</f>
        <v>0</v>
      </c>
      <c r="P206" s="236">
        <v>0</v>
      </c>
      <c r="Q206" s="236">
        <f>ROUND(E206*P206,2)</f>
        <v>0</v>
      </c>
      <c r="R206" s="238" t="s">
        <v>148</v>
      </c>
      <c r="S206" s="238" t="s">
        <v>120</v>
      </c>
      <c r="T206" s="239" t="s">
        <v>120</v>
      </c>
      <c r="U206" s="222">
        <v>0</v>
      </c>
      <c r="V206" s="222">
        <f>ROUND(E206*U206,2)</f>
        <v>0</v>
      </c>
      <c r="W206" s="222"/>
      <c r="X206" s="222" t="s">
        <v>121</v>
      </c>
      <c r="Y206" s="222" t="s">
        <v>122</v>
      </c>
      <c r="Z206" s="212"/>
      <c r="AA206" s="212"/>
      <c r="AB206" s="212"/>
      <c r="AC206" s="212"/>
      <c r="AD206" s="212"/>
      <c r="AE206" s="212"/>
      <c r="AF206" s="212"/>
      <c r="AG206" s="212" t="s">
        <v>123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19"/>
      <c r="B207" s="220"/>
      <c r="C207" s="254" t="s">
        <v>389</v>
      </c>
      <c r="D207" s="223"/>
      <c r="E207" s="224">
        <v>1.4999999999999999E-2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127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33">
        <v>89</v>
      </c>
      <c r="B208" s="234" t="s">
        <v>390</v>
      </c>
      <c r="C208" s="252" t="s">
        <v>391</v>
      </c>
      <c r="D208" s="235" t="s">
        <v>172</v>
      </c>
      <c r="E208" s="236">
        <v>11.62388</v>
      </c>
      <c r="F208" s="237"/>
      <c r="G208" s="238">
        <f>ROUND(E208*F208,2)</f>
        <v>0</v>
      </c>
      <c r="H208" s="237"/>
      <c r="I208" s="238">
        <f>ROUND(E208*H208,2)</f>
        <v>0</v>
      </c>
      <c r="J208" s="237"/>
      <c r="K208" s="238">
        <f>ROUND(E208*J208,2)</f>
        <v>0</v>
      </c>
      <c r="L208" s="238">
        <v>21</v>
      </c>
      <c r="M208" s="238">
        <f>G208*(1+L208/100)</f>
        <v>0</v>
      </c>
      <c r="N208" s="236">
        <v>0</v>
      </c>
      <c r="O208" s="236">
        <f>ROUND(E208*N208,2)</f>
        <v>0</v>
      </c>
      <c r="P208" s="236">
        <v>0</v>
      </c>
      <c r="Q208" s="236">
        <f>ROUND(E208*P208,2)</f>
        <v>0</v>
      </c>
      <c r="R208" s="238"/>
      <c r="S208" s="238" t="s">
        <v>153</v>
      </c>
      <c r="T208" s="239" t="s">
        <v>167</v>
      </c>
      <c r="U208" s="222">
        <v>0</v>
      </c>
      <c r="V208" s="222">
        <f>ROUND(E208*U208,2)</f>
        <v>0</v>
      </c>
      <c r="W208" s="222"/>
      <c r="X208" s="222" t="s">
        <v>121</v>
      </c>
      <c r="Y208" s="222" t="s">
        <v>122</v>
      </c>
      <c r="Z208" s="212"/>
      <c r="AA208" s="212"/>
      <c r="AB208" s="212"/>
      <c r="AC208" s="212"/>
      <c r="AD208" s="212"/>
      <c r="AE208" s="212"/>
      <c r="AF208" s="212"/>
      <c r="AG208" s="212" t="s">
        <v>123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">
      <c r="A209" s="219"/>
      <c r="B209" s="220"/>
      <c r="C209" s="254" t="s">
        <v>392</v>
      </c>
      <c r="D209" s="223"/>
      <c r="E209" s="224">
        <v>11.62388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127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43">
        <v>90</v>
      </c>
      <c r="B210" s="244" t="s">
        <v>393</v>
      </c>
      <c r="C210" s="256" t="s">
        <v>394</v>
      </c>
      <c r="D210" s="245" t="s">
        <v>172</v>
      </c>
      <c r="E210" s="246">
        <v>27.831659999999999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21</v>
      </c>
      <c r="M210" s="248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8" t="s">
        <v>148</v>
      </c>
      <c r="S210" s="248" t="s">
        <v>120</v>
      </c>
      <c r="T210" s="249" t="s">
        <v>120</v>
      </c>
      <c r="U210" s="222">
        <v>0.93300000000000005</v>
      </c>
      <c r="V210" s="222">
        <f>ROUND(E210*U210,2)</f>
        <v>25.97</v>
      </c>
      <c r="W210" s="222"/>
      <c r="X210" s="222" t="s">
        <v>395</v>
      </c>
      <c r="Y210" s="222" t="s">
        <v>122</v>
      </c>
      <c r="Z210" s="212"/>
      <c r="AA210" s="212"/>
      <c r="AB210" s="212"/>
      <c r="AC210" s="212"/>
      <c r="AD210" s="212"/>
      <c r="AE210" s="212"/>
      <c r="AF210" s="212"/>
      <c r="AG210" s="212" t="s">
        <v>396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3">
        <v>91</v>
      </c>
      <c r="B211" s="244" t="s">
        <v>397</v>
      </c>
      <c r="C211" s="256" t="s">
        <v>398</v>
      </c>
      <c r="D211" s="245" t="s">
        <v>172</v>
      </c>
      <c r="E211" s="246">
        <v>111.32664</v>
      </c>
      <c r="F211" s="247"/>
      <c r="G211" s="248">
        <f>ROUND(E211*F211,2)</f>
        <v>0</v>
      </c>
      <c r="H211" s="247"/>
      <c r="I211" s="248">
        <f>ROUND(E211*H211,2)</f>
        <v>0</v>
      </c>
      <c r="J211" s="247"/>
      <c r="K211" s="248">
        <f>ROUND(E211*J211,2)</f>
        <v>0</v>
      </c>
      <c r="L211" s="248">
        <v>21</v>
      </c>
      <c r="M211" s="248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8" t="s">
        <v>148</v>
      </c>
      <c r="S211" s="248" t="s">
        <v>120</v>
      </c>
      <c r="T211" s="249" t="s">
        <v>120</v>
      </c>
      <c r="U211" s="222">
        <v>0.65300000000000002</v>
      </c>
      <c r="V211" s="222">
        <f>ROUND(E211*U211,2)</f>
        <v>72.7</v>
      </c>
      <c r="W211" s="222"/>
      <c r="X211" s="222" t="s">
        <v>395</v>
      </c>
      <c r="Y211" s="222" t="s">
        <v>122</v>
      </c>
      <c r="Z211" s="212"/>
      <c r="AA211" s="212"/>
      <c r="AB211" s="212"/>
      <c r="AC211" s="212"/>
      <c r="AD211" s="212"/>
      <c r="AE211" s="212"/>
      <c r="AF211" s="212"/>
      <c r="AG211" s="212" t="s">
        <v>396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3">
        <v>92</v>
      </c>
      <c r="B212" s="234" t="s">
        <v>399</v>
      </c>
      <c r="C212" s="252" t="s">
        <v>400</v>
      </c>
      <c r="D212" s="235" t="s">
        <v>172</v>
      </c>
      <c r="E212" s="236">
        <v>27.831659999999999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0</v>
      </c>
      <c r="O212" s="236">
        <f>ROUND(E212*N212,2)</f>
        <v>0</v>
      </c>
      <c r="P212" s="236">
        <v>0</v>
      </c>
      <c r="Q212" s="236">
        <f>ROUND(E212*P212,2)</f>
        <v>0</v>
      </c>
      <c r="R212" s="238" t="s">
        <v>148</v>
      </c>
      <c r="S212" s="238" t="s">
        <v>120</v>
      </c>
      <c r="T212" s="239" t="s">
        <v>120</v>
      </c>
      <c r="U212" s="222">
        <v>0.49</v>
      </c>
      <c r="V212" s="222">
        <f>ROUND(E212*U212,2)</f>
        <v>13.64</v>
      </c>
      <c r="W212" s="222"/>
      <c r="X212" s="222" t="s">
        <v>395</v>
      </c>
      <c r="Y212" s="222" t="s">
        <v>122</v>
      </c>
      <c r="Z212" s="212"/>
      <c r="AA212" s="212"/>
      <c r="AB212" s="212"/>
      <c r="AC212" s="212"/>
      <c r="AD212" s="212"/>
      <c r="AE212" s="212"/>
      <c r="AF212" s="212"/>
      <c r="AG212" s="212" t="s">
        <v>396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19"/>
      <c r="B213" s="220"/>
      <c r="C213" s="257" t="s">
        <v>401</v>
      </c>
      <c r="D213" s="250"/>
      <c r="E213" s="250"/>
      <c r="F213" s="250"/>
      <c r="G213" s="250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133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43">
        <v>93</v>
      </c>
      <c r="B214" s="244" t="s">
        <v>402</v>
      </c>
      <c r="C214" s="256" t="s">
        <v>403</v>
      </c>
      <c r="D214" s="245" t="s">
        <v>172</v>
      </c>
      <c r="E214" s="246">
        <v>278.31659999999999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21</v>
      </c>
      <c r="M214" s="248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8" t="s">
        <v>148</v>
      </c>
      <c r="S214" s="248" t="s">
        <v>120</v>
      </c>
      <c r="T214" s="249" t="s">
        <v>120</v>
      </c>
      <c r="U214" s="222">
        <v>0</v>
      </c>
      <c r="V214" s="222">
        <f>ROUND(E214*U214,2)</f>
        <v>0</v>
      </c>
      <c r="W214" s="222"/>
      <c r="X214" s="222" t="s">
        <v>395</v>
      </c>
      <c r="Y214" s="222" t="s">
        <v>122</v>
      </c>
      <c r="Z214" s="212"/>
      <c r="AA214" s="212"/>
      <c r="AB214" s="212"/>
      <c r="AC214" s="212"/>
      <c r="AD214" s="212"/>
      <c r="AE214" s="212"/>
      <c r="AF214" s="212"/>
      <c r="AG214" s="212" t="s">
        <v>396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43">
        <v>94</v>
      </c>
      <c r="B215" s="244" t="s">
        <v>404</v>
      </c>
      <c r="C215" s="256" t="s">
        <v>405</v>
      </c>
      <c r="D215" s="245" t="s">
        <v>172</v>
      </c>
      <c r="E215" s="246">
        <v>27.831659999999999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21</v>
      </c>
      <c r="M215" s="248">
        <f>G215*(1+L215/100)</f>
        <v>0</v>
      </c>
      <c r="N215" s="246">
        <v>0</v>
      </c>
      <c r="O215" s="246">
        <f>ROUND(E215*N215,2)</f>
        <v>0</v>
      </c>
      <c r="P215" s="246">
        <v>0</v>
      </c>
      <c r="Q215" s="246">
        <f>ROUND(E215*P215,2)</f>
        <v>0</v>
      </c>
      <c r="R215" s="248" t="s">
        <v>148</v>
      </c>
      <c r="S215" s="248" t="s">
        <v>120</v>
      </c>
      <c r="T215" s="249" t="s">
        <v>120</v>
      </c>
      <c r="U215" s="222">
        <v>0.94199999999999995</v>
      </c>
      <c r="V215" s="222">
        <f>ROUND(E215*U215,2)</f>
        <v>26.22</v>
      </c>
      <c r="W215" s="222"/>
      <c r="X215" s="222" t="s">
        <v>395</v>
      </c>
      <c r="Y215" s="222" t="s">
        <v>122</v>
      </c>
      <c r="Z215" s="212"/>
      <c r="AA215" s="212"/>
      <c r="AB215" s="212"/>
      <c r="AC215" s="212"/>
      <c r="AD215" s="212"/>
      <c r="AE215" s="212"/>
      <c r="AF215" s="212"/>
      <c r="AG215" s="212" t="s">
        <v>396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43">
        <v>95</v>
      </c>
      <c r="B216" s="244" t="s">
        <v>406</v>
      </c>
      <c r="C216" s="256" t="s">
        <v>407</v>
      </c>
      <c r="D216" s="245" t="s">
        <v>172</v>
      </c>
      <c r="E216" s="246">
        <v>83.494979999999998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8" t="s">
        <v>148</v>
      </c>
      <c r="S216" s="248" t="s">
        <v>120</v>
      </c>
      <c r="T216" s="249" t="s">
        <v>120</v>
      </c>
      <c r="U216" s="222">
        <v>0.105</v>
      </c>
      <c r="V216" s="222">
        <f>ROUND(E216*U216,2)</f>
        <v>8.77</v>
      </c>
      <c r="W216" s="222"/>
      <c r="X216" s="222" t="s">
        <v>395</v>
      </c>
      <c r="Y216" s="222" t="s">
        <v>122</v>
      </c>
      <c r="Z216" s="212"/>
      <c r="AA216" s="212"/>
      <c r="AB216" s="212"/>
      <c r="AC216" s="212"/>
      <c r="AD216" s="212"/>
      <c r="AE216" s="212"/>
      <c r="AF216" s="212"/>
      <c r="AG216" s="212" t="s">
        <v>396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x14ac:dyDescent="0.2">
      <c r="A217" s="226" t="s">
        <v>114</v>
      </c>
      <c r="B217" s="227" t="s">
        <v>85</v>
      </c>
      <c r="C217" s="251" t="s">
        <v>27</v>
      </c>
      <c r="D217" s="228"/>
      <c r="E217" s="229"/>
      <c r="F217" s="230"/>
      <c r="G217" s="230">
        <f>SUMIF(AG218:AG219,"&lt;&gt;NOR",G218:G219)</f>
        <v>0</v>
      </c>
      <c r="H217" s="230"/>
      <c r="I217" s="230">
        <f>SUM(I218:I219)</f>
        <v>0</v>
      </c>
      <c r="J217" s="230"/>
      <c r="K217" s="230">
        <f>SUM(K218:K219)</f>
        <v>0</v>
      </c>
      <c r="L217" s="230"/>
      <c r="M217" s="230">
        <f>SUM(M218:M219)</f>
        <v>0</v>
      </c>
      <c r="N217" s="229"/>
      <c r="O217" s="229">
        <f>SUM(O218:O219)</f>
        <v>0</v>
      </c>
      <c r="P217" s="229"/>
      <c r="Q217" s="229">
        <f>SUM(Q218:Q219)</f>
        <v>0</v>
      </c>
      <c r="R217" s="230"/>
      <c r="S217" s="230"/>
      <c r="T217" s="231"/>
      <c r="U217" s="225"/>
      <c r="V217" s="225">
        <f>SUM(V218:V219)</f>
        <v>0</v>
      </c>
      <c r="W217" s="225"/>
      <c r="X217" s="225"/>
      <c r="Y217" s="225"/>
      <c r="AG217" t="s">
        <v>115</v>
      </c>
    </row>
    <row r="218" spans="1:60" outlineLevel="1" x14ac:dyDescent="0.2">
      <c r="A218" s="233">
        <v>96</v>
      </c>
      <c r="B218" s="234" t="s">
        <v>408</v>
      </c>
      <c r="C218" s="252" t="s">
        <v>409</v>
      </c>
      <c r="D218" s="235" t="s">
        <v>410</v>
      </c>
      <c r="E218" s="236">
        <v>1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0</v>
      </c>
      <c r="O218" s="236">
        <f>ROUND(E218*N218,2)</f>
        <v>0</v>
      </c>
      <c r="P218" s="236">
        <v>0</v>
      </c>
      <c r="Q218" s="236">
        <f>ROUND(E218*P218,2)</f>
        <v>0</v>
      </c>
      <c r="R218" s="238"/>
      <c r="S218" s="238" t="s">
        <v>120</v>
      </c>
      <c r="T218" s="239" t="s">
        <v>167</v>
      </c>
      <c r="U218" s="222">
        <v>0</v>
      </c>
      <c r="V218" s="222">
        <f>ROUND(E218*U218,2)</f>
        <v>0</v>
      </c>
      <c r="W218" s="222"/>
      <c r="X218" s="222" t="s">
        <v>411</v>
      </c>
      <c r="Y218" s="222" t="s">
        <v>122</v>
      </c>
      <c r="Z218" s="212"/>
      <c r="AA218" s="212"/>
      <c r="AB218" s="212"/>
      <c r="AC218" s="212"/>
      <c r="AD218" s="212"/>
      <c r="AE218" s="212"/>
      <c r="AF218" s="212"/>
      <c r="AG218" s="212" t="s">
        <v>412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19"/>
      <c r="B219" s="220"/>
      <c r="C219" s="257" t="s">
        <v>413</v>
      </c>
      <c r="D219" s="250"/>
      <c r="E219" s="250"/>
      <c r="F219" s="250"/>
      <c r="G219" s="250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133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x14ac:dyDescent="0.2">
      <c r="A220" s="226" t="s">
        <v>114</v>
      </c>
      <c r="B220" s="227" t="s">
        <v>86</v>
      </c>
      <c r="C220" s="251" t="s">
        <v>28</v>
      </c>
      <c r="D220" s="228"/>
      <c r="E220" s="229"/>
      <c r="F220" s="230"/>
      <c r="G220" s="230">
        <f>SUMIF(AG221:AG226,"&lt;&gt;NOR",G221:G226)</f>
        <v>0</v>
      </c>
      <c r="H220" s="230"/>
      <c r="I220" s="230">
        <f>SUM(I221:I226)</f>
        <v>0</v>
      </c>
      <c r="J220" s="230"/>
      <c r="K220" s="230">
        <f>SUM(K221:K226)</f>
        <v>0</v>
      </c>
      <c r="L220" s="230"/>
      <c r="M220" s="230">
        <f>SUM(M221:M226)</f>
        <v>0</v>
      </c>
      <c r="N220" s="229"/>
      <c r="O220" s="229">
        <f>SUM(O221:O226)</f>
        <v>0</v>
      </c>
      <c r="P220" s="229"/>
      <c r="Q220" s="229">
        <f>SUM(Q221:Q226)</f>
        <v>0</v>
      </c>
      <c r="R220" s="230"/>
      <c r="S220" s="230"/>
      <c r="T220" s="231"/>
      <c r="U220" s="225"/>
      <c r="V220" s="225">
        <f>SUM(V221:V226)</f>
        <v>0</v>
      </c>
      <c r="W220" s="225"/>
      <c r="X220" s="225"/>
      <c r="Y220" s="225"/>
      <c r="AG220" t="s">
        <v>115</v>
      </c>
    </row>
    <row r="221" spans="1:60" outlineLevel="1" x14ac:dyDescent="0.2">
      <c r="A221" s="233">
        <v>97</v>
      </c>
      <c r="B221" s="234" t="s">
        <v>414</v>
      </c>
      <c r="C221" s="252" t="s">
        <v>415</v>
      </c>
      <c r="D221" s="235" t="s">
        <v>410</v>
      </c>
      <c r="E221" s="236">
        <v>1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8"/>
      <c r="S221" s="238" t="s">
        <v>120</v>
      </c>
      <c r="T221" s="239" t="s">
        <v>167</v>
      </c>
      <c r="U221" s="222">
        <v>0</v>
      </c>
      <c r="V221" s="222">
        <f>ROUND(E221*U221,2)</f>
        <v>0</v>
      </c>
      <c r="W221" s="222"/>
      <c r="X221" s="222" t="s">
        <v>411</v>
      </c>
      <c r="Y221" s="222" t="s">
        <v>122</v>
      </c>
      <c r="Z221" s="212"/>
      <c r="AA221" s="212"/>
      <c r="AB221" s="212"/>
      <c r="AC221" s="212"/>
      <c r="AD221" s="212"/>
      <c r="AE221" s="212"/>
      <c r="AF221" s="212"/>
      <c r="AG221" s="212" t="s">
        <v>412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33.75" outlineLevel="2" x14ac:dyDescent="0.2">
      <c r="A222" s="219"/>
      <c r="B222" s="220"/>
      <c r="C222" s="257" t="s">
        <v>416</v>
      </c>
      <c r="D222" s="250"/>
      <c r="E222" s="250"/>
      <c r="F222" s="250"/>
      <c r="G222" s="250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133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40" t="str">
        <f>C222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2" s="212"/>
      <c r="BC222" s="212"/>
      <c r="BD222" s="212"/>
      <c r="BE222" s="212"/>
      <c r="BF222" s="212"/>
      <c r="BG222" s="212"/>
      <c r="BH222" s="212"/>
    </row>
    <row r="223" spans="1:60" ht="22.5" outlineLevel="1" x14ac:dyDescent="0.2">
      <c r="A223" s="233">
        <v>98</v>
      </c>
      <c r="B223" s="234" t="s">
        <v>417</v>
      </c>
      <c r="C223" s="252" t="s">
        <v>418</v>
      </c>
      <c r="D223" s="235" t="s">
        <v>410</v>
      </c>
      <c r="E223" s="236">
        <v>1</v>
      </c>
      <c r="F223" s="237"/>
      <c r="G223" s="238">
        <f>ROUND(E223*F223,2)</f>
        <v>0</v>
      </c>
      <c r="H223" s="237"/>
      <c r="I223" s="238">
        <f>ROUND(E223*H223,2)</f>
        <v>0</v>
      </c>
      <c r="J223" s="237"/>
      <c r="K223" s="238">
        <f>ROUND(E223*J223,2)</f>
        <v>0</v>
      </c>
      <c r="L223" s="238">
        <v>21</v>
      </c>
      <c r="M223" s="238">
        <f>G223*(1+L223/100)</f>
        <v>0</v>
      </c>
      <c r="N223" s="236">
        <v>0</v>
      </c>
      <c r="O223" s="236">
        <f>ROUND(E223*N223,2)</f>
        <v>0</v>
      </c>
      <c r="P223" s="236">
        <v>0</v>
      </c>
      <c r="Q223" s="236">
        <f>ROUND(E223*P223,2)</f>
        <v>0</v>
      </c>
      <c r="R223" s="238"/>
      <c r="S223" s="238" t="s">
        <v>153</v>
      </c>
      <c r="T223" s="239" t="s">
        <v>167</v>
      </c>
      <c r="U223" s="222">
        <v>0</v>
      </c>
      <c r="V223" s="222">
        <f>ROUND(E223*U223,2)</f>
        <v>0</v>
      </c>
      <c r="W223" s="222"/>
      <c r="X223" s="222" t="s">
        <v>411</v>
      </c>
      <c r="Y223" s="222" t="s">
        <v>122</v>
      </c>
      <c r="Z223" s="212"/>
      <c r="AA223" s="212"/>
      <c r="AB223" s="212"/>
      <c r="AC223" s="212"/>
      <c r="AD223" s="212"/>
      <c r="AE223" s="212"/>
      <c r="AF223" s="212"/>
      <c r="AG223" s="212" t="s">
        <v>412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45" outlineLevel="2" x14ac:dyDescent="0.2">
      <c r="A224" s="219"/>
      <c r="B224" s="220"/>
      <c r="C224" s="257" t="s">
        <v>419</v>
      </c>
      <c r="D224" s="250"/>
      <c r="E224" s="250"/>
      <c r="F224" s="250"/>
      <c r="G224" s="250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133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40" t="str">
        <f>C224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3">
        <v>99</v>
      </c>
      <c r="B225" s="234" t="s">
        <v>420</v>
      </c>
      <c r="C225" s="252" t="s">
        <v>421</v>
      </c>
      <c r="D225" s="235" t="s">
        <v>410</v>
      </c>
      <c r="E225" s="236">
        <v>1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8"/>
      <c r="S225" s="238" t="s">
        <v>153</v>
      </c>
      <c r="T225" s="239" t="s">
        <v>167</v>
      </c>
      <c r="U225" s="222">
        <v>0</v>
      </c>
      <c r="V225" s="222">
        <f>ROUND(E225*U225,2)</f>
        <v>0</v>
      </c>
      <c r="W225" s="222"/>
      <c r="X225" s="222" t="s">
        <v>411</v>
      </c>
      <c r="Y225" s="222" t="s">
        <v>122</v>
      </c>
      <c r="Z225" s="212"/>
      <c r="AA225" s="212"/>
      <c r="AB225" s="212"/>
      <c r="AC225" s="212"/>
      <c r="AD225" s="212"/>
      <c r="AE225" s="212"/>
      <c r="AF225" s="212"/>
      <c r="AG225" s="212" t="s">
        <v>412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57" t="s">
        <v>422</v>
      </c>
      <c r="D226" s="250"/>
      <c r="E226" s="250"/>
      <c r="F226" s="250"/>
      <c r="G226" s="250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133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40" t="str">
        <f>C226</f>
        <v>náklady spojené s provedením všech technickými normami předepsaných zkoušek a revizí stavebních konstrukcí nebo stavebních prací.</v>
      </c>
      <c r="BB226" s="212"/>
      <c r="BC226" s="212"/>
      <c r="BD226" s="212"/>
      <c r="BE226" s="212"/>
      <c r="BF226" s="212"/>
      <c r="BG226" s="212"/>
      <c r="BH226" s="212"/>
    </row>
    <row r="227" spans="1:60" x14ac:dyDescent="0.2">
      <c r="A227" s="3"/>
      <c r="B227" s="4"/>
      <c r="C227" s="258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v>15</v>
      </c>
      <c r="AF227">
        <v>21</v>
      </c>
      <c r="AG227" t="s">
        <v>100</v>
      </c>
    </row>
    <row r="228" spans="1:60" x14ac:dyDescent="0.2">
      <c r="A228" s="215"/>
      <c r="B228" s="216" t="s">
        <v>29</v>
      </c>
      <c r="C228" s="259"/>
      <c r="D228" s="217"/>
      <c r="E228" s="218"/>
      <c r="F228" s="218"/>
      <c r="G228" s="232">
        <f>G8+G12+G24+G30+G39+G91+G177+G187+G195+G200+G203+G217+G220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f>SUMIF(L7:L226,AE227,G7:G226)</f>
        <v>0</v>
      </c>
      <c r="AF228">
        <f>SUMIF(L7:L226,AF227,G7:G226)</f>
        <v>0</v>
      </c>
      <c r="AG228" t="s">
        <v>423</v>
      </c>
    </row>
    <row r="229" spans="1:60" x14ac:dyDescent="0.2">
      <c r="C229" s="260"/>
      <c r="D229" s="10"/>
      <c r="AG229" t="s">
        <v>424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43">
    <mergeCell ref="C226:G226"/>
    <mergeCell ref="C194:G194"/>
    <mergeCell ref="C202:G202"/>
    <mergeCell ref="C213:G213"/>
    <mergeCell ref="C219:G219"/>
    <mergeCell ref="C222:G222"/>
    <mergeCell ref="C224:G224"/>
    <mergeCell ref="C146:G146"/>
    <mergeCell ref="C149:G149"/>
    <mergeCell ref="C176:G176"/>
    <mergeCell ref="C184:G184"/>
    <mergeCell ref="C186:G186"/>
    <mergeCell ref="C189:G189"/>
    <mergeCell ref="C126:G126"/>
    <mergeCell ref="C129:G129"/>
    <mergeCell ref="C134:G134"/>
    <mergeCell ref="C137:G137"/>
    <mergeCell ref="C140:G140"/>
    <mergeCell ref="C143:G143"/>
    <mergeCell ref="C107:G107"/>
    <mergeCell ref="C109:G109"/>
    <mergeCell ref="C110:G110"/>
    <mergeCell ref="C113:G113"/>
    <mergeCell ref="C116:G116"/>
    <mergeCell ref="C119:G119"/>
    <mergeCell ref="C90:G90"/>
    <mergeCell ref="C93:G93"/>
    <mergeCell ref="C96:G96"/>
    <mergeCell ref="C99:G99"/>
    <mergeCell ref="C102:G102"/>
    <mergeCell ref="C103:G103"/>
    <mergeCell ref="C15:G15"/>
    <mergeCell ref="C18:G18"/>
    <mergeCell ref="C38:G38"/>
    <mergeCell ref="C41:G41"/>
    <mergeCell ref="C43:G43"/>
    <mergeCell ref="C65:G6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2019-03-19T12:27:02Z</cp:lastPrinted>
  <dcterms:created xsi:type="dcterms:W3CDTF">2009-04-08T07:15:50Z</dcterms:created>
  <dcterms:modified xsi:type="dcterms:W3CDTF">2023-10-16T06:30:03Z</dcterms:modified>
</cp:coreProperties>
</file>