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60" windowWidth="1987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Položky!$A$1:$G$44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6" i="1"/>
  <c r="D15"/>
  <c r="D14"/>
  <c r="BE43" i="3"/>
  <c r="BD43"/>
  <c r="BD44" s="1"/>
  <c r="H12" i="2" s="1"/>
  <c r="BC43" i="3"/>
  <c r="BB43"/>
  <c r="BB44" s="1"/>
  <c r="F12" i="2" s="1"/>
  <c r="BA43" i="3"/>
  <c r="BA44" s="1"/>
  <c r="E12" i="2" s="1"/>
  <c r="B12"/>
  <c r="A12"/>
  <c r="BE44" i="3"/>
  <c r="I12" i="2" s="1"/>
  <c r="BC44" i="3"/>
  <c r="G12" i="2" s="1"/>
  <c r="C44" i="3"/>
  <c r="BE40"/>
  <c r="BD40"/>
  <c r="BC40"/>
  <c r="BB40"/>
  <c r="BA40"/>
  <c r="BE39"/>
  <c r="BD39"/>
  <c r="BC39"/>
  <c r="BB39"/>
  <c r="BA39"/>
  <c r="B11" i="2"/>
  <c r="A11"/>
  <c r="BC41" i="3"/>
  <c r="G11" i="2" s="1"/>
  <c r="C41" i="3"/>
  <c r="BE36"/>
  <c r="BD36"/>
  <c r="BC36"/>
  <c r="BB36"/>
  <c r="BA36"/>
  <c r="BE35"/>
  <c r="BD35"/>
  <c r="BC35"/>
  <c r="BB35"/>
  <c r="BA35"/>
  <c r="BE34"/>
  <c r="BD34"/>
  <c r="BC34"/>
  <c r="BB34"/>
  <c r="BA34"/>
  <c r="BE33"/>
  <c r="BD33"/>
  <c r="BC33"/>
  <c r="BB33"/>
  <c r="BA33"/>
  <c r="BE32"/>
  <c r="BE37" s="1"/>
  <c r="I10" i="2" s="1"/>
  <c r="BD32" i="3"/>
  <c r="BC32"/>
  <c r="BC37" s="1"/>
  <c r="G10" i="2" s="1"/>
  <c r="BB32" i="3"/>
  <c r="BA32"/>
  <c r="B10" i="2"/>
  <c r="A10"/>
  <c r="C37" i="3"/>
  <c r="BE29"/>
  <c r="BD29"/>
  <c r="BC29"/>
  <c r="BB29"/>
  <c r="BA29"/>
  <c r="BE28"/>
  <c r="BD28"/>
  <c r="BC28"/>
  <c r="BB28"/>
  <c r="BA28"/>
  <c r="BE27"/>
  <c r="BE30" s="1"/>
  <c r="I9" i="2" s="1"/>
  <c r="BD27" i="3"/>
  <c r="BC27"/>
  <c r="BB27"/>
  <c r="BA27"/>
  <c r="B9" i="2"/>
  <c r="A9"/>
  <c r="BC30" i="3"/>
  <c r="G9" i="2" s="1"/>
  <c r="C30" i="3"/>
  <c r="BE24"/>
  <c r="BE25" s="1"/>
  <c r="I8" i="2" s="1"/>
  <c r="BD24" i="3"/>
  <c r="BD25" s="1"/>
  <c r="H8" i="2" s="1"/>
  <c r="BC24" i="3"/>
  <c r="BB24"/>
  <c r="BB25" s="1"/>
  <c r="F8" i="2" s="1"/>
  <c r="BA24" i="3"/>
  <c r="BA25" s="1"/>
  <c r="E8" i="2" s="1"/>
  <c r="B8"/>
  <c r="A8"/>
  <c r="BC25" i="3"/>
  <c r="G8" i="2" s="1"/>
  <c r="C25" i="3"/>
  <c r="BE21"/>
  <c r="BD21"/>
  <c r="BC21"/>
  <c r="BB21"/>
  <c r="BA21"/>
  <c r="BE20"/>
  <c r="BD20"/>
  <c r="BC20"/>
  <c r="BB20"/>
  <c r="BA20"/>
  <c r="BE19"/>
  <c r="BD19"/>
  <c r="BC19"/>
  <c r="BB19"/>
  <c r="BA19"/>
  <c r="BE18"/>
  <c r="BD18"/>
  <c r="BC18"/>
  <c r="BB18"/>
  <c r="BA18"/>
  <c r="BE17"/>
  <c r="BD17"/>
  <c r="BC17"/>
  <c r="BB17"/>
  <c r="BA17"/>
  <c r="BE16"/>
  <c r="BD16"/>
  <c r="BC16"/>
  <c r="BB16"/>
  <c r="BA16"/>
  <c r="BE15"/>
  <c r="BD15"/>
  <c r="BC15"/>
  <c r="BB15"/>
  <c r="BA15"/>
  <c r="BE14"/>
  <c r="BD14"/>
  <c r="BC14"/>
  <c r="BB14"/>
  <c r="BA14"/>
  <c r="BE13"/>
  <c r="BD13"/>
  <c r="BC13"/>
  <c r="BB13"/>
  <c r="BA13"/>
  <c r="BE12"/>
  <c r="BD12"/>
  <c r="BC12"/>
  <c r="BB12"/>
  <c r="BA12"/>
  <c r="BE11"/>
  <c r="BD11"/>
  <c r="BC11"/>
  <c r="BB11"/>
  <c r="BA11"/>
  <c r="BE10"/>
  <c r="BD10"/>
  <c r="BC10"/>
  <c r="BB10"/>
  <c r="BA10"/>
  <c r="BE9"/>
  <c r="BD9"/>
  <c r="BC9"/>
  <c r="BB9"/>
  <c r="BA9"/>
  <c r="BE8"/>
  <c r="BD8"/>
  <c r="BD22" s="1"/>
  <c r="H7" i="2" s="1"/>
  <c r="BC8" i="3"/>
  <c r="BB8"/>
  <c r="BB22" s="1"/>
  <c r="F7" i="2" s="1"/>
  <c r="BA8" i="3"/>
  <c r="B7" i="2"/>
  <c r="A7"/>
  <c r="BE22" i="3"/>
  <c r="I7" i="2" s="1"/>
  <c r="C22" i="3"/>
  <c r="C4"/>
  <c r="F3"/>
  <c r="C3"/>
  <c r="C2" i="2"/>
  <c r="C1"/>
  <c r="F33" i="1"/>
  <c r="F31"/>
  <c r="G8"/>
  <c r="BC22" i="3" l="1"/>
  <c r="G7" i="2" s="1"/>
  <c r="BE41" i="3"/>
  <c r="I11" i="2" s="1"/>
  <c r="I13"/>
  <c r="C20" i="1" s="1"/>
  <c r="F34"/>
  <c r="BA22" i="3"/>
  <c r="E7" i="2" s="1"/>
  <c r="BB30" i="3"/>
  <c r="F9" i="2" s="1"/>
  <c r="BD30" i="3"/>
  <c r="H9" i="2" s="1"/>
  <c r="BB37" i="3"/>
  <c r="F10" i="2" s="1"/>
  <c r="BD37" i="3"/>
  <c r="H10" i="2" s="1"/>
  <c r="BB41" i="3"/>
  <c r="F11" i="2" s="1"/>
  <c r="BD41" i="3"/>
  <c r="H11" i="2" s="1"/>
  <c r="G13"/>
  <c r="C14" i="1" s="1"/>
  <c r="BA30" i="3"/>
  <c r="E9" i="2" s="1"/>
  <c r="E13" s="1"/>
  <c r="BA37" i="3"/>
  <c r="E10" i="2" s="1"/>
  <c r="BA41" i="3"/>
  <c r="E11" i="2" s="1"/>
  <c r="H13" l="1"/>
  <c r="C15" i="1" s="1"/>
  <c r="F13" i="2"/>
  <c r="C17" i="1" s="1"/>
  <c r="C16"/>
  <c r="G20" i="2"/>
  <c r="I20" s="1"/>
  <c r="G16" i="1" s="1"/>
  <c r="G19" i="2"/>
  <c r="I19" s="1"/>
  <c r="G15" i="1" s="1"/>
  <c r="G18" i="2"/>
  <c r="I18" s="1"/>
  <c r="C18" i="1" l="1"/>
  <c r="C21" s="1"/>
  <c r="G14"/>
  <c r="H21" i="2"/>
  <c r="G22" i="1" s="1"/>
  <c r="G21" l="1"/>
  <c r="C22"/>
</calcChain>
</file>

<file path=xl/sharedStrings.xml><?xml version="1.0" encoding="utf-8"?>
<sst xmlns="http://schemas.openxmlformats.org/spreadsheetml/2006/main" count="201" uniqueCount="143">
  <si>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</si>
  <si>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</si>
  <si>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</si>
  <si>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</si>
  <si>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</si>
  <si>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</si>
  <si>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</si>
  <si>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</si>
  <si>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</si>
  <si>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</si>
  <si>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</si>
  <si>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</si>
  <si>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</si>
  <si>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</si>
  <si>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</si>
  <si>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</si>
  <si>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</si>
  <si>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</si>
  <si>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</si>
  <si>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</si>
  <si>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</si>
  <si>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</si>
  <si>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</si>
  <si>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</si>
  <si>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</si>
  <si>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</si>
  <si>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</si>
  <si>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</si>
  <si>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</si>
  <si>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</si>
  <si>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</si>
  <si>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</si>
  <si>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</si>
  <si>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</si>
  <si>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</si>
  <si>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</si>
  <si>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</si>
  <si>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</si>
  <si>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</si>
  <si>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</si>
  <si>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</si>
  <si>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</si>
  <si>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</si>
  <si>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</si>
  <si>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</si>
  <si>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</si>
  <si>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</si>
  <si>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</si>
  <si>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</si>
  <si>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</si>
  <si>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</si>
  <si>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</si>
  <si>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</si>
  <si>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</si>
  <si>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</si>
  <si>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</si>
  <si>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</si>
  <si>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</si>
  <si>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</si>
  <si>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</si>
  <si>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</si>
  <si>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</si>
  <si>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</si>
  <si>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</si>
  <si>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</si>
  <si>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</si>
  <si>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</si>
  <si>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</si>
  <si>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</si>
  <si>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Přestavba WC a splaškové kanalizace PŘÍPOJKA</t>
  </si>
  <si>
    <t>119 00-1401.R00</t>
  </si>
  <si>
    <t>Dočasné zajištění ocelového potrubí do DN 200 mm 2,0 m</t>
  </si>
  <si>
    <t>m</t>
  </si>
  <si>
    <t>119 00-1421.R00</t>
  </si>
  <si>
    <t>Dočasné zajištění kabelů - do počtu 3 kabelů 4 x 2 m</t>
  </si>
  <si>
    <t>130 00-1101.R00</t>
  </si>
  <si>
    <t>Příplatek za ztížené hloubení v blízkosti vedení 2 x 2m x 1,2m</t>
  </si>
  <si>
    <t>m3</t>
  </si>
  <si>
    <t>132 20-0112.RAC</t>
  </si>
  <si>
    <t>Hloubení zapaž.rýh šířky.do 200 cm v hornině.1-4 8x1,8x1,2</t>
  </si>
  <si>
    <t>162 60-1102.R14</t>
  </si>
  <si>
    <t>Vodorovné přemístění výkopku z hor.1-4 do 5000 m 3,44+1,44</t>
  </si>
  <si>
    <t>171 20-1201.R00</t>
  </si>
  <si>
    <t xml:space="preserve">Uložení sypaniny na skl.-modelace na výšku přes 2m </t>
  </si>
  <si>
    <t>174 10-1101.R00</t>
  </si>
  <si>
    <t>Zásyp jam, rýh, šachet se zhutněním 18,28-4,88</t>
  </si>
  <si>
    <t>113 10-6111.R00</t>
  </si>
  <si>
    <t>Rozebrání dlažeb komunikací pro pěší do betonu 1x1,5</t>
  </si>
  <si>
    <t>m2</t>
  </si>
  <si>
    <t>113 20-1111.R00</t>
  </si>
  <si>
    <t>161 10-1102.R00</t>
  </si>
  <si>
    <t>Svislé přemístění výkopku z hor.1-4 do 4,0 m 20,2x0,6</t>
  </si>
  <si>
    <t>113 10-7142.R00</t>
  </si>
  <si>
    <t>Odstranění podkladu pl.do 200 m2, živice tl. 10 cm 7x1,5</t>
  </si>
  <si>
    <t>132 20-1209.R00</t>
  </si>
  <si>
    <t xml:space="preserve">Příplatek za lepivost - hloubení rýh 200cm v hor.3 </t>
  </si>
  <si>
    <t>151 10-1101.R00</t>
  </si>
  <si>
    <t>Pažení a rozepření stěn rýh - příložné - hl. do 2m 8 x 1,8 x 2</t>
  </si>
  <si>
    <t>151 10-1111.R00</t>
  </si>
  <si>
    <t xml:space="preserve">Odstranění pažení stěn rýh - příložné - hl. do 2 m </t>
  </si>
  <si>
    <t>4</t>
  </si>
  <si>
    <t>Vodorovné konstrukce</t>
  </si>
  <si>
    <t>452 31-1121.R00</t>
  </si>
  <si>
    <t>Desky podkladní pod potrubí z betonu C 8/10 8x0,15x1,2</t>
  </si>
  <si>
    <t>5</t>
  </si>
  <si>
    <t>Komunikace</t>
  </si>
  <si>
    <t>566 90-4111.R00</t>
  </si>
  <si>
    <t>Vyspravení podkladu po překopech kam.obal.asfaltem 10,5x0,15x2,5</t>
  </si>
  <si>
    <t>t</t>
  </si>
  <si>
    <t>01</t>
  </si>
  <si>
    <t xml:space="preserve">Dopravní značení </t>
  </si>
  <si>
    <t>Podkladní vrstva z betonu prostého pod dlažbu + zpětné zadláždění chodníku</t>
  </si>
  <si>
    <t>8</t>
  </si>
  <si>
    <t>Trubní vedení</t>
  </si>
  <si>
    <t>899 62-3131.R00</t>
  </si>
  <si>
    <t>Obetonování potrubí nebo zdiva stok betonem C 8/10 8x0,43</t>
  </si>
  <si>
    <t>894 00-0000.R00</t>
  </si>
  <si>
    <t xml:space="preserve">Zřízení šachet plastových DN 425, potrubí DN 200 </t>
  </si>
  <si>
    <t>kus</t>
  </si>
  <si>
    <t>831 35-2121.RT2</t>
  </si>
  <si>
    <t>Montáž trub kameninových, pryž. kroužek, DN 200 včetně dodávky trub kamenin. DN 200 dl. 1000 mm</t>
  </si>
  <si>
    <t>837 37-5121.RT2</t>
  </si>
  <si>
    <t>Výsek a montáž kamenin. odbočky na potrubí DN 300 včetně dodávky trouby DN 300 a odbočky DN 300/200</t>
  </si>
  <si>
    <t>892 35-1111.R00</t>
  </si>
  <si>
    <t>Tlaková zkouška  potrubí DN 200 + zabezepčení konců kanal. potrubí</t>
  </si>
  <si>
    <t>91</t>
  </si>
  <si>
    <t>Doplňující práce na komunikaci</t>
  </si>
  <si>
    <t>919 73-5112.R00</t>
  </si>
  <si>
    <t>Řezání stávajícího živičného krytu tl. 5 - 10 cm 8x2</t>
  </si>
  <si>
    <t>917 86-2111.R00</t>
  </si>
  <si>
    <t xml:space="preserve">Osazení stojat. obrub. bet. s opěrou,lože z B 12,5 </t>
  </si>
  <si>
    <t>99</t>
  </si>
  <si>
    <t>Staveništní přesun hmot</t>
  </si>
  <si>
    <t>998 27-5101.R00</t>
  </si>
  <si>
    <t xml:space="preserve">Přesun hmot, kanalizace kameninové, otevřený výkop </t>
  </si>
  <si>
    <t>Kompletační činnost zhotovitele</t>
  </si>
  <si>
    <t>0,00</t>
  </si>
  <si>
    <t>Mimořádně ztížené dopravní podmínky</t>
  </si>
  <si>
    <t>Zařízení staveniště</t>
  </si>
  <si>
    <t>PŘÍPOJKA KANALIZACE - KAMENINA</t>
  </si>
  <si>
    <t>Ing Pokorný</t>
  </si>
  <si>
    <t xml:space="preserve">Vytrhání obrub chodníkových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</si>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</sst>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139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76" t="s">
        <v>140</v>
      </c>
      <c r="D7" s="177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/>
      <c r="F11" s="179"/>
      <c r="G11" s="180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Rekapitulace!A18</f>
        <v>Kompletační činnost zhotovitele</v>
      </c>
      <c r="E14" s="44"/>
      <c r="F14" s="45"/>
      <c r="G14" s="42">
        <f>Rekapitulace!I18</f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 t="str">
        <f>Rekapitulace!A19</f>
        <v>Mimořádně ztížené dopravní podmínky</v>
      </c>
      <c r="E15" s="46"/>
      <c r="F15" s="47"/>
      <c r="G15" s="42">
        <f>Rekapitulace!I19</f>
        <v>0</v>
      </c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 t="str">
        <f>Rekapitulace!A20</f>
        <v>Zařízení staveniště</v>
      </c>
      <c r="E16" s="46"/>
      <c r="F16" s="47"/>
      <c r="G16" s="42">
        <f>Rekapitulace!I20</f>
        <v>0</v>
      </c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2" t="s">
        <v>5</v>
      </c>
      <c r="B1" s="183"/>
      <c r="C1" s="69" t="str">
        <f>CONCATENATE(cislostavby," ",nazevstavby)</f>
        <v xml:space="preserve"> Přestavba WC a splaškové kanalizace PŘÍPOJKA</v>
      </c>
      <c r="D1" s="70"/>
      <c r="E1" s="71"/>
      <c r="F1" s="70"/>
      <c r="G1" s="72"/>
      <c r="H1" s="73"/>
      <c r="I1" s="74"/>
    </row>
    <row r="2" spans="1:57" ht="13.5" thickBot="1">
      <c r="A2" s="184" t="s">
        <v>1</v>
      </c>
      <c r="B2" s="185"/>
      <c r="C2" s="75" t="str">
        <f>CONCATENATE(cisloobjektu," ",nazevobjektu)</f>
        <v xml:space="preserve"> PŘÍPOJKA KANALIZACE - KAMENINA</v>
      </c>
      <c r="D2" s="76"/>
      <c r="E2" s="77"/>
      <c r="F2" s="76"/>
      <c r="G2" s="186"/>
      <c r="H2" s="186"/>
      <c r="I2" s="187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Položky!BA22</f>
        <v>0</v>
      </c>
      <c r="F7" s="173">
        <f>Položky!BB22</f>
        <v>0</v>
      </c>
      <c r="G7" s="173">
        <f>Položky!BC22</f>
        <v>0</v>
      </c>
      <c r="H7" s="173">
        <f>Položky!BD22</f>
        <v>0</v>
      </c>
      <c r="I7" s="174">
        <f>Položky!BE22</f>
        <v>0</v>
      </c>
    </row>
    <row r="8" spans="1:57" s="11" customFormat="1">
      <c r="A8" s="171" t="str">
        <f>Položky!B23</f>
        <v>4</v>
      </c>
      <c r="B8" s="86" t="str">
        <f>Položky!C23</f>
        <v>Vodorovné konstrukce</v>
      </c>
      <c r="C8" s="87"/>
      <c r="D8" s="88"/>
      <c r="E8" s="172">
        <f>Položky!BA25</f>
        <v>0</v>
      </c>
      <c r="F8" s="173">
        <f>Položky!BB25</f>
        <v>0</v>
      </c>
      <c r="G8" s="173">
        <f>Položky!BC25</f>
        <v>0</v>
      </c>
      <c r="H8" s="173">
        <f>Položky!BD25</f>
        <v>0</v>
      </c>
      <c r="I8" s="174">
        <f>Položky!BE25</f>
        <v>0</v>
      </c>
    </row>
    <row r="9" spans="1:57" s="11" customFormat="1">
      <c r="A9" s="171" t="str">
        <f>Položky!B26</f>
        <v>5</v>
      </c>
      <c r="B9" s="86" t="str">
        <f>Položky!C26</f>
        <v>Komunikace</v>
      </c>
      <c r="C9" s="87"/>
      <c r="D9" s="88"/>
      <c r="E9" s="172">
        <f>Položky!BA30</f>
        <v>0</v>
      </c>
      <c r="F9" s="173">
        <f>Položky!BB30</f>
        <v>0</v>
      </c>
      <c r="G9" s="173">
        <f>Položky!BC30</f>
        <v>0</v>
      </c>
      <c r="H9" s="173">
        <f>Položky!BD30</f>
        <v>0</v>
      </c>
      <c r="I9" s="174">
        <f>Položky!BE30</f>
        <v>0</v>
      </c>
    </row>
    <row r="10" spans="1:57" s="11" customFormat="1">
      <c r="A10" s="171" t="str">
        <f>Položky!B31</f>
        <v>8</v>
      </c>
      <c r="B10" s="86" t="str">
        <f>Položky!C31</f>
        <v>Trubní vedení</v>
      </c>
      <c r="C10" s="87"/>
      <c r="D10" s="88"/>
      <c r="E10" s="172">
        <f>Položky!BA37</f>
        <v>0</v>
      </c>
      <c r="F10" s="173">
        <f>Položky!BB37</f>
        <v>0</v>
      </c>
      <c r="G10" s="173">
        <f>Položky!BC37</f>
        <v>0</v>
      </c>
      <c r="H10" s="173">
        <f>Položky!BD37</f>
        <v>0</v>
      </c>
      <c r="I10" s="174">
        <f>Položky!BE37</f>
        <v>0</v>
      </c>
    </row>
    <row r="11" spans="1:57" s="11" customFormat="1">
      <c r="A11" s="171" t="str">
        <f>Položky!B38</f>
        <v>91</v>
      </c>
      <c r="B11" s="86" t="str">
        <f>Položky!C38</f>
        <v>Doplňující práce na komunikaci</v>
      </c>
      <c r="C11" s="87"/>
      <c r="D11" s="88"/>
      <c r="E11" s="172">
        <f>Položky!BA41</f>
        <v>0</v>
      </c>
      <c r="F11" s="173">
        <f>Položky!BB41</f>
        <v>0</v>
      </c>
      <c r="G11" s="173">
        <f>Položky!BC41</f>
        <v>0</v>
      </c>
      <c r="H11" s="173">
        <f>Položky!BD41</f>
        <v>0</v>
      </c>
      <c r="I11" s="174">
        <f>Položky!BE41</f>
        <v>0</v>
      </c>
    </row>
    <row r="12" spans="1:57" s="11" customFormat="1" ht="13.5" thickBot="1">
      <c r="A12" s="171" t="str">
        <f>Položky!B42</f>
        <v>99</v>
      </c>
      <c r="B12" s="86" t="str">
        <f>Položky!C42</f>
        <v>Staveništní přesun hmot</v>
      </c>
      <c r="C12" s="87"/>
      <c r="D12" s="88"/>
      <c r="E12" s="172">
        <f>Položky!BA44</f>
        <v>0</v>
      </c>
      <c r="F12" s="173">
        <f>Položky!BB44</f>
        <v>0</v>
      </c>
      <c r="G12" s="173">
        <f>Položky!BC44</f>
        <v>0</v>
      </c>
      <c r="H12" s="173">
        <f>Položky!BD44</f>
        <v>0</v>
      </c>
      <c r="I12" s="174">
        <f>Položky!BE44</f>
        <v>0</v>
      </c>
    </row>
    <row r="13" spans="1:57" s="94" customFormat="1" ht="13.5" thickBot="1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>
      <c r="A16" s="97"/>
      <c r="B16" s="97"/>
      <c r="C16" s="97"/>
      <c r="D16" s="97"/>
      <c r="E16" s="97"/>
      <c r="F16" s="97"/>
      <c r="G16" s="97"/>
      <c r="H16" s="97"/>
      <c r="I16" s="97"/>
    </row>
    <row r="17" spans="1:53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>
      <c r="A18" s="106" t="s">
        <v>135</v>
      </c>
      <c r="B18" s="107"/>
      <c r="C18" s="107"/>
      <c r="D18" s="108"/>
      <c r="E18" s="109" t="s">
        <v>136</v>
      </c>
      <c r="F18" s="110">
        <v>0</v>
      </c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0</v>
      </c>
    </row>
    <row r="19" spans="1:53">
      <c r="A19" s="106" t="s">
        <v>137</v>
      </c>
      <c r="B19" s="107"/>
      <c r="C19" s="107"/>
      <c r="D19" s="108"/>
      <c r="E19" s="109" t="s">
        <v>136</v>
      </c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>
      <c r="A20" s="106" t="s">
        <v>138</v>
      </c>
      <c r="B20" s="107"/>
      <c r="C20" s="107"/>
      <c r="D20" s="108"/>
      <c r="E20" s="109" t="s">
        <v>136</v>
      </c>
      <c r="F20" s="110">
        <v>0</v>
      </c>
      <c r="G20" s="111">
        <f>CHOOSE(BA20+1,HSV+PSV,HSV+PSV+Mont,HSV+PSV+Dodavka+Mont,HSV,PSV,Mont,Dodavka,Mont+Dodavka,0)</f>
        <v>0</v>
      </c>
      <c r="H20" s="112"/>
      <c r="I20" s="113">
        <f>E20+F20*G20/100</f>
        <v>0</v>
      </c>
      <c r="BA20">
        <v>0</v>
      </c>
    </row>
    <row r="21" spans="1:53" ht="13.5" thickBot="1">
      <c r="A21" s="114"/>
      <c r="B21" s="115" t="s">
        <v>56</v>
      </c>
      <c r="C21" s="116"/>
      <c r="D21" s="117"/>
      <c r="E21" s="118"/>
      <c r="F21" s="119"/>
      <c r="G21" s="119"/>
      <c r="H21" s="188">
        <f>SUM(I18:I20)</f>
        <v>0</v>
      </c>
      <c r="I21" s="189"/>
    </row>
    <row r="22" spans="1:53">
      <c r="A22" s="97"/>
      <c r="B22" s="97"/>
      <c r="C22" s="97"/>
      <c r="D22" s="97"/>
      <c r="E22" s="97"/>
      <c r="F22" s="97"/>
      <c r="G22" s="97"/>
      <c r="H22" s="97"/>
      <c r="I22" s="97"/>
    </row>
    <row r="23" spans="1:53">
      <c r="B23" s="94"/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  <row r="71" spans="6:9">
      <c r="F71" s="120"/>
      <c r="G71" s="121"/>
      <c r="H71" s="121"/>
      <c r="I71" s="122"/>
    </row>
    <row r="72" spans="6:9">
      <c r="F72" s="120"/>
      <c r="G72" s="121"/>
      <c r="H72" s="121"/>
      <c r="I72" s="122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7"/>
  <sheetViews>
    <sheetView showGridLines="0" showZeros="0" zoomScaleNormal="100" workbookViewId="0">
      <selection sqref="A1:G44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0" t="s">
        <v>142</v>
      </c>
      <c r="B1" s="190"/>
      <c r="C1" s="190"/>
      <c r="D1" s="190"/>
      <c r="E1" s="190"/>
      <c r="F1" s="190"/>
      <c r="G1" s="190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1" t="s">
        <v>5</v>
      </c>
      <c r="B3" s="192"/>
      <c r="C3" s="128" t="str">
        <f>CONCATENATE(cislostavby," ",nazevstavby)</f>
        <v xml:space="preserve"> Přestavba WC a splaškové kanalizace PŘÍPOJKA</v>
      </c>
      <c r="D3" s="129"/>
      <c r="E3" s="130"/>
      <c r="F3" s="131">
        <f>Rekapitulace!H1</f>
        <v>0</v>
      </c>
      <c r="G3" s="132"/>
    </row>
    <row r="4" spans="1:104" ht="13.5" thickBot="1">
      <c r="A4" s="193" t="s">
        <v>1</v>
      </c>
      <c r="B4" s="194"/>
      <c r="C4" s="133" t="str">
        <f>CONCATENATE(cisloobjektu," ",nazevobjektu)</f>
        <v xml:space="preserve"> PŘÍPOJKA KANALIZACE - KAMENINA</v>
      </c>
      <c r="D4" s="134"/>
      <c r="E4" s="195"/>
      <c r="F4" s="195"/>
      <c r="G4" s="196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>
      <c r="A7" s="143" t="s">
        <v>64</v>
      </c>
      <c r="B7" s="144" t="s">
        <v>65</v>
      </c>
      <c r="C7" s="145" t="s">
        <v>66</v>
      </c>
      <c r="D7" s="146"/>
      <c r="E7" s="147"/>
      <c r="F7" s="147"/>
      <c r="G7" s="148"/>
      <c r="H7" s="149"/>
      <c r="I7" s="149"/>
      <c r="O7" s="150">
        <v>1</v>
      </c>
    </row>
    <row r="8" spans="1:104" ht="22.5">
      <c r="A8" s="151">
        <v>1</v>
      </c>
      <c r="B8" s="152" t="s">
        <v>70</v>
      </c>
      <c r="C8" s="153" t="s">
        <v>71</v>
      </c>
      <c r="D8" s="154" t="s">
        <v>72</v>
      </c>
      <c r="E8" s="155">
        <v>2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1" si="0">IF(AZ8=1,G8,0)</f>
        <v>0</v>
      </c>
      <c r="BB8" s="123">
        <f t="shared" ref="BB8:BB21" si="1">IF(AZ8=2,G8,0)</f>
        <v>0</v>
      </c>
      <c r="BC8" s="123">
        <f t="shared" ref="BC8:BC21" si="2">IF(AZ8=3,G8,0)</f>
        <v>0</v>
      </c>
      <c r="BD8" s="123">
        <f t="shared" ref="BD8:BD21" si="3">IF(AZ8=4,G8,0)</f>
        <v>0</v>
      </c>
      <c r="BE8" s="123">
        <f t="shared" ref="BE8:BE21" si="4">IF(AZ8=5,G8,0)</f>
        <v>0</v>
      </c>
      <c r="CZ8" s="123">
        <v>8.6899999999999998E-3</v>
      </c>
    </row>
    <row r="9" spans="1:104">
      <c r="A9" s="151">
        <v>2</v>
      </c>
      <c r="B9" s="152" t="s">
        <v>73</v>
      </c>
      <c r="C9" s="153" t="s">
        <v>74</v>
      </c>
      <c r="D9" s="154" t="s">
        <v>72</v>
      </c>
      <c r="E9" s="155">
        <v>8</v>
      </c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0"/>
        <v>0</v>
      </c>
      <c r="BB9" s="123">
        <f t="shared" si="1"/>
        <v>0</v>
      </c>
      <c r="BC9" s="123">
        <f t="shared" si="2"/>
        <v>0</v>
      </c>
      <c r="BD9" s="123">
        <f t="shared" si="3"/>
        <v>0</v>
      </c>
      <c r="BE9" s="123">
        <f t="shared" si="4"/>
        <v>0</v>
      </c>
      <c r="CZ9" s="123">
        <v>2.478E-2</v>
      </c>
    </row>
    <row r="10" spans="1:104" ht="22.5">
      <c r="A10" s="151">
        <v>3</v>
      </c>
      <c r="B10" s="152" t="s">
        <v>75</v>
      </c>
      <c r="C10" s="153" t="s">
        <v>76</v>
      </c>
      <c r="D10" s="154" t="s">
        <v>77</v>
      </c>
      <c r="E10" s="155">
        <v>4.8</v>
      </c>
      <c r="F10" s="155"/>
      <c r="G10" s="156"/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0"/>
        <v>0</v>
      </c>
      <c r="BB10" s="123">
        <f t="shared" si="1"/>
        <v>0</v>
      </c>
      <c r="BC10" s="123">
        <f t="shared" si="2"/>
        <v>0</v>
      </c>
      <c r="BD10" s="123">
        <f t="shared" si="3"/>
        <v>0</v>
      </c>
      <c r="BE10" s="123">
        <f t="shared" si="4"/>
        <v>0</v>
      </c>
      <c r="CZ10" s="123">
        <v>0</v>
      </c>
    </row>
    <row r="11" spans="1:104" ht="22.5">
      <c r="A11" s="151">
        <v>4</v>
      </c>
      <c r="B11" s="152" t="s">
        <v>78</v>
      </c>
      <c r="C11" s="153" t="s">
        <v>79</v>
      </c>
      <c r="D11" s="154" t="s">
        <v>77</v>
      </c>
      <c r="E11" s="155">
        <v>18.28</v>
      </c>
      <c r="F11" s="155"/>
      <c r="G11" s="156"/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0"/>
        <v>0</v>
      </c>
      <c r="BB11" s="123">
        <f t="shared" si="1"/>
        <v>0</v>
      </c>
      <c r="BC11" s="123">
        <f t="shared" si="2"/>
        <v>0</v>
      </c>
      <c r="BD11" s="123">
        <f t="shared" si="3"/>
        <v>0</v>
      </c>
      <c r="BE11" s="123">
        <f t="shared" si="4"/>
        <v>0</v>
      </c>
      <c r="CZ11" s="123">
        <v>2.3500000000000001E-3</v>
      </c>
    </row>
    <row r="12" spans="1:104" ht="22.5">
      <c r="A12" s="151">
        <v>5</v>
      </c>
      <c r="B12" s="152" t="s">
        <v>80</v>
      </c>
      <c r="C12" s="153" t="s">
        <v>81</v>
      </c>
      <c r="D12" s="154" t="s">
        <v>77</v>
      </c>
      <c r="E12" s="155">
        <v>4.88</v>
      </c>
      <c r="F12" s="155"/>
      <c r="G12" s="156"/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0"/>
        <v>0</v>
      </c>
      <c r="BB12" s="123">
        <f t="shared" si="1"/>
        <v>0</v>
      </c>
      <c r="BC12" s="123">
        <f t="shared" si="2"/>
        <v>0</v>
      </c>
      <c r="BD12" s="123">
        <f t="shared" si="3"/>
        <v>0</v>
      </c>
      <c r="BE12" s="123">
        <f t="shared" si="4"/>
        <v>0</v>
      </c>
      <c r="CZ12" s="123">
        <v>0</v>
      </c>
    </row>
    <row r="13" spans="1:104">
      <c r="A13" s="151">
        <v>6</v>
      </c>
      <c r="B13" s="152" t="s">
        <v>82</v>
      </c>
      <c r="C13" s="153" t="s">
        <v>83</v>
      </c>
      <c r="D13" s="154" t="s">
        <v>77</v>
      </c>
      <c r="E13" s="155">
        <v>4.88</v>
      </c>
      <c r="F13" s="155"/>
      <c r="G13" s="156"/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0"/>
        <v>0</v>
      </c>
      <c r="BB13" s="123">
        <f t="shared" si="1"/>
        <v>0</v>
      </c>
      <c r="BC13" s="123">
        <f t="shared" si="2"/>
        <v>0</v>
      </c>
      <c r="BD13" s="123">
        <f t="shared" si="3"/>
        <v>0</v>
      </c>
      <c r="BE13" s="123">
        <f t="shared" si="4"/>
        <v>0</v>
      </c>
      <c r="CZ13" s="123">
        <v>0</v>
      </c>
    </row>
    <row r="14" spans="1:104">
      <c r="A14" s="151">
        <v>7</v>
      </c>
      <c r="B14" s="152" t="s">
        <v>84</v>
      </c>
      <c r="C14" s="153" t="s">
        <v>85</v>
      </c>
      <c r="D14" s="154" t="s">
        <v>77</v>
      </c>
      <c r="E14" s="155">
        <v>13.4</v>
      </c>
      <c r="F14" s="155"/>
      <c r="G14" s="156"/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0"/>
        <v>0</v>
      </c>
      <c r="BB14" s="123">
        <f t="shared" si="1"/>
        <v>0</v>
      </c>
      <c r="BC14" s="123">
        <f t="shared" si="2"/>
        <v>0</v>
      </c>
      <c r="BD14" s="123">
        <f t="shared" si="3"/>
        <v>0</v>
      </c>
      <c r="BE14" s="123">
        <f t="shared" si="4"/>
        <v>0</v>
      </c>
      <c r="CZ14" s="123">
        <v>0</v>
      </c>
    </row>
    <row r="15" spans="1:104">
      <c r="A15" s="151">
        <v>8</v>
      </c>
      <c r="B15" s="152" t="s">
        <v>86</v>
      </c>
      <c r="C15" s="153" t="s">
        <v>87</v>
      </c>
      <c r="D15" s="154" t="s">
        <v>88</v>
      </c>
      <c r="E15" s="155">
        <v>1.5</v>
      </c>
      <c r="F15" s="155"/>
      <c r="G15" s="156"/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0"/>
        <v>0</v>
      </c>
      <c r="BB15" s="123">
        <f t="shared" si="1"/>
        <v>0</v>
      </c>
      <c r="BC15" s="123">
        <f t="shared" si="2"/>
        <v>0</v>
      </c>
      <c r="BD15" s="123">
        <f t="shared" si="3"/>
        <v>0</v>
      </c>
      <c r="BE15" s="123">
        <f t="shared" si="4"/>
        <v>0</v>
      </c>
      <c r="CZ15" s="123">
        <v>0</v>
      </c>
    </row>
    <row r="16" spans="1:104">
      <c r="A16" s="151">
        <v>9</v>
      </c>
      <c r="B16" s="152" t="s">
        <v>89</v>
      </c>
      <c r="C16" s="153" t="s">
        <v>141</v>
      </c>
      <c r="D16" s="154" t="s">
        <v>72</v>
      </c>
      <c r="E16" s="155">
        <v>2</v>
      </c>
      <c r="F16" s="155"/>
      <c r="G16" s="156"/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0"/>
        <v>0</v>
      </c>
      <c r="BB16" s="123">
        <f t="shared" si="1"/>
        <v>0</v>
      </c>
      <c r="BC16" s="123">
        <f t="shared" si="2"/>
        <v>0</v>
      </c>
      <c r="BD16" s="123">
        <f t="shared" si="3"/>
        <v>0</v>
      </c>
      <c r="BE16" s="123">
        <f t="shared" si="4"/>
        <v>0</v>
      </c>
      <c r="CZ16" s="123">
        <v>0</v>
      </c>
    </row>
    <row r="17" spans="1:104">
      <c r="A17" s="151">
        <v>10</v>
      </c>
      <c r="B17" s="152" t="s">
        <v>90</v>
      </c>
      <c r="C17" s="153" t="s">
        <v>91</v>
      </c>
      <c r="D17" s="154" t="s">
        <v>77</v>
      </c>
      <c r="E17" s="155">
        <v>12.12</v>
      </c>
      <c r="F17" s="155"/>
      <c r="G17" s="156"/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0"/>
        <v>0</v>
      </c>
      <c r="BB17" s="123">
        <f t="shared" si="1"/>
        <v>0</v>
      </c>
      <c r="BC17" s="123">
        <f t="shared" si="2"/>
        <v>0</v>
      </c>
      <c r="BD17" s="123">
        <f t="shared" si="3"/>
        <v>0</v>
      </c>
      <c r="BE17" s="123">
        <f t="shared" si="4"/>
        <v>0</v>
      </c>
      <c r="CZ17" s="123">
        <v>0</v>
      </c>
    </row>
    <row r="18" spans="1:104" ht="22.5">
      <c r="A18" s="151">
        <v>11</v>
      </c>
      <c r="B18" s="152" t="s">
        <v>92</v>
      </c>
      <c r="C18" s="153" t="s">
        <v>93</v>
      </c>
      <c r="D18" s="154" t="s">
        <v>88</v>
      </c>
      <c r="E18" s="155">
        <v>10.5</v>
      </c>
      <c r="F18" s="155"/>
      <c r="G18" s="156"/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0"/>
        <v>0</v>
      </c>
      <c r="BB18" s="123">
        <f t="shared" si="1"/>
        <v>0</v>
      </c>
      <c r="BC18" s="123">
        <f t="shared" si="2"/>
        <v>0</v>
      </c>
      <c r="BD18" s="123">
        <f t="shared" si="3"/>
        <v>0</v>
      </c>
      <c r="BE18" s="123">
        <f t="shared" si="4"/>
        <v>0</v>
      </c>
      <c r="CZ18" s="123">
        <v>0</v>
      </c>
    </row>
    <row r="19" spans="1:104">
      <c r="A19" s="151">
        <v>12</v>
      </c>
      <c r="B19" s="152" t="s">
        <v>94</v>
      </c>
      <c r="C19" s="153" t="s">
        <v>95</v>
      </c>
      <c r="D19" s="154" t="s">
        <v>77</v>
      </c>
      <c r="E19" s="155">
        <v>10</v>
      </c>
      <c r="F19" s="155"/>
      <c r="G19" s="156"/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0</v>
      </c>
    </row>
    <row r="20" spans="1:104" ht="22.5">
      <c r="A20" s="151">
        <v>13</v>
      </c>
      <c r="B20" s="152" t="s">
        <v>96</v>
      </c>
      <c r="C20" s="153" t="s">
        <v>97</v>
      </c>
      <c r="D20" s="154" t="s">
        <v>88</v>
      </c>
      <c r="E20" s="155">
        <v>28.8</v>
      </c>
      <c r="F20" s="155"/>
      <c r="G20" s="156"/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0"/>
        <v>0</v>
      </c>
      <c r="BB20" s="123">
        <f t="shared" si="1"/>
        <v>0</v>
      </c>
      <c r="BC20" s="123">
        <f t="shared" si="2"/>
        <v>0</v>
      </c>
      <c r="BD20" s="123">
        <f t="shared" si="3"/>
        <v>0</v>
      </c>
      <c r="BE20" s="123">
        <f t="shared" si="4"/>
        <v>0</v>
      </c>
      <c r="CZ20" s="123">
        <v>9.8999999999999999E-4</v>
      </c>
    </row>
    <row r="21" spans="1:104">
      <c r="A21" s="151">
        <v>14</v>
      </c>
      <c r="B21" s="152" t="s">
        <v>98</v>
      </c>
      <c r="C21" s="153" t="s">
        <v>99</v>
      </c>
      <c r="D21" s="154" t="s">
        <v>88</v>
      </c>
      <c r="E21" s="155">
        <v>28.8</v>
      </c>
      <c r="F21" s="155"/>
      <c r="G21" s="156"/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0"/>
        <v>0</v>
      </c>
      <c r="BB21" s="123">
        <f t="shared" si="1"/>
        <v>0</v>
      </c>
      <c r="BC21" s="123">
        <f t="shared" si="2"/>
        <v>0</v>
      </c>
      <c r="BD21" s="123">
        <f t="shared" si="3"/>
        <v>0</v>
      </c>
      <c r="BE21" s="123">
        <f t="shared" si="4"/>
        <v>0</v>
      </c>
      <c r="CZ21" s="123">
        <v>0</v>
      </c>
    </row>
    <row r="22" spans="1:104">
      <c r="A22" s="157"/>
      <c r="B22" s="158" t="s">
        <v>68</v>
      </c>
      <c r="C22" s="159" t="str">
        <f>CONCATENATE(B7," ",C7)</f>
        <v>1 Zemní práce</v>
      </c>
      <c r="D22" s="157"/>
      <c r="E22" s="160"/>
      <c r="F22" s="160"/>
      <c r="G22" s="161"/>
      <c r="O22" s="150">
        <v>4</v>
      </c>
      <c r="BA22" s="162">
        <f>SUM(BA7:BA21)</f>
        <v>0</v>
      </c>
      <c r="BB22" s="162">
        <f>SUM(BB7:BB21)</f>
        <v>0</v>
      </c>
      <c r="BC22" s="162">
        <f>SUM(BC7:BC21)</f>
        <v>0</v>
      </c>
      <c r="BD22" s="162">
        <f>SUM(BD7:BD21)</f>
        <v>0</v>
      </c>
      <c r="BE22" s="162">
        <f>SUM(BE7:BE21)</f>
        <v>0</v>
      </c>
    </row>
    <row r="23" spans="1:104">
      <c r="A23" s="143" t="s">
        <v>64</v>
      </c>
      <c r="B23" s="144" t="s">
        <v>100</v>
      </c>
      <c r="C23" s="145" t="s">
        <v>101</v>
      </c>
      <c r="D23" s="146"/>
      <c r="E23" s="147"/>
      <c r="F23" s="147"/>
      <c r="G23" s="148"/>
      <c r="H23" s="149"/>
      <c r="I23" s="149"/>
      <c r="O23" s="150">
        <v>1</v>
      </c>
    </row>
    <row r="24" spans="1:104" ht="22.5">
      <c r="A24" s="151">
        <v>15</v>
      </c>
      <c r="B24" s="152" t="s">
        <v>102</v>
      </c>
      <c r="C24" s="153" t="s">
        <v>103</v>
      </c>
      <c r="D24" s="154" t="s">
        <v>77</v>
      </c>
      <c r="E24" s="155">
        <v>1.44</v>
      </c>
      <c r="F24" s="155"/>
      <c r="G24" s="156"/>
      <c r="O24" s="150">
        <v>2</v>
      </c>
      <c r="AA24" s="123">
        <v>12</v>
      </c>
      <c r="AB24" s="123">
        <v>0</v>
      </c>
      <c r="AC24" s="123">
        <v>15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2.5</v>
      </c>
    </row>
    <row r="25" spans="1:104">
      <c r="A25" s="157"/>
      <c r="B25" s="158" t="s">
        <v>68</v>
      </c>
      <c r="C25" s="159" t="str">
        <f>CONCATENATE(B23," ",C23)</f>
        <v>4 Vodorovné konstrukce</v>
      </c>
      <c r="D25" s="157"/>
      <c r="E25" s="160"/>
      <c r="F25" s="160"/>
      <c r="G25" s="161"/>
      <c r="O25" s="150">
        <v>4</v>
      </c>
      <c r="BA25" s="162">
        <f>SUM(BA23:BA24)</f>
        <v>0</v>
      </c>
      <c r="BB25" s="162">
        <f>SUM(BB23:BB24)</f>
        <v>0</v>
      </c>
      <c r="BC25" s="162">
        <f>SUM(BC23:BC24)</f>
        <v>0</v>
      </c>
      <c r="BD25" s="162">
        <f>SUM(BD23:BD24)</f>
        <v>0</v>
      </c>
      <c r="BE25" s="162">
        <f>SUM(BE23:BE24)</f>
        <v>0</v>
      </c>
    </row>
    <row r="26" spans="1:104">
      <c r="A26" s="143" t="s">
        <v>64</v>
      </c>
      <c r="B26" s="144" t="s">
        <v>104</v>
      </c>
      <c r="C26" s="145" t="s">
        <v>105</v>
      </c>
      <c r="D26" s="146"/>
      <c r="E26" s="147"/>
      <c r="F26" s="147"/>
      <c r="G26" s="148"/>
      <c r="H26" s="149"/>
      <c r="I26" s="149"/>
      <c r="O26" s="150">
        <v>1</v>
      </c>
    </row>
    <row r="27" spans="1:104" ht="22.5">
      <c r="A27" s="151">
        <v>16</v>
      </c>
      <c r="B27" s="152" t="s">
        <v>106</v>
      </c>
      <c r="C27" s="153" t="s">
        <v>107</v>
      </c>
      <c r="D27" s="154" t="s">
        <v>108</v>
      </c>
      <c r="E27" s="155">
        <v>3.93</v>
      </c>
      <c r="F27" s="155"/>
      <c r="G27" s="156"/>
      <c r="O27" s="150">
        <v>2</v>
      </c>
      <c r="AA27" s="123">
        <v>12</v>
      </c>
      <c r="AB27" s="123">
        <v>0</v>
      </c>
      <c r="AC27" s="123">
        <v>16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1</v>
      </c>
    </row>
    <row r="28" spans="1:104">
      <c r="A28" s="151">
        <v>17</v>
      </c>
      <c r="B28" s="152" t="s">
        <v>109</v>
      </c>
      <c r="C28" s="153" t="s">
        <v>110</v>
      </c>
      <c r="D28" s="154" t="s">
        <v>67</v>
      </c>
      <c r="E28" s="155">
        <v>1</v>
      </c>
      <c r="F28" s="155"/>
      <c r="G28" s="156"/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ht="22.5">
      <c r="A29" s="151">
        <v>18</v>
      </c>
      <c r="B29" s="152" t="s">
        <v>65</v>
      </c>
      <c r="C29" s="153" t="s">
        <v>111</v>
      </c>
      <c r="D29" s="154" t="s">
        <v>88</v>
      </c>
      <c r="E29" s="155">
        <v>1.5</v>
      </c>
      <c r="F29" s="155"/>
      <c r="G29" s="156"/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>
      <c r="A30" s="157"/>
      <c r="B30" s="158" t="s">
        <v>68</v>
      </c>
      <c r="C30" s="159" t="str">
        <f>CONCATENATE(B26," ",C26)</f>
        <v>5 Komunikace</v>
      </c>
      <c r="D30" s="157"/>
      <c r="E30" s="160"/>
      <c r="F30" s="160"/>
      <c r="G30" s="161"/>
      <c r="O30" s="150">
        <v>4</v>
      </c>
      <c r="BA30" s="162">
        <f>SUM(BA26:BA29)</f>
        <v>0</v>
      </c>
      <c r="BB30" s="162">
        <f>SUM(BB26:BB29)</f>
        <v>0</v>
      </c>
      <c r="BC30" s="162">
        <f>SUM(BC26:BC29)</f>
        <v>0</v>
      </c>
      <c r="BD30" s="162">
        <f>SUM(BD26:BD29)</f>
        <v>0</v>
      </c>
      <c r="BE30" s="162">
        <f>SUM(BE26:BE29)</f>
        <v>0</v>
      </c>
    </row>
    <row r="31" spans="1:104">
      <c r="A31" s="143" t="s">
        <v>64</v>
      </c>
      <c r="B31" s="144" t="s">
        <v>112</v>
      </c>
      <c r="C31" s="145" t="s">
        <v>113</v>
      </c>
      <c r="D31" s="146"/>
      <c r="E31" s="147"/>
      <c r="F31" s="147"/>
      <c r="G31" s="148"/>
      <c r="H31" s="149"/>
      <c r="I31" s="149"/>
      <c r="O31" s="150">
        <v>1</v>
      </c>
    </row>
    <row r="32" spans="1:104" ht="22.5">
      <c r="A32" s="151">
        <v>19</v>
      </c>
      <c r="B32" s="152" t="s">
        <v>114</v>
      </c>
      <c r="C32" s="153" t="s">
        <v>115</v>
      </c>
      <c r="D32" s="154" t="s">
        <v>77</v>
      </c>
      <c r="E32" s="155">
        <v>3.44</v>
      </c>
      <c r="F32" s="155"/>
      <c r="G32" s="156"/>
      <c r="O32" s="150">
        <v>2</v>
      </c>
      <c r="AA32" s="123">
        <v>12</v>
      </c>
      <c r="AB32" s="123">
        <v>0</v>
      </c>
      <c r="AC32" s="123">
        <v>19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2.5249999999999999</v>
      </c>
    </row>
    <row r="33" spans="1:104">
      <c r="A33" s="151">
        <v>20</v>
      </c>
      <c r="B33" s="152" t="s">
        <v>116</v>
      </c>
      <c r="C33" s="153" t="s">
        <v>117</v>
      </c>
      <c r="D33" s="154" t="s">
        <v>118</v>
      </c>
      <c r="E33" s="155">
        <v>1</v>
      </c>
      <c r="F33" s="155"/>
      <c r="G33" s="156"/>
      <c r="O33" s="150">
        <v>2</v>
      </c>
      <c r="AA33" s="123">
        <v>12</v>
      </c>
      <c r="AB33" s="123">
        <v>0</v>
      </c>
      <c r="AC33" s="123">
        <v>20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2.0224299999999999</v>
      </c>
    </row>
    <row r="34" spans="1:104" ht="22.5">
      <c r="A34" s="151">
        <v>21</v>
      </c>
      <c r="B34" s="152" t="s">
        <v>119</v>
      </c>
      <c r="C34" s="153" t="s">
        <v>120</v>
      </c>
      <c r="D34" s="154" t="s">
        <v>72</v>
      </c>
      <c r="E34" s="155">
        <v>8</v>
      </c>
      <c r="F34" s="155"/>
      <c r="G34" s="156"/>
      <c r="O34" s="150">
        <v>2</v>
      </c>
      <c r="AA34" s="123">
        <v>12</v>
      </c>
      <c r="AB34" s="123">
        <v>0</v>
      </c>
      <c r="AC34" s="123">
        <v>21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3.7589999999999998E-2</v>
      </c>
    </row>
    <row r="35" spans="1:104" ht="22.5">
      <c r="A35" s="151">
        <v>22</v>
      </c>
      <c r="B35" s="152" t="s">
        <v>121</v>
      </c>
      <c r="C35" s="153" t="s">
        <v>122</v>
      </c>
      <c r="D35" s="154" t="s">
        <v>118</v>
      </c>
      <c r="E35" s="155">
        <v>1</v>
      </c>
      <c r="F35" s="155"/>
      <c r="G35" s="156"/>
      <c r="O35" s="150">
        <v>2</v>
      </c>
      <c r="AA35" s="123">
        <v>12</v>
      </c>
      <c r="AB35" s="123">
        <v>0</v>
      </c>
      <c r="AC35" s="123">
        <v>22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1.8045599999999999</v>
      </c>
    </row>
    <row r="36" spans="1:104" ht="22.5">
      <c r="A36" s="151">
        <v>23</v>
      </c>
      <c r="B36" s="152" t="s">
        <v>123</v>
      </c>
      <c r="C36" s="153" t="s">
        <v>124</v>
      </c>
      <c r="D36" s="154" t="s">
        <v>72</v>
      </c>
      <c r="E36" s="155">
        <v>8</v>
      </c>
      <c r="F36" s="155"/>
      <c r="G36" s="156"/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>
      <c r="A37" s="157"/>
      <c r="B37" s="158" t="s">
        <v>68</v>
      </c>
      <c r="C37" s="159" t="str">
        <f>CONCATENATE(B31," ",C31)</f>
        <v>8 Trubní vedení</v>
      </c>
      <c r="D37" s="157"/>
      <c r="E37" s="160"/>
      <c r="F37" s="160"/>
      <c r="G37" s="161"/>
      <c r="O37" s="150">
        <v>4</v>
      </c>
      <c r="BA37" s="162">
        <f>SUM(BA31:BA36)</f>
        <v>0</v>
      </c>
      <c r="BB37" s="162">
        <f>SUM(BB31:BB36)</f>
        <v>0</v>
      </c>
      <c r="BC37" s="162">
        <f>SUM(BC31:BC36)</f>
        <v>0</v>
      </c>
      <c r="BD37" s="162">
        <f>SUM(BD31:BD36)</f>
        <v>0</v>
      </c>
      <c r="BE37" s="162">
        <f>SUM(BE31:BE36)</f>
        <v>0</v>
      </c>
    </row>
    <row r="38" spans="1:104">
      <c r="A38" s="143" t="s">
        <v>64</v>
      </c>
      <c r="B38" s="144" t="s">
        <v>125</v>
      </c>
      <c r="C38" s="145" t="s">
        <v>126</v>
      </c>
      <c r="D38" s="146"/>
      <c r="E38" s="147"/>
      <c r="F38" s="147"/>
      <c r="G38" s="148"/>
      <c r="H38" s="149"/>
      <c r="I38" s="149"/>
      <c r="O38" s="150">
        <v>1</v>
      </c>
    </row>
    <row r="39" spans="1:104">
      <c r="A39" s="151">
        <v>24</v>
      </c>
      <c r="B39" s="152" t="s">
        <v>127</v>
      </c>
      <c r="C39" s="153" t="s">
        <v>128</v>
      </c>
      <c r="D39" s="154" t="s">
        <v>72</v>
      </c>
      <c r="E39" s="155">
        <v>16</v>
      </c>
      <c r="F39" s="155"/>
      <c r="G39" s="156"/>
      <c r="O39" s="150">
        <v>2</v>
      </c>
      <c r="AA39" s="123">
        <v>12</v>
      </c>
      <c r="AB39" s="123">
        <v>0</v>
      </c>
      <c r="AC39" s="123">
        <v>24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>
      <c r="A40" s="151">
        <v>25</v>
      </c>
      <c r="B40" s="152" t="s">
        <v>129</v>
      </c>
      <c r="C40" s="153" t="s">
        <v>130</v>
      </c>
      <c r="D40" s="154" t="s">
        <v>72</v>
      </c>
      <c r="E40" s="155">
        <v>2</v>
      </c>
      <c r="F40" s="155"/>
      <c r="G40" s="156"/>
      <c r="O40" s="150">
        <v>2</v>
      </c>
      <c r="AA40" s="123">
        <v>12</v>
      </c>
      <c r="AB40" s="123">
        <v>0</v>
      </c>
      <c r="AC40" s="123">
        <v>25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0.14424000000000001</v>
      </c>
    </row>
    <row r="41" spans="1:104">
      <c r="A41" s="157"/>
      <c r="B41" s="158" t="s">
        <v>68</v>
      </c>
      <c r="C41" s="159" t="str">
        <f>CONCATENATE(B38," ",C38)</f>
        <v>91 Doplňující práce na komunikaci</v>
      </c>
      <c r="D41" s="157"/>
      <c r="E41" s="160"/>
      <c r="F41" s="160"/>
      <c r="G41" s="161"/>
      <c r="O41" s="150">
        <v>4</v>
      </c>
      <c r="BA41" s="162">
        <f>SUM(BA38:BA40)</f>
        <v>0</v>
      </c>
      <c r="BB41" s="162">
        <f>SUM(BB38:BB40)</f>
        <v>0</v>
      </c>
      <c r="BC41" s="162">
        <f>SUM(BC38:BC40)</f>
        <v>0</v>
      </c>
      <c r="BD41" s="162">
        <f>SUM(BD38:BD40)</f>
        <v>0</v>
      </c>
      <c r="BE41" s="162">
        <f>SUM(BE38:BE40)</f>
        <v>0</v>
      </c>
    </row>
    <row r="42" spans="1:104">
      <c r="A42" s="143" t="s">
        <v>64</v>
      </c>
      <c r="B42" s="144" t="s">
        <v>131</v>
      </c>
      <c r="C42" s="145" t="s">
        <v>132</v>
      </c>
      <c r="D42" s="146"/>
      <c r="E42" s="147"/>
      <c r="F42" s="147"/>
      <c r="G42" s="148"/>
      <c r="H42" s="149"/>
      <c r="I42" s="149"/>
      <c r="O42" s="150">
        <v>1</v>
      </c>
    </row>
    <row r="43" spans="1:104">
      <c r="A43" s="151">
        <v>26</v>
      </c>
      <c r="B43" s="152" t="s">
        <v>133</v>
      </c>
      <c r="C43" s="153" t="s">
        <v>134</v>
      </c>
      <c r="D43" s="154" t="s">
        <v>108</v>
      </c>
      <c r="E43" s="155">
        <v>20.9</v>
      </c>
      <c r="F43" s="155"/>
      <c r="G43" s="156"/>
      <c r="O43" s="150">
        <v>2</v>
      </c>
      <c r="AA43" s="123">
        <v>12</v>
      </c>
      <c r="AB43" s="123">
        <v>0</v>
      </c>
      <c r="AC43" s="123">
        <v>26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>
      <c r="A44" s="157"/>
      <c r="B44" s="158" t="s">
        <v>68</v>
      </c>
      <c r="C44" s="159" t="str">
        <f>CONCATENATE(B42," ",C42)</f>
        <v>99 Staveništní přesun hmot</v>
      </c>
      <c r="D44" s="157"/>
      <c r="E44" s="160"/>
      <c r="F44" s="160"/>
      <c r="G44" s="161"/>
      <c r="O44" s="150">
        <v>4</v>
      </c>
      <c r="BA44" s="162">
        <f>SUM(BA42:BA43)</f>
        <v>0</v>
      </c>
      <c r="BB44" s="162">
        <f>SUM(BB42:BB43)</f>
        <v>0</v>
      </c>
      <c r="BC44" s="162">
        <f>SUM(BC42:BC43)</f>
        <v>0</v>
      </c>
      <c r="BD44" s="162">
        <f>SUM(BD42:BD43)</f>
        <v>0</v>
      </c>
      <c r="BE44" s="162">
        <f>SUM(BE42:BE43)</f>
        <v>0</v>
      </c>
    </row>
    <row r="45" spans="1:104">
      <c r="A45" s="124"/>
      <c r="B45" s="124"/>
      <c r="C45" s="124"/>
      <c r="D45" s="124"/>
      <c r="E45" s="124"/>
      <c r="F45" s="124"/>
      <c r="G45" s="124"/>
    </row>
    <row r="46" spans="1:104">
      <c r="E46" s="123"/>
    </row>
    <row r="47" spans="1:104">
      <c r="E47" s="123"/>
    </row>
    <row r="48" spans="1:104">
      <c r="E48" s="123"/>
    </row>
    <row r="49" spans="5:5">
      <c r="E49" s="123"/>
    </row>
    <row r="50" spans="5:5">
      <c r="E50" s="123"/>
    </row>
    <row r="51" spans="5:5">
      <c r="E51" s="123"/>
    </row>
    <row r="52" spans="5:5">
      <c r="E52" s="123"/>
    </row>
    <row r="53" spans="5:5">
      <c r="E53" s="123"/>
    </row>
    <row r="54" spans="5:5">
      <c r="E54" s="123"/>
    </row>
    <row r="55" spans="5:5">
      <c r="E55" s="123"/>
    </row>
    <row r="56" spans="5:5">
      <c r="E56" s="123"/>
    </row>
    <row r="57" spans="5:5">
      <c r="E57" s="123"/>
    </row>
    <row r="58" spans="5:5">
      <c r="E58" s="123"/>
    </row>
    <row r="59" spans="5:5">
      <c r="E59" s="123"/>
    </row>
    <row r="60" spans="5:5">
      <c r="E60" s="123"/>
    </row>
    <row r="61" spans="5:5">
      <c r="E61" s="123"/>
    </row>
    <row r="62" spans="5:5">
      <c r="E62" s="123"/>
    </row>
    <row r="63" spans="5:5">
      <c r="E63" s="123"/>
    </row>
    <row r="64" spans="5:5">
      <c r="E64" s="123"/>
    </row>
    <row r="65" spans="1:7">
      <c r="E65" s="123"/>
    </row>
    <row r="66" spans="1:7">
      <c r="E66" s="123"/>
    </row>
    <row r="67" spans="1:7">
      <c r="E67" s="123"/>
    </row>
    <row r="68" spans="1:7">
      <c r="A68" s="163"/>
      <c r="B68" s="163"/>
      <c r="C68" s="163"/>
      <c r="D68" s="163"/>
      <c r="E68" s="163"/>
      <c r="F68" s="163"/>
      <c r="G68" s="163"/>
    </row>
    <row r="69" spans="1:7">
      <c r="A69" s="163"/>
      <c r="B69" s="163"/>
      <c r="C69" s="163"/>
      <c r="D69" s="163"/>
      <c r="E69" s="163"/>
      <c r="F69" s="163"/>
      <c r="G69" s="163"/>
    </row>
    <row r="70" spans="1:7">
      <c r="A70" s="163"/>
      <c r="B70" s="163"/>
      <c r="C70" s="163"/>
      <c r="D70" s="163"/>
      <c r="E70" s="163"/>
      <c r="F70" s="163"/>
      <c r="G70" s="163"/>
    </row>
    <row r="71" spans="1:7">
      <c r="A71" s="163"/>
      <c r="B71" s="163"/>
      <c r="C71" s="163"/>
      <c r="D71" s="163"/>
      <c r="E71" s="163"/>
      <c r="F71" s="163"/>
      <c r="G71" s="163"/>
    </row>
    <row r="72" spans="1:7">
      <c r="E72" s="123"/>
    </row>
    <row r="73" spans="1:7">
      <c r="E73" s="123"/>
    </row>
    <row r="74" spans="1:7">
      <c r="E74" s="123"/>
    </row>
    <row r="75" spans="1:7">
      <c r="E75" s="123"/>
    </row>
    <row r="76" spans="1:7">
      <c r="E76" s="123"/>
    </row>
    <row r="77" spans="1:7">
      <c r="E77" s="123"/>
    </row>
    <row r="78" spans="1:7">
      <c r="E78" s="123"/>
    </row>
    <row r="79" spans="1:7">
      <c r="E79" s="123"/>
    </row>
    <row r="80" spans="1:7">
      <c r="E80" s="123"/>
    </row>
    <row r="81" spans="5:5">
      <c r="E81" s="123"/>
    </row>
    <row r="82" spans="5:5">
      <c r="E82" s="123"/>
    </row>
    <row r="83" spans="5:5">
      <c r="E83" s="123"/>
    </row>
    <row r="84" spans="5:5">
      <c r="E84" s="123"/>
    </row>
    <row r="85" spans="5:5">
      <c r="E85" s="123"/>
    </row>
    <row r="86" spans="5:5">
      <c r="E86" s="123"/>
    </row>
    <row r="87" spans="5:5">
      <c r="E87" s="123"/>
    </row>
    <row r="88" spans="5:5">
      <c r="E88" s="123"/>
    </row>
    <row r="89" spans="5:5">
      <c r="E89" s="123"/>
    </row>
    <row r="90" spans="5:5">
      <c r="E90" s="123"/>
    </row>
    <row r="91" spans="5:5">
      <c r="E91" s="123"/>
    </row>
    <row r="92" spans="5:5">
      <c r="E92" s="123"/>
    </row>
    <row r="93" spans="5:5">
      <c r="E93" s="123"/>
    </row>
    <row r="94" spans="5:5">
      <c r="E94" s="123"/>
    </row>
    <row r="95" spans="5:5">
      <c r="E95" s="123"/>
    </row>
    <row r="96" spans="5:5">
      <c r="E96" s="123"/>
    </row>
    <row r="97" spans="1:7">
      <c r="E97" s="123"/>
    </row>
    <row r="98" spans="1:7">
      <c r="E98" s="123"/>
    </row>
    <row r="99" spans="1:7">
      <c r="E99" s="123"/>
    </row>
    <row r="100" spans="1:7">
      <c r="E100" s="123"/>
    </row>
    <row r="101" spans="1:7">
      <c r="E101" s="123"/>
    </row>
    <row r="102" spans="1:7">
      <c r="E102" s="123"/>
    </row>
    <row r="103" spans="1:7">
      <c r="A103" s="164"/>
      <c r="B103" s="164"/>
    </row>
    <row r="104" spans="1:7">
      <c r="A104" s="163"/>
      <c r="B104" s="163"/>
      <c r="C104" s="166"/>
      <c r="D104" s="166"/>
      <c r="E104" s="167"/>
      <c r="F104" s="166"/>
      <c r="G104" s="168"/>
    </row>
    <row r="105" spans="1:7">
      <c r="A105" s="169"/>
      <c r="B105" s="169"/>
      <c r="C105" s="163"/>
      <c r="D105" s="163"/>
      <c r="E105" s="170"/>
      <c r="F105" s="163"/>
      <c r="G105" s="163"/>
    </row>
    <row r="106" spans="1:7">
      <c r="A106" s="163"/>
      <c r="B106" s="163"/>
      <c r="C106" s="163"/>
      <c r="D106" s="163"/>
      <c r="E106" s="170"/>
      <c r="F106" s="163"/>
      <c r="G106" s="163"/>
    </row>
    <row r="107" spans="1:7">
      <c r="A107" s="163"/>
      <c r="B107" s="163"/>
      <c r="C107" s="163"/>
      <c r="D107" s="163"/>
      <c r="E107" s="170"/>
      <c r="F107" s="163"/>
      <c r="G107" s="163"/>
    </row>
    <row r="108" spans="1:7">
      <c r="A108" s="163"/>
      <c r="B108" s="163"/>
      <c r="C108" s="163"/>
      <c r="D108" s="163"/>
      <c r="E108" s="170"/>
      <c r="F108" s="163"/>
      <c r="G108" s="163"/>
    </row>
    <row r="109" spans="1:7">
      <c r="A109" s="163"/>
      <c r="B109" s="163"/>
      <c r="C109" s="163"/>
      <c r="D109" s="163"/>
      <c r="E109" s="170"/>
      <c r="F109" s="163"/>
      <c r="G109" s="163"/>
    </row>
    <row r="110" spans="1:7">
      <c r="A110" s="163"/>
      <c r="B110" s="163"/>
      <c r="C110" s="163"/>
      <c r="D110" s="163"/>
      <c r="E110" s="170"/>
      <c r="F110" s="163"/>
      <c r="G110" s="163"/>
    </row>
    <row r="111" spans="1:7">
      <c r="A111" s="163"/>
      <c r="B111" s="163"/>
      <c r="C111" s="163"/>
      <c r="D111" s="163"/>
      <c r="E111" s="170"/>
      <c r="F111" s="163"/>
      <c r="G111" s="163"/>
    </row>
    <row r="112" spans="1:7">
      <c r="A112" s="163"/>
      <c r="B112" s="163"/>
      <c r="C112" s="163"/>
      <c r="D112" s="163"/>
      <c r="E112" s="170"/>
      <c r="F112" s="163"/>
      <c r="G112" s="163"/>
    </row>
    <row r="113" spans="1:7">
      <c r="A113" s="163"/>
      <c r="B113" s="163"/>
      <c r="C113" s="163"/>
      <c r="D113" s="163"/>
      <c r="E113" s="170"/>
      <c r="F113" s="163"/>
      <c r="G113" s="163"/>
    </row>
    <row r="114" spans="1:7">
      <c r="A114" s="163"/>
      <c r="B114" s="163"/>
      <c r="C114" s="163"/>
      <c r="D114" s="163"/>
      <c r="E114" s="170"/>
      <c r="F114" s="163"/>
      <c r="G114" s="163"/>
    </row>
    <row r="115" spans="1:7">
      <c r="A115" s="163"/>
      <c r="B115" s="163"/>
      <c r="C115" s="163"/>
      <c r="D115" s="163"/>
      <c r="E115" s="170"/>
      <c r="F115" s="163"/>
      <c r="G115" s="163"/>
    </row>
    <row r="116" spans="1:7">
      <c r="A116" s="163"/>
      <c r="B116" s="163"/>
      <c r="C116" s="163"/>
      <c r="D116" s="163"/>
      <c r="E116" s="170"/>
      <c r="F116" s="163"/>
      <c r="G116" s="163"/>
    </row>
    <row r="117" spans="1:7">
      <c r="A117" s="163"/>
      <c r="B117" s="163"/>
      <c r="C117" s="163"/>
      <c r="D117" s="163"/>
      <c r="E117" s="170"/>
      <c r="F117" s="163"/>
      <c r="G117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2014-04-11T07:13:14Z</cp:lastPrinted>
  <dcterms:created xsi:type="dcterms:W3CDTF">2014-04-09T15:45:17Z</dcterms:created>
  <dcterms:modified xsi:type="dcterms:W3CDTF">2014-04-11T08:30:00Z</dcterms:modified>
</cp:coreProperties>
</file>