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gykovy-my.sharepoint.com/personal/zdenek_sustek_gykovy_onmicrosoft_com/Documents/Dokumenty/projekty/irop/nabytek+tabule/zamknute-specifikace/"/>
    </mc:Choice>
  </mc:AlternateContent>
  <xr:revisionPtr revIDLastSave="16" documentId="8_{FB1A1095-240E-4336-B01B-D24C6E284D63}" xr6:coauthVersionLast="47" xr6:coauthVersionMax="47" xr10:uidLastSave="{022DFDDA-8FAA-4F17-B0EA-612285D91464}"/>
  <workbookProtection workbookAlgorithmName="SHA-512" workbookHashValue="Vr3MGujTL3o4CM3qg2B6GbG9pOjCGRcf94k7do5nSudZ55BJ09OLCHkUfrMfMCX04ezlfAvxd5f+w7jHGAa66A==" workbookSaltValue="ijwsNc+xCUOVG1dq5EYy8w==" workbookSpinCount="100000" lockStructure="1"/>
  <bookViews>
    <workbookView xWindow="-120" yWindow="-120" windowWidth="29040" windowHeight="15840" xr2:uid="{9DA2ABBF-E1E7-4880-AFDA-C77415083D6A}"/>
  </bookViews>
  <sheets>
    <sheet name="Celkem" sheetId="1" r:id="rId1"/>
    <sheet name="Rekap" sheetId="2" r:id="rId2"/>
    <sheet name="LabBI" sheetId="3" r:id="rId3"/>
    <sheet name="UčBI" sheetId="4" r:id="rId4"/>
    <sheet name="SkladBI" sheetId="5" r:id="rId5"/>
    <sheet name="UčFY" sheetId="6" r:id="rId6"/>
    <sheet name="LabFY" sheetId="7" r:id="rId7"/>
    <sheet name="KabFY"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 l="1"/>
  <c r="C3" i="3"/>
  <c r="B18" i="2"/>
  <c r="B17" i="2"/>
  <c r="B16" i="2"/>
  <c r="B15" i="2"/>
  <c r="B14" i="2"/>
  <c r="B13" i="2"/>
  <c r="C3" i="8"/>
  <c r="C2" i="8"/>
  <c r="C3" i="7"/>
  <c r="C2" i="7"/>
  <c r="C3" i="6"/>
  <c r="C2" i="6"/>
  <c r="C3" i="5"/>
  <c r="C2" i="5"/>
  <c r="C3" i="4"/>
  <c r="C2" i="4"/>
  <c r="B2" i="2"/>
  <c r="B3" i="2"/>
  <c r="G24" i="3" l="1"/>
  <c r="I24" i="3" s="1"/>
  <c r="G23" i="3"/>
  <c r="I23" i="3" s="1"/>
  <c r="G22" i="3"/>
  <c r="I22" i="3" s="1"/>
  <c r="G21" i="3"/>
  <c r="I21" i="3" s="1"/>
  <c r="G20" i="3"/>
  <c r="I20" i="3" s="1"/>
  <c r="G19" i="3"/>
  <c r="I19" i="3" s="1"/>
  <c r="G18" i="3"/>
  <c r="I18" i="3" s="1"/>
  <c r="G17" i="3"/>
  <c r="I17" i="3" s="1"/>
  <c r="G16" i="3"/>
  <c r="I16" i="3" s="1"/>
  <c r="G15" i="3"/>
  <c r="I15" i="3" s="1"/>
  <c r="G14" i="3"/>
  <c r="I14" i="3" s="1"/>
  <c r="G24" i="4"/>
  <c r="I24" i="4" s="1"/>
  <c r="G23" i="4"/>
  <c r="I23" i="4" s="1"/>
  <c r="G22" i="4"/>
  <c r="I22" i="4" s="1"/>
  <c r="G21" i="4"/>
  <c r="I21" i="4" s="1"/>
  <c r="G20" i="4"/>
  <c r="I20" i="4" s="1"/>
  <c r="G19" i="4"/>
  <c r="I19" i="4" s="1"/>
  <c r="G18" i="4"/>
  <c r="I18" i="4" s="1"/>
  <c r="G17" i="4"/>
  <c r="I17" i="4" s="1"/>
  <c r="G16" i="4"/>
  <c r="I16" i="4" s="1"/>
  <c r="G15" i="4"/>
  <c r="G14" i="4"/>
  <c r="I14" i="4" s="1"/>
  <c r="G15" i="5"/>
  <c r="I15" i="5" s="1"/>
  <c r="G14" i="5"/>
  <c r="G30" i="6"/>
  <c r="I30" i="6" s="1"/>
  <c r="G29" i="6"/>
  <c r="I29" i="6" s="1"/>
  <c r="G28" i="6"/>
  <c r="I28" i="6" s="1"/>
  <c r="G27" i="6"/>
  <c r="I27" i="6" s="1"/>
  <c r="G26" i="6"/>
  <c r="I26" i="6" s="1"/>
  <c r="G25" i="6"/>
  <c r="I25" i="6" s="1"/>
  <c r="G24" i="6"/>
  <c r="I24" i="6" s="1"/>
  <c r="G23" i="6"/>
  <c r="I23" i="6" s="1"/>
  <c r="G22" i="6"/>
  <c r="I22" i="6" s="1"/>
  <c r="G21" i="6"/>
  <c r="I21" i="6" s="1"/>
  <c r="G20" i="6"/>
  <c r="I20" i="6" s="1"/>
  <c r="G19" i="6"/>
  <c r="I19" i="6" s="1"/>
  <c r="G18" i="6"/>
  <c r="I18" i="6" s="1"/>
  <c r="G17" i="6"/>
  <c r="I17" i="6" s="1"/>
  <c r="G16" i="6"/>
  <c r="I16" i="6" s="1"/>
  <c r="G15" i="6"/>
  <c r="I15" i="6" s="1"/>
  <c r="G14" i="6"/>
  <c r="I14" i="6" s="1"/>
  <c r="G23" i="7"/>
  <c r="I23" i="7" s="1"/>
  <c r="G22" i="7"/>
  <c r="I22" i="7" s="1"/>
  <c r="G21" i="7"/>
  <c r="I21" i="7" s="1"/>
  <c r="G20" i="7"/>
  <c r="I20" i="7" s="1"/>
  <c r="G19" i="7"/>
  <c r="I19" i="7" s="1"/>
  <c r="G18" i="7"/>
  <c r="I18" i="7" s="1"/>
  <c r="G17" i="7"/>
  <c r="I17" i="7" s="1"/>
  <c r="G16" i="7"/>
  <c r="I16" i="7" s="1"/>
  <c r="G15" i="7"/>
  <c r="I15" i="7" s="1"/>
  <c r="G14" i="7"/>
  <c r="G26" i="8"/>
  <c r="I26" i="8" s="1"/>
  <c r="G25" i="8"/>
  <c r="I25" i="8" s="1"/>
  <c r="G24" i="8"/>
  <c r="I24" i="8" s="1"/>
  <c r="G23" i="8"/>
  <c r="I23" i="8" s="1"/>
  <c r="G22" i="8"/>
  <c r="I22" i="8" s="1"/>
  <c r="G21" i="8"/>
  <c r="I21" i="8" s="1"/>
  <c r="G20" i="8"/>
  <c r="I20" i="8" s="1"/>
  <c r="G19" i="8"/>
  <c r="I19" i="8" s="1"/>
  <c r="G18" i="8"/>
  <c r="I18" i="8" s="1"/>
  <c r="G17" i="8"/>
  <c r="I17" i="8" s="1"/>
  <c r="G16" i="8"/>
  <c r="I16" i="8" s="1"/>
  <c r="G15" i="8"/>
  <c r="I15" i="8" s="1"/>
  <c r="G14" i="8"/>
  <c r="G13" i="8" l="1"/>
  <c r="G12" i="8" s="1"/>
  <c r="C18" i="2" s="1"/>
  <c r="G13" i="7"/>
  <c r="G12" i="7" s="1"/>
  <c r="I14" i="7"/>
  <c r="G13" i="6"/>
  <c r="G12" i="6" s="1"/>
  <c r="C16" i="2" s="1"/>
  <c r="G13" i="5"/>
  <c r="G12" i="5" s="1"/>
  <c r="C15" i="2" s="1"/>
  <c r="I14" i="5"/>
  <c r="G13" i="4"/>
  <c r="G12" i="4" s="1"/>
  <c r="C14" i="2" s="1"/>
  <c r="I15" i="4"/>
  <c r="I14" i="8"/>
  <c r="G13" i="3"/>
  <c r="G12" i="3" s="1"/>
  <c r="C17" i="2" l="1"/>
  <c r="C13" i="2"/>
  <c r="C19" i="2" l="1"/>
  <c r="R35" i="1" l="1"/>
  <c r="O37" i="1" s="1"/>
  <c r="S35" i="1"/>
  <c r="S36" i="1" l="1"/>
  <c r="R37" i="1"/>
  <c r="R38" i="1" s="1"/>
  <c r="S37" i="1"/>
</calcChain>
</file>

<file path=xl/sharedStrings.xml><?xml version="1.0" encoding="utf-8"?>
<sst xmlns="http://schemas.openxmlformats.org/spreadsheetml/2006/main" count="329" uniqueCount="149">
  <si>
    <t>SOUPIS PRACÍ A DODÁVEK A SLUŽEB vč VÝKAZU VÝMĚR</t>
  </si>
  <si>
    <t>Stavba:</t>
  </si>
  <si>
    <t>Objekt:</t>
  </si>
  <si>
    <t>P.Č.</t>
  </si>
  <si>
    <t>Kód položky / název</t>
  </si>
  <si>
    <t>Popis / minimální technické parametry</t>
  </si>
  <si>
    <t>MJ</t>
  </si>
  <si>
    <t>Množství celkem</t>
  </si>
  <si>
    <t>Cena jednotková bez DPH</t>
  </si>
  <si>
    <t>Cena celkem bez DPH</t>
  </si>
  <si>
    <t>Sazba DPH</t>
  </si>
  <si>
    <t>Cena celkem s DPH</t>
  </si>
  <si>
    <t>Kabinet fyziky</t>
  </si>
  <si>
    <t>Nábytek</t>
  </si>
  <si>
    <t xml:space="preserve">Kuchyně </t>
  </si>
  <si>
    <t>ks</t>
  </si>
  <si>
    <t>Kancelářský stůl</t>
  </si>
  <si>
    <t>Skříň s dveřmi</t>
  </si>
  <si>
    <t xml:space="preserve">Skříň s posuvnými dveřmi </t>
  </si>
  <si>
    <t>Kancelářký  kontejner</t>
  </si>
  <si>
    <t>Kancelářská židle</t>
  </si>
  <si>
    <t>Skříňová sestava</t>
  </si>
  <si>
    <t xml:space="preserve">Skříň otevřená </t>
  </si>
  <si>
    <t>Věšáková stěna</t>
  </si>
  <si>
    <t>Celkem bez DPH</t>
  </si>
  <si>
    <t>Laboratoř fyziky</t>
  </si>
  <si>
    <t>Katedra</t>
  </si>
  <si>
    <t xml:space="preserve">Učitelská židle </t>
  </si>
  <si>
    <t>Studentské pracoviště</t>
  </si>
  <si>
    <t>Žákovská židle</t>
  </si>
  <si>
    <t>Skříň kombinovaná s nástavcem</t>
  </si>
  <si>
    <t>Skříň kombinovaná s nástavcem a boxy</t>
  </si>
  <si>
    <t xml:space="preserve">Skříň s nástavcem </t>
  </si>
  <si>
    <t>Horkovzdušná trouba</t>
  </si>
  <si>
    <t>Kuchyně</t>
  </si>
  <si>
    <t>Učebna fyziky</t>
  </si>
  <si>
    <t>Okenice</t>
  </si>
  <si>
    <t>Luby žákovských stolů</t>
  </si>
  <si>
    <t>Stolové desky</t>
  </si>
  <si>
    <t xml:space="preserve">Demonstrační stůl </t>
  </si>
  <si>
    <t>Žákovské židle</t>
  </si>
  <si>
    <t>Vitrína</t>
  </si>
  <si>
    <t>Repase prosklených vitrín z masivu, broušení, moření, lakování, přetěsnění</t>
  </si>
  <si>
    <t>Portréty</t>
  </si>
  <si>
    <t>Rámy</t>
  </si>
  <si>
    <t>Repase stávajicích rámů a desek z masivu pod plakáty, broušení, moření (vodou ředitelný tónovaný lak dle stávajícího odstínu), lakování (lak s UV filtrem), lokální opravy.</t>
  </si>
  <si>
    <t>Obložky dveří</t>
  </si>
  <si>
    <t>Repase stávajících obložek dveří z masivu ve vnitřní straně místnosti , broušení, moření (vodou ředitelný tónovaný lak dle stávajícího odstínu), lakování (lak s UV filtrem), lokální opravy.</t>
  </si>
  <si>
    <t>Obložení stropu</t>
  </si>
  <si>
    <t>Obložení stropu, nová výroba dle stávajících obložek, provedení dýha, sezazenka vyrobena dle stávajících prvků, mořeno + lakováno.</t>
  </si>
  <si>
    <t>Repase lišt</t>
  </si>
  <si>
    <t xml:space="preserve">Repase stávajících lišt z masivu kolem místnosti, broušení, moření (vodou ředitelný tónovaný lak dle stávajícího odstínu), lakování (lak s UV filtrem), lokální opravy. </t>
  </si>
  <si>
    <t>bm</t>
  </si>
  <si>
    <t xml:space="preserve">Skříň </t>
  </si>
  <si>
    <t>Skříň o rozměrech 2000x800x600. Provedení dýha, sezazenka vyrobena dle stávajících prvků, mořeno + lakováno.</t>
  </si>
  <si>
    <t>Skříňka</t>
  </si>
  <si>
    <t>Renovace stávající skříňky z masivu + nový rám na sluneční soustavu, provedení masiv + dýha, sezazenka a spárovka vyrobena dle stávajících prvků, mořeno + lakováno.</t>
  </si>
  <si>
    <t>Rám na elektroinstalaci</t>
  </si>
  <si>
    <t xml:space="preserve">Výroba nového rámu na elektroinstalaci, provedení masiv, mořeno a lakováno dle stávajících prvků. </t>
  </si>
  <si>
    <t>Sklad biologie</t>
  </si>
  <si>
    <t xml:space="preserve">Skříň s dveřmi </t>
  </si>
  <si>
    <t>Skříň otevřená</t>
  </si>
  <si>
    <t>Učebna biologie</t>
  </si>
  <si>
    <t>Dvoumístný žákovský stůl</t>
  </si>
  <si>
    <t>Učitelská židle</t>
  </si>
  <si>
    <t>Skříň s dveřmi a s nástavcem</t>
  </si>
  <si>
    <t xml:space="preserve">Skříň s 8 páry vodících lišt </t>
  </si>
  <si>
    <t>Laboratoř biologie</t>
  </si>
  <si>
    <t>Pojízdný preparační stůl</t>
  </si>
  <si>
    <t xml:space="preserve">Katedra </t>
  </si>
  <si>
    <t>Vestavná lednice</t>
  </si>
  <si>
    <t xml:space="preserve">REKAPITULACE </t>
  </si>
  <si>
    <t>Kód</t>
  </si>
  <si>
    <t>Popis</t>
  </si>
  <si>
    <t>Koncové prvky za všechny učebny</t>
  </si>
  <si>
    <t xml:space="preserve"> </t>
  </si>
  <si>
    <t>ucebny</t>
  </si>
  <si>
    <t>Gymnázium a Střední odborná škola zdravotnická a ekonomická Vyškov, Komenského 16/5, 682 01 Vyškov</t>
  </si>
  <si>
    <t/>
  </si>
  <si>
    <t>Kód části</t>
  </si>
  <si>
    <t>Název podčásti</t>
  </si>
  <si>
    <t>Kód podčásti</t>
  </si>
  <si>
    <t>IČ</t>
  </si>
  <si>
    <t>DIČ</t>
  </si>
  <si>
    <t>Objednatel</t>
  </si>
  <si>
    <t>Zhotovitel</t>
  </si>
  <si>
    <t>Dne</t>
  </si>
  <si>
    <t xml:space="preserve">               Rozpočtové náklady v</t>
  </si>
  <si>
    <t>CZK</t>
  </si>
  <si>
    <t>%</t>
  </si>
  <si>
    <t>D</t>
  </si>
  <si>
    <t>Celkové náklady</t>
  </si>
  <si>
    <t>DPH</t>
  </si>
  <si>
    <t>21</t>
  </si>
  <si>
    <t>Cena s DPH (ř. 25-26)</t>
  </si>
  <si>
    <t>Modernizace odborných učeben</t>
  </si>
  <si>
    <t>Vestavná kombinovaná chladnička No Frost; en. třída E; celkový hrubý objem 256 l; mechanická regulace teploty; možnost změny směru otevírání dveří; lišty pro vestavbu; délka napájecího kabelu 2,0 m; spotřeba el. energie: 218 kWh/rok; hlučnost 41 dB; rozměry (V x Š x H): 177 x 54 x 54,5 cm; 
Chladící část: objem 180 l; systém No Frost; vnitřní LED osvětlení; 3 nastavitelné police z bezpečnostního skla; zásuvka na ovoce a zeleninu;
Mrazící část: objem 63 l; systém No Frost; 3 výsuvné přihrádky; forma na ledové kostky
Objem celkový: 256 l
Energetická třída chladničky: E
Klimatická třída: N-T
Roční spotřeba energie: 218 kWh
Akumulační doba (výdrž při výpadku proudu): 12 h
Cena včetně montáže do kuchyňské sestavy.</t>
  </si>
  <si>
    <t>Multifunkční vestavná trouba s objemem 75 l
Provedení černé sklo, černé madlo, černé otočné voliče
Energetická třída A
Cool Touch - 2 vrstvy skla ve dveřích
Barva trouby: Černá
Displej: LED (s bílým podsvícením)
Energetická třída trouby: A
Celkový příkon: 2 300 W
Cena včetně montáže do kuchyňské sestavy.</t>
  </si>
  <si>
    <t>Technická specifikace včetně kalkulace nabídkové ceny</t>
  </si>
  <si>
    <t>Cena bez DPH</t>
  </si>
  <si>
    <t>Nerezový stůl s jednokomorovým dřezem a policí – montovaný, hloubka 600 mm, dřez vpravo
Rozměr 1000x600x(H)850mm</t>
  </si>
  <si>
    <t xml:space="preserve">Katedra učitele do L s uzamykatelnou skříňkou. 
Rozměr: 750x1600/2000x600 mm. 
Pracovní deska z LTD tl. 18 mm opatřená ABS hranou min. tl. 2 mm. V pravé části katedry umístěna skříňka se dvěma výškově přestavitelnými policemi. Kování police zabraňuje jejímu vysunutí. Police je zkrácená o 50 mm a umožňuje tak vedení kabelů uvnitř skříňky. Skříňka je usazena na soklu. Korpus skříňky vč. zad katedry a polic z LTD min. tl. 18 mm, korpus lepený na kolíkové spoje, všechny hrany olepeny ABS hranou min. tl. 0,8 mm. Součástí korpusu jsou plastové kluzáky. Dno skříňky je od dvířek uskočeno o 20 mm kvůli cirkulaci vzduchu. Ve vnějším boku skříňky je hliníková větrací mřížka pro odvod teplého vzduchu.  Katedra je vybavena 2x kabelovou průhodkou o Ø 70 mm pro vnitřní vedení kabeláže. Čelo zásuvky a dvířka z LTD min. tl. 18 mm s ABS hranou min. tl. 2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Katedra má samonosnou rámovou podnož bez viditelných konstrukčních spojů. Podnož katedry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</si>
  <si>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750xmin.1300x400 mm. 
Nutno přesně zaměřit. </t>
  </si>
  <si>
    <t>Studentské pracoviště pro 6 žáků přizpůsobené pro osazení elektrifikace. 
Stůl o rozměrech 850x1800x1300 mm. Pracovní plocha z kompaktní desky s černým jádrem min. tl. 12 mm. 
Spodní část tvoří 2x otevřená skříň o rozměrech 832x550x350 mm, a 2x skříň s dvířky o rozměrech 832x1050x350 mm. Korpus skříně vč. zad a polic bude vyroben z LTD tl. 18 mm, korpus lepený, všechny hrany olepeny ABS hranou tl. 2 mm, vyjma bočních hran půdy a dna, zde plastová hrana tl. 0,8 mm. Půda je naložená na boky skříně. Police musí být výškově stavitelná,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Ve středu sestavy volný prostor pro vedení elektrifikace. 
Součástí sestavy přípojné místo - dodávka a zapojení elektro. 
Úchytka je plná a zakrývá celý otvor po frézování, aby nedošlo ke zranění prstů při manipulaci s dvířky. 
Rozměr úchytky min 160 x 50 x 18 mm (výběr barev min. z 5 odstínů). 
Dno skříně opatřeno rektifikacemi pro vyrovnání nerovnosti podlah.</t>
  </si>
  <si>
    <t>Učitelská židle na kolečkách, otočná, stabilní, výškově stavitelná pomocí plynového pístu. Rám s hliníkovou centrální nohou s plynovou pružinou zakončenou 5-ramenným křížem z tlakově litého hliníku. Kříž opatřen kolečky - možnost výběru na měkké a tvrdé povrchy. 
Povrchová úprava podnože vypalovanou práškovou barvou, výběr min. ze 6 barev. 
Plynový píst a konstrukce podpírající sedák v černé barvě. Konstrukce židle umožňuje výškovou stavitelnost v rozptylu 440 - 570 mm. 
Součástí konstrukce hák z polypropylenu vyztuženým skelnými vlákny sloužící k zavěšení židle na stůl. Hák je potažený gumou zabraňující možnému poškrábání stolu. Plastový sedák i opěrák ze strukturovaného polypropylenu. 100% recyklovatelný materiál. 
Ergonomicky tvarovaná dvojitá skořepina s efektem vzduchového polštáře díky perforovanému sedáku. V horní části skořepiny kruhový otvor pro snadný úchop a manipulaci s židlí. 
Dvě velikosti skořepiny, výběr z minimálně 8 barev. 
Konstrukce a tvar židle umožňuje dynamické sezení čelem k opěráku. 
Prvek musí splňovat normu ČSN EN 1729:1 a ČSN EN 1729:2 pro tento druh nábytku. Uchazeč je povinen certifikát na vyžádání předložit.</t>
  </si>
  <si>
    <t>Židle "zdravotnická" se sedákem, opěrkou zad, kříž chromovaný s chromovaným standardním pístem. 
Židle na kluzácích. Bez aretačního kruhu pro nohy. 
Rozměry židle - sedák stavitelný 53-60 cm, 24-32 výška od sedáku k opěrce zad. Kulatý čalouněný sedák o průměru 420 mm je otočný o 360 stupňů, výškové nastavení lze snadno změnit pomocí kruhového ovladače, přístupného ze všech stran sedáku. Výškově stavitelnou opěrku lze snadno otočit oběma směry z polohy vsedě a přeměnit ji na opěrku rukou. 
Nosnost 110 kg. 
Potahová látka s vinylovým povrchem a jemnou strukturou tkaného plátna. Díky antimikrobiální, antibakteriální a protiplísňové úpravě rovněž splňuje požadavky pro použití ve zdravotnických zařízeních. Složení: 100% Vinyl (vrchn vrstva), 100% Polyester (podklad) Gramáž: 685 g/m2 ± 5 % 
Odolnost vůči prodření: 300 000 cyklů 
Odolnost vůči ohni: EN 1021, Part 1 &amp; 2, DIN 4102 B2, CAL TB 117-2013, Section E 
Stálost na světle: ISO 105 B02 ≥ 7/8</t>
  </si>
  <si>
    <t xml:space="preserve">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dvě části, kdy každý sloupec je opatřen plastovými vodícími lištami pro uložení plastových boxů, vč 8 ks plastových boxů o rozměrech 150x312x427 mm. Požadovaný výběr z min. 8 barevných odstínů pro boxy. 
Rozměr: 750x706x480 mm </t>
  </si>
  <si>
    <t>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stavitelná,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  
Rozměr: 750x600x400 mm</t>
  </si>
  <si>
    <t>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stavitelná,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
Rozměr: 750x700x400 mm</t>
  </si>
  <si>
    <t>Kuchyňská sestava o celkových rozměrech 2050x5970x600 mm. 
Výška pracovní plochy min. 863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 mm. Úchytka má zaoblené hrany aby nedošlo ke zranění. 
Soklová lišta po celé délce sestavy z LTD min. tl. 18 mm, ABS hrana min. tl. 0,8 mm lepena PUR lepidlem. 
Horní skříňky o výšce 600 mm a hloubce 350 mm včetně dvířek.
Sestavu tvoří: 1x vysoká skříň pro vestavnou chladničku; 3x jednodveřová dřezová skříňka s policí bez ohřívačů; 3x jednodveřová skříňka s min. 2 policemi; 2x zásuvková skříňka s min. 4 zásuvkami - 3x nízká, 1x vysoká zásuvka; 1x otevřená policová skříňka; 3x horní otevřená policová skříňka; 6x horní dvoudvířková skříňka. 
Pod horní skříňky přisazený LED pásek s dostačujícím osvětlením pracovní plochy dle norem. Součástí vybavení linky je 3x nerezový dřez s odkapem; 3x stojánková tlaková baterie - páková směšovací. 
Možnost výběru barevného provedení kuchyňské linky alespoň ze čtyř základních typů dekorů/barev pro LTD a Postformingovou desku se zástěnou. 
Bez zapojení vody a odpadu.</t>
  </si>
  <si>
    <t>Katedra učitele s uzamykatelnou skříňkou. 
Rozměr: 750x1600x600 mm. 
Pracovní deska z LTD tl. 18 mm opatřená ABS hranou min. tl. 2 mm. V levé části katedry umístěna skříňka se dvěma výškově přestavitelnými policemi. Kování police zabraňuje jejímu vysunutí. Police je zkrácená o 50 mm a umožňuje tak vedení kabelů uvnitř skříňky. Skříňka je usazena na soklu. Korpus skříňky vč. zad katedry a polic z LTD min. tl. 18 mm, korpus lepený na kolíkové spoje, všechny hrany olepeny ABS hranou min. tl. 0,8 mm. Součástí korpusu jsou plastové kluzáky. Dno skříňky je od dvířek uskočeno o 20 mm kvůli cirkulaci vzduchu. Ve vnitřím boku skříňky je hliníková větrací mřížka pro odvod teplého vzduchu.  Katedra je vybavena 2x kabelovou průhodkou o Ø 70 mm pro vnitřní vedení kabeláže. Čelo zásuvky a dvířka z LTD min. tl. 18 mm s ABS hranou min. tl. 2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Katedra má samonosnou rámovou podnož bez viditelných konstrukčních spojů. Podnož katedry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t>
  </si>
  <si>
    <t>Multimediální katedra učitele s PC skříní. 
Rozměr: 750x1800x600 mm 
Pracovní deska z LTD tl. 18 mm opatřená ABS hranou min. tl. 2 mm. V pravé části katedry umístěna 1x uzamykatelná skříňka s dvířky. Vnitřní prostor skříňky rozdělen svislou mezistěnou na dvě stejné části. V levé části skříňky je 2x výškově stavitelná police. Kování polic zabraňuje jejich vysunutí. V pravé části skříňky volný prostor pro PC. Skříňka je usazena na soklu. Korpus skříňky vč. zad a polic z LTD min. tl. 18 mm, korpus lepený na kolíkové spoje, všechny hrany olepeny ABS hranou min. tl. 0,8 mm. Součástí korpusu jsou plastové kluzáky. Dno skříňky je od dvířek uskočeno o 20 mm kvůli cirkulaci vzduchu. Ve vnějším boku skříňky je hliníková větrací mřížka pro odvod teplého vzduchu. Katedra je vybavena 2x kabelovou průhodkou o Ø 70 mm pro vnitřní vedení kabeláže. Průchodky jsou umístěny 1x v pravé části pracovní desky a 1x do dna v PC prostoru skříňky. Dveře z LTD min. tl. 18 mm s ABS hranou min. tl. 2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Katedra má samonosnou rámovou podnož bez viditelných konstrukčních spojů. Podnož katedry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t>
  </si>
  <si>
    <t xml:space="preserve">Stůl se samonosnou rámovou podnoží bez viditelných konstrukčních spojů. 
Rozměry: 750x1300x600 mm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t>
  </si>
  <si>
    <t>Kovová konstrukce, ocelové profily průřez plochoovál o rozměrech 34x17 a 39x21 mm, tl. stěny 1,4 mm. 
Povrchová úprava prášková vypalovaná barva dle vzorníku RAL. 
Lakovaný překližkový sedák a opěrák z bukových dýh tl. 7 mm, potaženo CPL laminátem v dekoru buk pro větší odolnost materiálu protí oděru sedáku a opěráku, sedák s kolením ohybem. Pod sedákem umístěny prvky pro zavěšení židle do drátěného koše pod lavicí. Zakončení nosných profilů opěráků - kovová víčka v barvě konstrukce. 
Plastové kluzáky proti poškrábání podlahy v šedé barvě. 
Výškově stavitelná židle dle normy ČSN EN 1729:1 a ČSN EN 1729:2 pro tento druh nábytku. 
Uchazeč je povinen certifikát předložit na vyžádání.
Možnost výběru barevného provedení z pěti základních barev dle vzorníku RAL. 
Velikost 5-7.</t>
  </si>
  <si>
    <t>Skříň žákovská s dveřmi výšky 5OH a nástavcem výšky 2OH se skleněnými dveřmi.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Skleněné dveře - knobky. 
Dno skříně opatřeno rektifikacemi pro vyrovnání nerovnosti podlah.
Rozměr: 2528x800x600 mm</t>
  </si>
  <si>
    <t xml:space="preserve">Skříň kombinovaná 5OH s nástavcem výšky 2OH se skleněnými dveřmi. 
Korpus skříně vč. zad a polic bude vyroben z LTD tl. 18 mm, korpus lepený, všechny hrany olepeny ABS hranou tl. 2 mm, vyjma bočních hran půdy a dna, zde plastová hrana tl. 0,8 mm. Půda je naložená na boky skříně. Korpus lepený na kolíkové spoje. Spodní 2OH část s dveřmi z LTD tl. 18 mm, opatřeny zapuštěnou plastovou ergonomickou úchytkou. Úchytka je plná a zakrývá celý otvor po frézování, aby nedošlo ke zranění prstů při manipulaci s dvířky. Rozměr úchytky min 160 x 50 x 18 mm (výběr barev min. z 5 odstínů). Horní část 3OH se skleněnými dveřmi. Police musí být výškově stavitelné. Bezpečnostní panty bez viditelných šroubů včetně tlumičů pro pomalé dovírání dveří. Dno skříně opatřeno rektifikacemi pro vyrovnání nerovnosti podlah.Korpus i police LTD tl. 18 mm, pohledová záda LTD tl. 18 mm. Dno a půda naložena na bocích skříně. 
Rozměr: 2528x1100x560 mm </t>
  </si>
  <si>
    <t>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750x800x480 mm</t>
  </si>
  <si>
    <t>Kuchyňská sestava o celkových rozměrech 1450x1220x600 mm. 
Výška pracovní plochy min. 863 mm. Pracovní plocha z postformingové desky tl. 38 mm. 
Zástěna z LTD min. tl. 9 mm nad pracovní deskou. Zástěna v dekoru pracovní desky. Spára mezi pracovní deskou a zástěnou zasilikonována. 
Korpus skříněk z LTD min. tl. 18 mm, ABS hrana min. tl. 0,8 mm lepena PUR lepidlem. Dvířka z LTD min. tl. 18 mm, ABS hrana min. tl. 2 mm lepena PUR lepidlem. Záda skříněk HDF-LAK min. tl. 2,5 mm. Skříňky jsou opatřeny plastovými výškově stavitelnými nožkami. Úchytky kovové, v povrchové úpravě chrom, s minimální roztěčí 160 mm. Úchytka má zaoblené hrany, aby nedošlo ke zranění. 
Soklová lišta po celé délce sestavy z LTD min. tl. 18 mm, ABS hrana min. tl. 0,8 mm lepena PUR lepidlem.
Sestavu tvoří: 1x dvoudveřová dřezová skříňka s policí; 1x jednodveřová skříňka s min. 2 policemi. 
Součástí vybavení linky je 1x nerezový dřez s odkapem; 1x stojánková tlaková baterie - páková směšovací. 
Možnost výběru barevného provedení kuchyňské linky alespoň ze čtyř základních typů dekorů/barev pro LTD a postformingovou desku se zástěnou. 
Bez zapojení vody a odpadu.</t>
  </si>
  <si>
    <t>Skříň s dveřmi výšky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Dno opatřeno rektifikacemi.
Rozměr: 1800x800x419 mm</t>
  </si>
  <si>
    <t xml:space="preserve">Skříň otevřená, policová, výšky 5OH. Korpus i police LTD tl. 18 mm, pohledová záda LTD tl. 18 mm. Dno a půda naložena na bocích skříně. Hrany ABS tl. 0,8 mm. Jedna pevná police a 3 přestavitelné po 32 mm. Podpěry polic kovové válečky. 
Dno opatřeno rektifikacemi. 
Rozměr: 1800x900x400 mm </t>
  </si>
  <si>
    <t>Repase stávajících okenic z masivu, repase rámu okenic z masivu na místě, broušení, moření (vodou ředitelný tónovaný lak dle stávajícího odstínu), lakování (lak s UV filtrem), lokální opravy, nové piano panty
Rozměr cca 1900 x 2800mm.</t>
  </si>
  <si>
    <t>Repase předků lavic z masivu, broušení, moření (vodou ředitelný tónovaný lak dle stávajícího odstínu), lakování (lak s UV filtrem), lokální opravy
Rozměr 1900 x 700mm.</t>
  </si>
  <si>
    <t xml:space="preserve">Stolové desky se zaoblenými rohy, deska z horní strany olepena laminátem, ze spodní strany protitah, tl. min. 19 mm s ABS hranou tl. 2 mm, lepeno PUR lepidlem. 
Rozměry 1950x430 mm. </t>
  </si>
  <si>
    <t>Demonstrační stůl pro pedagoga. 
Výška min. 863 mm, šířka 3490 mm a hloubka 860mm. 
Odolná pracovní plocha HPL, z horní strany olepena laminátem, ze spodní strany protitah, tl. min. 19 mm s ABS hranou tl. 2 mm, lepeno PUR lepidlem. Spodní část demonstračního stolu tvoří 3x jednodveřová skříňka, 2 x čtyřzásuvková skříňka, 1 x jednodveřová skříňka pro umístění lineárního zdroje. 
Korpusy skříněk jsou vyrobeny z LTD tl. 18 mm, olepeny ABS hranou tl. 0,8 mm. 
Dvířka a čela zásuvek jsou vyrobena z LTD tl. 18 mm, olepena ABS hranou tl. 2 mm. Korpusy skříněk jsou lepené na kolíkové spoje. Skříňky jsou uzamykatelné zámky s vložkami shodné číselné řady. Skříňky mají plastové rektifikační nožky v. 100 mm. Prostor pod skříňkami je krytý soklovou lištou. 
Demonstrační stůl je vybaven svislou deskou z masivu, kryjící záda a boky spodních skříněk. Obložení demonstračního stolu, provedení masiv + dýha, sezazenka a spárovka vyrobena dle stávajících prvků, mořeno + lakováno. 
Konstrukce spodních skříněk umožňuje instalaci jakýchkoliv rozvodů a také případné napojení na rozvody stávající.</t>
  </si>
  <si>
    <t>Katedra učitele do L. 
Rozměr: 750x1600/1350x600 mm. 
Pracovní deska z HPL tl. 19 mm opatřená ABS hranou min. tl. 2 mm. Možnost výběru barevného provedení alespoň ze čtyř základních typů dekorů/barev. 
Katedra má samonosnou rámovou podnož bez viditelných konstrukčních spojů. Podnož katedry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Katedra je vybavena svislou deskou z masivu. Obložení katedry, provedení masiv + dýha, sezazenka a spárovka vyrobena dle stávajících prvků, mořeno + lakováno.</t>
  </si>
  <si>
    <t>Repase stávajících portrétů z masivu, broušení, moření (vodou ředitelný tónovaný lak dle stávajícího odstínu), lakování (lak s UV filtrem), lokální opravy</t>
  </si>
  <si>
    <t>Skříň o rozměrech 750x800x600.  
Korpus skříně vč. zad a polic bude vyroben z LTD tl. 18 mm, korpus lepený, všechny hrany olepeny ABS hranou tl. 2 mm, vyjma bočních hran půdy a dna, zde plastová hrana tl. 0,8 mm. Půda je naložená na boky skříně. Korpus lepený na kolíkové spoje. Dvířka v provedení dýha, sezazenka vyrobena dle stávajících prvků, mořeno + lakováno.</t>
  </si>
  <si>
    <t xml:space="preserve">Katedra učitele s uzamykatelnou skříňkou. 
Rozměr: 750x1600x600 mm
Pracovní deska z LTD tl. 18 mm opatřená ABS hranou min. tl. 2 mm. V levé části katedry umístěna skříňka se dvěma výškově přestavitelnými policemi. Kování police zabraňuje jejímu vysunutí. Police je zkrácená o 50 mm a umožňuje tak vedení kabelů uvnitř skříňky. Skříňka je usazena na soklu. Katedra má samonosnou rámovou podnož bez viditelných konstrukčních spojů. Podnož katedry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Korpus skříňky vč. zad a polic z LTD min. tl. 18 mm, korpus lepený na kolíkové spoje, všechny hrany olepeny ABS hranou min. tl. 0,8 mm. Součástí korpusu jsou plastové kluzáky. Dno skříňky je od dvířek uskočeno o 20 mm kvůli cirkulaci vzduchu. Ve vnějším boku skříňky je hliníková větrací mřížka pro odvod teplého vzduchu. Katedra je vybavena 2x kabelovou průhodkou o Ø 70 mm pro vnitřní vedení kabeláže. Průchodky jsou umístěny 1x v levé části pracovní desky a 1x do dna skříňky. Čelo zásuvky a dvířka z LTD min. tl. 18 mm s ABS hranou min. tl. 2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t>
  </si>
  <si>
    <t>Skříň kombinovaná 5OH s nástavcem výšky 2OH se skleněnými dveřmi. 
Korpus skříně vč. zad a polic bude vyroben z LTD tl. 18 mm, korpus lepený, všechny hrany olepeny ABS hranou tl. 2 mm, vyjma bočních hran půdy a dna, zde plastová hrana tl. 0,8 mm. Půda je naložená na boky skříně. Korpus lepený na kolíkové spoje. 
Spodní část se 3 zásuvkami. Čela zásuvek LTD tl. 18 mm, opatřeny zapuštěnou plastovou ergonomickou úchytkou. Korpus zásuvky je vyrobený z LTD tl 18 mm s kovovými bočnicemi. Zásuvky jsou opatřeny tichým dotahem. Úchytka je plná a zakrývá celý otvor po frézování, aby nedošlo ke zranění prstů při manipulaci s dvířky. Rozměr úchytky min 160 x 50 x 18 mm (výběr barev min. z 5 odstínů). 
Horní část 3OH s dveřmi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Police musí být výškově stavitelné, podpěry polic zabraňující jejich vysunutí. Bezpečnostní panty bez viditelných šroubů včetně tlumičů pro pomalé dovírání dveří. Dno skříně opatřeno rektifikacemi pro vyrovnání nerovnosti podlah.Korpus i police LTD tl. 18 mm, pohledová záda LTD tl. 18 mm. Dno a půda naložena na bocích skříně. 
Rozměr: 2528x1000x480 mm</t>
  </si>
  <si>
    <t>Skříň kombinovaná 5OH s nástavcem výšky 2OH se skleněnými dveřmi. 
Korpus skříně vč. zad a polic z LTD min. tl. 18 mm, korpus lepený, všechny hrany olepeny ABS hranou min. tl. 2 mm, vyjma bočních hran půdy a dna, zde plastová hrana tl. 0,8mm. Půda naložená na boky skříně. Korpus lepený na kolíkové spoje. Police musí být výškově stavitelné, podpěry polic zabraňující jejich vysunutí. 
Skříňka je rozdělena na dvě části, horní část opatřena policemi výšky 2OH a spodní část je vybavena plastovými vodícími lištami (šedé nebo béžové) pro uložení plastových boxů, vč. 12 ks plastových boxů o rozměrech 150x312x427 mm. Požadovaný výběr min. z 8 barevných odstínů pro plastové boxy. 
Skříň je opatřena rektifikací.
Rozměr: 2528x706x480 mm</t>
  </si>
  <si>
    <t>Skříň kombinovaná 5OH s nástavcem výšky 2OH se skleněnými dveřmi. 
Korpus skříně vč. zad a polic z LTD min. tl. 18 mm, korpus lepený, všechny hrany olepeny ABS hranou min. tl. 2 mm, vyjma bočních hran půdy a dna, zde plastová hrana tl. 0,8mm. Půda naložená na boky skříně. Korpus lepený na kolíkové spoje. Police musí být výškově stavitelné, podpěry polic zabraňující jejich vysunutí. 
Skříňka je rozdělena na dvě části, horní část opatřena policemi výšky 2OH a spodní část je vybavena plastovými vodícími lištami (šedé nebo béžové) pro uložení plastových boxů, vč. 24 ks plastových boxů o rozměrech 75x312x427 mm. Požadovaný výběr min. z 8 barevných odstínů pro plastové boxy. 
Skříň je opatřena rektifikací.
Rozměr: 2528x706x480 mm</t>
  </si>
  <si>
    <t>Skříň žákovská s dveřmi výšky 5OH a nástavcem 2OH se skleněnými dveřmi.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2528x800x600</t>
  </si>
  <si>
    <t>Kuchyňská sestava o celkových rozměrech 2050x4290x600 mm. 
Výška pracovní plochy min. 863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 mm. Úchytka má zaoblené hrany aby nedošlo ke zranění. Soklová lišta po celé délce sestavy z LTD min. tl. 18 mm, ABS hrana min. tl. 0,8 mm lepena PUR lepidlem. Horní skříňky o výšce 600 mm a hloubce 350 mm včetně dvířek.
Sestavu tvoří: 2x jednodveřová dřezová skříňka s policí; 1x jednodveřová skříňka s min. 2 policemi; 1x skříňka pro horkovzdušnou troubu; 1x jednodveřová skříňka s posuvnou policí pro cestovní ledničku (! nutno zaměřit a skříňku uzpůsobit pro spotřebič); 2x zásuvková skříňka s min. 3 zásuvkami - 2x nízká, 1x vysoká zásuvka; 7x horní dvoudvířková skříňka. 
Pod horní skříňky přisazený LED pásek s dostačujícím osvětlením pracovní plochy dle norem. 
Součástí vybavení linky je 2x nerezový dřez s odkapem; 2x stojánková tlaková baterie - páková směšovací.  Spotřebiče nejsou součástí této položky.  
Možnost výběru barevného provedení kuchyňské linky alespoň ze čtyř základních typů dekorů/barev pro LTD a Postformingovou desku se zástěnou. 
Bez zapojení vody a odpadu.</t>
  </si>
  <si>
    <t>Kuchyňská sestava o celkových rozměrech 2050xcca1600x600 mm. 
Výška pracovní plochy min. 863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 mm. Úchytka má zaoblené hrany aby nedošlo ke zranění. 
Soklová lišta po celé délce sestavy z LTD min. tl. 18 mm, ABS hrana min. tl. 0,8 mm lepena PUR lepidlem. Horní skříňky o výšce 600 mm a hloubce 350 mm včetně dvířek. Sestava je uzavřená krycí deskou tl. 36 mm o výšce 2050 mm a šířce 700 mm. 
Sestavu tvoří: 1x jednodveřová dřezová skříňka s policí; 1x vestavná lednice; 1x otevřená policová skříňka; 1x horní otevřená policová skříňka; 2x horní dvoudvířková skříňka. 
Pod horní skříňky přisazený LED pásek s dostačujícím osvětlením pracovní plochy dle norem. 
Součástí vybavení linky je 1x nerezový dřez s odkapem; 1x stojánková tlaková baterie - páková směšovací.  
Možnost výběru barevného provedení kuchyňské linky alespoň ze čtyř základních typů dekorů/barev pro LTD a postformingovou desku se zástěnou. 
Bez zapojení vody a odpadu.</t>
  </si>
  <si>
    <t>Vestavná chladnička s mrazící přihrádkou nahoře; Energetická třída E; hlučnost max. 40 dB; celkový čistý objem 115 l; mechanická regulace teploty; možnost změny směru otevírání dveří; lišty pro vestavbu; délka napajecího kabelu 2,0 m; spotřeba el. energie: 149 kWh/rok; rozměry (VxŠxH): 81,8 x 59,5 x 54,8 cm
Chladící část: objem 98 l; automatické odmrazování; vnitřní LED osvětlení; 2 police z bezpečnostního skla
Objem celkový: 120 l
Celkový čistý objem: 115 l
Energetická třída chladničky: E
Klimatická třída: SN
Roční spotřeba energie: 149 kWh
Cena včetně montáže do kuchyňské sestavy.</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</si>
  <si>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750x1400x600 mm</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</si>
  <si>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750x1000x600 mm</t>
  </si>
  <si>
    <t>Skříň s dveřmi výšky 2OH a krycí deskou tl. 18 mm. 
Korpus i police LTD tl. 18 mm, pohledová záda LTD tl. 18 mm. Dno a půda naložena na bocích skříně. Hrany ABS tl. 0,8 mm. Dveře LDT tl. 18 mm naloženy na korpusu. Dveře mají miskové závěsy s úhlem otvírání od 95° do 110°. Jedna přestavitelná police. Podpěry polic kovové válečky. Úchytka hliníková " L" profil s roztečí 96 mm. Skříň je uzamykatelná jednocestným zámkem. 
Dno opatřeno rektifikacemi. 
Rozměr: 750x1000x419 mm</t>
  </si>
  <si>
    <t xml:space="preserve">Skříň s posuvnými dveřmi, 2OH. 
Rozměr 1096x1400x400 mm.
Korpus i police LTD tl. 18 mm, pohledová záda LTD tl. 18 mm. Dno a půda naložena na bocích skříně. Hrany ABS tl. 0,8 mm. Posuvné dveře LDT tl. 18 mm. Jedna pevná police a 3 přestavitelné po 32 mm. Podpěry polic kovové válečky. Úchytka hliníková " L" profil s roztečí 96 mm. 
Skříň je uzamykatelná. 
Dno opatřeno rektifikacemi. </t>
  </si>
  <si>
    <t>Mobilní kontejner na kolečkách, korpus vyroben z LTD min. tl. 18mm, čela zásuvek LTD tl. 18mm, vnitřní zásuvky celokovové. Počet zásuvek 4. Úchytka hliníková "L" profil s roztečí vrtání 96mm. 
Centrální uzamykání, zámková vložka se sklopným klíčem.</t>
  </si>
  <si>
    <t>Kancelářská židle.  Židle obsahuje: čalounění v látce např.Bondai,  výškově stavitelný  zádový opěrák potažený samonosnou sítí černé barvy, mechaniku synchro, výškově stavitelné područky s měkčenými podloketkami, nylonový černý kříž, univerzální kolečka na všechny typy podlah. 
Nosnost 150 kg. 
Samostatně výškově stavitelná bederní opěrka.</t>
  </si>
  <si>
    <t>Atypická skříňová sestava o celkovém rozměru 5800x2000x400 mm. 
Výška naložené půdy 750 mm. Naložená půda z LTD  tl. 18 mm. Zástěna z LTD min. tl. 18 mm vyplňuje plochu mezi naloženou půdou a spodní hranou horních skříněk. Korpus skříněk z LTD min. tl. 18 mm, ABS hrana min. tl. 0,8 mm lepena PUR lepidlem. Dvířka a čela zásuvek z LTD min. tl. 18 mm, ABS hrana min. tl. 2 mm lepena PUR lepidlem. 
Spodní skříňky jsou opatřeny rektifikacemi. 
Úchytky kovové, v povrchové úpravě chrom, s minimální roztěčí 160 mm. Úchytka má zaoblené hrany, aby nedošlo ke zranění.  
Horní skříňky o výšce 3OH 1091 mm a hloubce 380 mm včetně dvířek. 
Sestavu tvoří: 9x spodní otevřená policová skříňka; 3x horní otevřená policová skříňka; 6x horní dvoudvířková skříňka. Sestavu nutno před realizací zaměřit!</t>
  </si>
  <si>
    <t xml:space="preserve">Skříň s posuvnými dveřmi 2OH, rohová. 
Rozměr 1096x1800x400 mm.
Korpus i police LTD tl. 18 mm, pohledová záda LTD tl. 18 mm. Dno a půda naložena na bocích skříně. Hrany ABS tl. 0,8 mm. Posuvné dveře LDT tl. 18 mm. Jedna pevná police a 3 přestavitelné po 32 mm. Podpěry polic kovové válečky. V levé části zaslepený prostor pro napojení rohové skříňky.Úchytka hliníková " L" profil s roztečí 96 mm. Skříň je uzamykatelná. 
Dno opatřeno rektifikacemi. </t>
  </si>
  <si>
    <t>Skříň otevřená, policová, výšky 3OH. 
Rozměr: 1096x350x600 mm
Korpus i police LTD tl. 18 mm, pohledová záda LTD tl. 18 mm. Dno a půda naložena na bocích skříně. Hrany ABS tl. 0,8 mm. Dvě přestavitelné police. Podpěry polic kovové válečky.
Dno opatřeno rektifikacemi.</t>
  </si>
  <si>
    <t>Skříň s dveřmi výšky 2OH a krycí deskou tl. 18 mm. 
Korpus i police LTD tl. 18 mm, pohledová záda LTD tl. 18 mm. Dno a půda naložena na bocích skříně. Hrany ABS tl. 0,8 mm. Dveře LDT tl. 18 mm naloženy na korpusu. Dveře mají miskové závěsy s úhlem otvírání od 95° do 110°. Jedna přestavitelná police. Podpěry polic kovové válečky. Úchytka hliníková " L" profil s roztečí 96 mm. 
Dno opatřeno rektifikacemi. 
Rozměr: 750x1000x600 mm</t>
  </si>
  <si>
    <t xml:space="preserve">Věšáková stěna do L z LTD tl. 38 mm, rozměry 2000x500x970 mm. 
Věšáková stěna osazena 6x dvojháčkem. Kotvená do podlahy a skříňky za sestavou.  </t>
  </si>
  <si>
    <t>Dřevěná židle vyrobená z masivu (např. buk, dub)
Celková výška 82 cm, výška sedáku 46 cm, celková šířka 46 cm, hloubka sedadla 40,5 cm. 
Zádová opěrka prohnutá, konstrukce vychází z technologie ručního ohýbání.
Moření dle stávajícího odstínu.
Čalouněný sedákem.</t>
  </si>
  <si>
    <t>Dřevěná židle vyrobená z masivu (např. buk, dub)
Celková výška 82 cm, výška sedáku 46 cm, celková šířka 46 cm, hloubka sedadla 40,5 cm. 
Zádová opěrka prohnutá, konstrukce vychází z technologie ručního ohýbání.
Moření dle stávajícího odstínu.</t>
  </si>
  <si>
    <t xml:space="preserve">Skříň kombinovaná 5OH s nástavcem výšky 2OH se skleněnými dveřmi. 
Korpus skříně vč. zad a polic bude vyroben z LTD tl. 18 mm, korpus lepený, všechny hrany olepeny ABS hranou tl. 2 mm, vyjma bočních hran půdy a dna, zde plastová hrana tl. 0,8 mm. Půda je naložená na boky skříně. Korpus lepený na kolíkové spoje. 
Spodní část se 4 zásuvkami. Čela zásuvek LTD tl. 18 mm, opatřeny zapuštěnou plastovou ergonomickou úchytkou. Korpus zásuvky je vyrobený z LTD tl. 18 mm s kovovými bočnicemi. Zásuvky jsou opatřeny tichým dotahem. Úchytka je plná a zakrývá celý otvor po frézování, aby nedošlo ke zranění prstů při manipulaci s dvířky. Rozměr úchytky min 160 x 50 x 18 mm (výběr barev min. z 5 odstínů). 
Horní část 3OH s dveřmi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Police musí být výškově stavitelné. Bezpečnostní panty bez viditelných šroubů včetně tlumičů pro pomalé dovírání dveří. 
Skleněné dveře - knobky. 
Dno skříně opatřeno rektifikacemi pro vyrovnání nerovnosti podlah.
Korpus i police LTD tl. 18 mm, pohledová záda LTD tl. 18 mm. Dno a půda naložena na bocích skříně. 
Rozměr: 2528x800x600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</si>
</sst>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x0000_"/>
    <numFmt numFmtId="165" formatCode="#,##0.0"/>
    <numFmt numFmtId="166" formatCode="#,##0.000"/>
    <numFmt numFmtId="167" formatCode="#"/>
    <numFmt numFmtId="168" formatCode="#,##0.0000"/>
  </numFmts>
  <fonts count="24" x14ac:knownFonts="1">
    <font>
      <sz val="11"/>
      <color theme="1"/>
      <name val="Calibri"/>
      <family val="2"/>
      <charset val="238"/>
      <scheme val="minor"/>
    </font>
    <font>
      <b/>
      <sz val="14"/>
      <name val="Arial"/>
      <family val="2"/>
      <charset val="238"/>
    </font>
    <font>
      <sz val="10"/>
      <name val="Arial"/>
      <family val="2"/>
      <charset val="238"/>
    </font>
    <font>
      <b/>
      <sz val="10"/>
      <name val="Arial"/>
      <family val="2"/>
      <charset val="238"/>
    </font>
    <font>
      <sz val="10"/>
      <name val="Arial CE"/>
      <family val="2"/>
      <charset val="238"/>
    </font>
    <font>
      <b/>
      <sz val="10"/>
      <color rgb="FF0000FF"/>
      <name val="Arial"/>
      <family val="2"/>
      <charset val="238"/>
    </font>
    <font>
      <b/>
      <sz val="10"/>
      <color rgb="FF800080"/>
      <name val="Arial"/>
      <family val="2"/>
      <charset val="238"/>
    </font>
    <font>
      <sz val="10"/>
      <color rgb="FF000000"/>
      <name val="Arial"/>
    </font>
    <font>
      <sz val="10"/>
      <color rgb="FF000000"/>
      <name val="Arial"/>
      <charset val="1"/>
    </font>
    <font>
      <sz val="10"/>
      <color theme="1"/>
      <name val="Arial"/>
      <family val="2"/>
      <charset val="238"/>
    </font>
    <font>
      <sz val="10"/>
      <color rgb="FF000000"/>
      <name val="Arial"/>
      <family val="2"/>
      <charset val="238"/>
    </font>
    <font>
      <sz val="7"/>
      <name val="Arial"/>
      <family val="2"/>
      <charset val="238"/>
    </font>
    <font>
      <b/>
      <sz val="8"/>
      <name val="Arial"/>
      <family val="2"/>
      <charset val="238"/>
    </font>
    <font>
      <sz val="8"/>
      <name val="Arial"/>
      <family val="2"/>
      <charset val="238"/>
    </font>
    <font>
      <b/>
      <sz val="8"/>
      <color indexed="12"/>
      <name val="Arial"/>
      <family val="2"/>
      <charset val="238"/>
    </font>
    <font>
      <b/>
      <sz val="8"/>
      <color rgb="FF0000FF"/>
      <name val="Arial"/>
      <family val="2"/>
      <charset val="238"/>
    </font>
    <font>
      <b/>
      <sz val="8"/>
      <color indexed="20"/>
      <name val="Arial"/>
      <family val="2"/>
      <charset val="238"/>
    </font>
    <font>
      <b/>
      <sz val="8"/>
      <color rgb="FF7030A0"/>
      <name val="Arial"/>
      <family val="2"/>
      <charset val="238"/>
    </font>
    <font>
      <b/>
      <u/>
      <sz val="8"/>
      <color indexed="10"/>
      <name val="Arial"/>
      <family val="2"/>
      <charset val="238"/>
    </font>
    <font>
      <b/>
      <sz val="18"/>
      <color indexed="10"/>
      <name val="Arial"/>
      <family val="2"/>
      <charset val="238"/>
    </font>
    <font>
      <sz val="8"/>
      <color rgb="FFFF0000"/>
      <name val="Arial"/>
      <family val="2"/>
      <charset val="238"/>
    </font>
    <font>
      <sz val="8"/>
      <color rgb="FF001D35"/>
      <name val="Arial"/>
    </font>
    <font>
      <sz val="8"/>
      <name val="Arial"/>
    </font>
    <font>
      <b/>
      <sz val="12"/>
      <name val="Arial"/>
      <family val="2"/>
      <charset val="238"/>
    </font>
  </fonts>
  <fills count="7">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rgb="FFFFFF00"/>
        <bgColor indexed="64"/>
      </patternFill>
    </fill>
    <fill>
      <patternFill patternType="solid">
        <fgColor theme="5" tint="0.59999389629810485"/>
        <bgColor indexed="64"/>
      </patternFill>
    </fill>
  </fills>
  <borders count="6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s>
  <cellStyleXfs count="1">
    <xf numFmtId="0" fontId="0" fillId="0" borderId="0"/>
  </cellStyleXfs>
  <cellXfs count="188">
    <xf numFmtId="0" fontId="0" fillId="0" borderId="0" xfId="0"/>
    <xf numFmtId="4" fontId="3" fillId="6" borderId="49" xfId="0" applyNumberFormat="1" applyFont="1" applyFill="1" applyBorder="1" applyAlignment="1" applyProtection="1">
      <alignment horizontal="center" vertical="center"/>
      <protection locked="0"/>
    </xf>
    <xf numFmtId="167" fontId="13" fillId="6" borderId="51" xfId="0" applyNumberFormat="1" applyFont="1" applyFill="1" applyBorder="1" applyAlignment="1" applyProtection="1">
      <alignment vertical="center"/>
      <protection locked="0"/>
    </xf>
    <xf numFmtId="0" fontId="13" fillId="6" borderId="52" xfId="0" applyFont="1" applyFill="1" applyBorder="1" applyAlignment="1" applyProtection="1">
      <alignment vertical="center"/>
      <protection locked="0"/>
    </xf>
    <xf numFmtId="0" fontId="13" fillId="6" borderId="53" xfId="0" applyFont="1" applyFill="1" applyBorder="1" applyAlignment="1" applyProtection="1">
      <alignment vertical="center"/>
      <protection locked="0"/>
    </xf>
    <xf numFmtId="167" fontId="13" fillId="6" borderId="54" xfId="0" applyNumberFormat="1" applyFont="1" applyFill="1" applyBorder="1" applyAlignment="1" applyProtection="1">
      <alignment vertical="center"/>
      <protection locked="0"/>
    </xf>
    <xf numFmtId="0" fontId="13" fillId="6" borderId="0" xfId="0" applyFont="1" applyFill="1" applyBorder="1" applyAlignment="1" applyProtection="1">
      <alignment vertical="center"/>
      <protection locked="0"/>
    </xf>
    <xf numFmtId="0" fontId="13" fillId="6" borderId="55" xfId="0" applyFont="1" applyFill="1" applyBorder="1" applyAlignment="1" applyProtection="1">
      <alignment vertical="center"/>
      <protection locked="0"/>
    </xf>
    <xf numFmtId="167" fontId="13" fillId="6" borderId="56" xfId="0" applyNumberFormat="1" applyFont="1" applyFill="1" applyBorder="1" applyAlignment="1" applyProtection="1">
      <alignment vertical="center"/>
      <protection locked="0"/>
    </xf>
    <xf numFmtId="0" fontId="13" fillId="6" borderId="57" xfId="0" applyFont="1" applyFill="1" applyBorder="1" applyAlignment="1" applyProtection="1">
      <alignment vertical="center"/>
      <protection locked="0"/>
    </xf>
    <xf numFmtId="0" fontId="13" fillId="6" borderId="58" xfId="0" applyFont="1" applyFill="1" applyBorder="1" applyAlignment="1" applyProtection="1">
      <alignment vertical="center"/>
      <protection locked="0"/>
    </xf>
    <xf numFmtId="167" fontId="13" fillId="6" borderId="50" xfId="0" applyNumberFormat="1" applyFont="1" applyFill="1" applyBorder="1" applyAlignment="1" applyProtection="1">
      <alignment vertical="center"/>
      <protection locked="0"/>
    </xf>
    <xf numFmtId="167" fontId="13" fillId="6" borderId="46" xfId="0" applyNumberFormat="1" applyFont="1" applyFill="1" applyBorder="1" applyAlignment="1" applyProtection="1">
      <alignment vertical="center"/>
      <protection locked="0"/>
    </xf>
    <xf numFmtId="167" fontId="13" fillId="6" borderId="60" xfId="0" applyNumberFormat="1" applyFont="1" applyFill="1" applyBorder="1" applyAlignment="1" applyProtection="1">
      <alignment vertical="center"/>
      <protection locked="0"/>
    </xf>
    <xf numFmtId="167" fontId="13" fillId="6" borderId="47" xfId="0" applyNumberFormat="1" applyFont="1" applyFill="1" applyBorder="1" applyAlignment="1" applyProtection="1">
      <alignment vertical="center"/>
      <protection locked="0"/>
    </xf>
    <xf numFmtId="0" fontId="2" fillId="0" borderId="6" xfId="0" applyFont="1" applyBorder="1" applyProtection="1"/>
    <xf numFmtId="0" fontId="2" fillId="0" borderId="7" xfId="0" applyFont="1" applyBorder="1" applyProtection="1"/>
    <xf numFmtId="0" fontId="2" fillId="0" borderId="8" xfId="0" applyFont="1" applyBorder="1" applyProtection="1"/>
    <xf numFmtId="0" fontId="2" fillId="0" borderId="0" xfId="0" applyFont="1" applyProtection="1"/>
    <xf numFmtId="0" fontId="2" fillId="0" borderId="12" xfId="0" applyFont="1" applyBorder="1" applyProtection="1"/>
    <xf numFmtId="0" fontId="2" fillId="0" borderId="10" xfId="0" applyFont="1" applyBorder="1" applyProtection="1"/>
    <xf numFmtId="0" fontId="2" fillId="0" borderId="11" xfId="0" applyFont="1" applyBorder="1" applyProtection="1"/>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167" fontId="13" fillId="0" borderId="15" xfId="0" applyNumberFormat="1" applyFont="1" applyBorder="1" applyAlignment="1" applyProtection="1">
      <alignment vertical="center"/>
    </xf>
    <xf numFmtId="167" fontId="13" fillId="0" borderId="16" xfId="0" applyNumberFormat="1" applyFont="1" applyBorder="1" applyAlignment="1" applyProtection="1">
      <alignment vertical="center"/>
    </xf>
    <xf numFmtId="0" fontId="13" fillId="0" borderId="17" xfId="0" applyFont="1" applyBorder="1" applyAlignment="1" applyProtection="1">
      <alignment vertical="center"/>
    </xf>
    <xf numFmtId="0" fontId="13" fillId="0" borderId="9" xfId="0" applyFont="1" applyBorder="1" applyAlignment="1" applyProtection="1">
      <alignment vertical="center"/>
    </xf>
    <xf numFmtId="167" fontId="20" fillId="0" borderId="18" xfId="0" applyNumberFormat="1" applyFont="1" applyBorder="1" applyAlignment="1" applyProtection="1">
      <alignment vertical="center"/>
    </xf>
    <xf numFmtId="0" fontId="20" fillId="0" borderId="0" xfId="0" applyFont="1" applyAlignment="1" applyProtection="1">
      <alignment vertical="center"/>
    </xf>
    <xf numFmtId="0" fontId="20" fillId="0" borderId="19" xfId="0" applyFont="1" applyBorder="1" applyAlignment="1" applyProtection="1">
      <alignment vertical="center"/>
    </xf>
    <xf numFmtId="167" fontId="13" fillId="0" borderId="18" xfId="0" applyNumberFormat="1" applyFont="1" applyBorder="1" applyAlignment="1" applyProtection="1">
      <alignment vertical="center"/>
    </xf>
    <xf numFmtId="167" fontId="13" fillId="0" borderId="0" xfId="0" applyNumberFormat="1" applyFont="1" applyAlignment="1" applyProtection="1">
      <alignment vertical="center"/>
    </xf>
    <xf numFmtId="0" fontId="13" fillId="0" borderId="19" xfId="0" applyFont="1" applyBorder="1" applyAlignment="1" applyProtection="1">
      <alignment vertical="center"/>
    </xf>
    <xf numFmtId="167" fontId="13" fillId="0" borderId="59" xfId="0" applyNumberFormat="1" applyFont="1" applyBorder="1" applyAlignment="1" applyProtection="1">
      <alignment vertical="center"/>
    </xf>
    <xf numFmtId="167" fontId="13" fillId="0" borderId="24" xfId="0" applyNumberFormat="1" applyFont="1" applyBorder="1" applyAlignment="1" applyProtection="1">
      <alignment vertical="center"/>
    </xf>
    <xf numFmtId="167" fontId="13" fillId="0" borderId="25" xfId="0" applyNumberFormat="1" applyFont="1" applyBorder="1" applyAlignment="1" applyProtection="1">
      <alignment vertical="center"/>
    </xf>
    <xf numFmtId="0" fontId="13" fillId="0" borderId="26" xfId="0" applyFont="1" applyBorder="1" applyAlignment="1" applyProtection="1">
      <alignment vertical="center"/>
    </xf>
    <xf numFmtId="167" fontId="13" fillId="0" borderId="23" xfId="0" applyNumberFormat="1" applyFont="1" applyBorder="1" applyAlignment="1" applyProtection="1">
      <alignment vertical="center"/>
    </xf>
    <xf numFmtId="0" fontId="11" fillId="0" borderId="0" xfId="0" applyFont="1" applyAlignment="1" applyProtection="1">
      <alignment vertical="center"/>
    </xf>
    <xf numFmtId="0" fontId="13" fillId="0" borderId="25" xfId="0" applyFont="1" applyBorder="1" applyAlignment="1" applyProtection="1">
      <alignment vertical="center"/>
    </xf>
    <xf numFmtId="167" fontId="13" fillId="0" borderId="26" xfId="0" applyNumberFormat="1" applyFont="1" applyBorder="1" applyAlignment="1" applyProtection="1">
      <alignment vertical="center"/>
    </xf>
    <xf numFmtId="0" fontId="13" fillId="0" borderId="12" xfId="0" applyFont="1" applyBorder="1" applyAlignment="1" applyProtection="1">
      <alignment vertical="center"/>
    </xf>
    <xf numFmtId="0" fontId="13" fillId="0" borderId="10" xfId="0" applyFont="1" applyBorder="1" applyAlignment="1" applyProtection="1">
      <alignment vertical="center"/>
    </xf>
    <xf numFmtId="0" fontId="13" fillId="0" borderId="11" xfId="0" applyFont="1" applyBorder="1" applyAlignment="1" applyProtection="1">
      <alignment vertical="center"/>
    </xf>
    <xf numFmtId="0" fontId="13" fillId="0" borderId="14" xfId="0" applyFont="1" applyBorder="1" applyAlignment="1" applyProtection="1">
      <alignment vertical="center"/>
    </xf>
    <xf numFmtId="0" fontId="13" fillId="0" borderId="5" xfId="0" applyFont="1" applyBorder="1" applyAlignment="1" applyProtection="1">
      <alignment vertical="center"/>
    </xf>
    <xf numFmtId="0" fontId="3" fillId="0" borderId="5" xfId="0" applyFont="1" applyBorder="1" applyAlignment="1" applyProtection="1">
      <alignment vertical="center"/>
    </xf>
    <xf numFmtId="167" fontId="3" fillId="0" borderId="5" xfId="0" applyNumberFormat="1" applyFont="1" applyBorder="1" applyAlignment="1" applyProtection="1">
      <alignment vertical="center" wrapText="1"/>
    </xf>
    <xf numFmtId="0" fontId="13" fillId="0" borderId="27" xfId="0" applyFont="1" applyBorder="1" applyAlignment="1" applyProtection="1">
      <alignment vertical="center"/>
    </xf>
    <xf numFmtId="0" fontId="3" fillId="0" borderId="6" xfId="0" applyFont="1" applyBorder="1" applyAlignment="1" applyProtection="1">
      <alignment vertical="top"/>
    </xf>
    <xf numFmtId="0" fontId="13" fillId="0" borderId="40" xfId="0" applyFont="1" applyBorder="1" applyAlignment="1" applyProtection="1">
      <alignment vertical="center"/>
    </xf>
    <xf numFmtId="0" fontId="13" fillId="0" borderId="41" xfId="0" applyFont="1" applyBorder="1" applyAlignment="1" applyProtection="1">
      <alignment vertical="center"/>
    </xf>
    <xf numFmtId="1" fontId="23" fillId="0" borderId="28" xfId="0" applyNumberFormat="1" applyFont="1" applyBorder="1" applyAlignment="1" applyProtection="1">
      <alignment vertical="center"/>
    </xf>
    <xf numFmtId="0" fontId="13" fillId="0" borderId="30" xfId="0" applyFont="1" applyBorder="1" applyAlignment="1" applyProtection="1">
      <alignment vertical="center"/>
    </xf>
    <xf numFmtId="0" fontId="3" fillId="0" borderId="31" xfId="0" applyFont="1" applyBorder="1" applyAlignment="1" applyProtection="1">
      <alignment vertical="center"/>
    </xf>
    <xf numFmtId="0" fontId="13" fillId="0" borderId="29" xfId="0" applyFont="1" applyBorder="1" applyAlignment="1" applyProtection="1">
      <alignment vertical="center"/>
    </xf>
    <xf numFmtId="0" fontId="13" fillId="0" borderId="32" xfId="0" applyFont="1" applyBorder="1" applyAlignment="1" applyProtection="1">
      <alignment vertical="center"/>
    </xf>
    <xf numFmtId="0" fontId="13" fillId="0" borderId="18" xfId="0" applyFont="1" applyBorder="1" applyAlignment="1" applyProtection="1">
      <alignment vertical="center"/>
    </xf>
    <xf numFmtId="1" fontId="13" fillId="0" borderId="37" xfId="0" applyNumberFormat="1" applyFont="1" applyBorder="1" applyAlignment="1" applyProtection="1">
      <alignment horizontal="center" vertical="center"/>
    </xf>
    <xf numFmtId="0" fontId="1" fillId="5" borderId="24" xfId="0" applyFont="1" applyFill="1" applyBorder="1" applyAlignment="1" applyProtection="1">
      <alignment vertical="center"/>
    </xf>
    <xf numFmtId="0" fontId="12" fillId="5" borderId="25" xfId="0" applyFont="1" applyFill="1" applyBorder="1" applyAlignment="1" applyProtection="1">
      <alignment vertical="center"/>
    </xf>
    <xf numFmtId="0" fontId="12" fillId="5" borderId="38" xfId="0" applyFont="1" applyFill="1" applyBorder="1" applyAlignment="1" applyProtection="1">
      <alignment vertical="center"/>
    </xf>
    <xf numFmtId="4" fontId="3" fillId="5" borderId="14" xfId="0" applyNumberFormat="1" applyFont="1" applyFill="1" applyBorder="1" applyAlignment="1" applyProtection="1">
      <alignment horizontal="right" vertical="center" wrapText="1"/>
    </xf>
    <xf numFmtId="168" fontId="13" fillId="0" borderId="27" xfId="0" applyNumberFormat="1" applyFont="1" applyBorder="1" applyAlignment="1" applyProtection="1">
      <alignment horizontal="right" vertical="center"/>
    </xf>
    <xf numFmtId="0" fontId="13" fillId="0" borderId="42" xfId="0" applyFont="1" applyBorder="1" applyProtection="1"/>
    <xf numFmtId="0" fontId="13" fillId="0" borderId="21" xfId="0" applyFont="1" applyBorder="1" applyAlignment="1" applyProtection="1">
      <alignment vertical="center"/>
    </xf>
    <xf numFmtId="0" fontId="13" fillId="0" borderId="22" xfId="0" applyFont="1" applyBorder="1" applyAlignment="1" applyProtection="1">
      <alignment vertical="center"/>
    </xf>
    <xf numFmtId="0" fontId="13" fillId="0" borderId="20" xfId="0" applyFont="1" applyBorder="1" applyProtection="1"/>
    <xf numFmtId="3" fontId="13" fillId="0" borderId="20" xfId="0" applyNumberFormat="1" applyFont="1" applyBorder="1" applyAlignment="1" applyProtection="1">
      <alignment horizontal="right" vertical="center" wrapText="1"/>
    </xf>
    <xf numFmtId="4" fontId="13" fillId="0" borderId="24" xfId="0" applyNumberFormat="1" applyFont="1" applyBorder="1" applyAlignment="1" applyProtection="1">
      <alignment horizontal="right" vertical="center" wrapText="1"/>
    </xf>
    <xf numFmtId="4" fontId="2" fillId="0" borderId="20" xfId="0" applyNumberFormat="1" applyFont="1" applyBorder="1" applyAlignment="1" applyProtection="1">
      <alignment horizontal="right" vertical="center" wrapText="1"/>
    </xf>
    <xf numFmtId="168" fontId="13" fillId="0" borderId="43" xfId="0" applyNumberFormat="1" applyFont="1" applyBorder="1" applyAlignment="1" applyProtection="1">
      <alignment horizontal="right" vertical="center"/>
    </xf>
    <xf numFmtId="0" fontId="3" fillId="0" borderId="44" xfId="0" applyFont="1" applyBorder="1" applyAlignment="1" applyProtection="1">
      <alignment vertical="top"/>
    </xf>
    <xf numFmtId="0" fontId="13" fillId="0" borderId="16" xfId="0" applyFont="1" applyBorder="1" applyAlignment="1" applyProtection="1">
      <alignment vertical="center"/>
    </xf>
    <xf numFmtId="0" fontId="13" fillId="0" borderId="15" xfId="0" applyFont="1" applyBorder="1" applyAlignment="1" applyProtection="1">
      <alignment vertical="center"/>
    </xf>
    <xf numFmtId="3" fontId="13" fillId="0" borderId="24" xfId="0" applyNumberFormat="1" applyFont="1" applyBorder="1" applyAlignment="1" applyProtection="1">
      <alignment horizontal="right" vertical="center" wrapText="1"/>
    </xf>
    <xf numFmtId="4" fontId="2" fillId="0" borderId="24" xfId="0" applyNumberFormat="1" applyFont="1" applyBorder="1" applyAlignment="1" applyProtection="1">
      <alignment horizontal="right" vertical="center" wrapText="1"/>
    </xf>
    <xf numFmtId="168" fontId="13" fillId="0" borderId="38" xfId="0" applyNumberFormat="1" applyFont="1" applyBorder="1" applyAlignment="1" applyProtection="1">
      <alignment horizontal="right" vertical="center"/>
    </xf>
    <xf numFmtId="1" fontId="13" fillId="0" borderId="4" xfId="0" applyNumberFormat="1" applyFont="1" applyBorder="1" applyAlignment="1" applyProtection="1">
      <alignment horizontal="center" vertical="center"/>
    </xf>
    <xf numFmtId="0" fontId="3" fillId="0" borderId="35" xfId="0" applyFont="1" applyBorder="1" applyAlignment="1" applyProtection="1">
      <alignment vertical="center"/>
    </xf>
    <xf numFmtId="0" fontId="13" fillId="0" borderId="33" xfId="0" applyFont="1" applyBorder="1" applyAlignment="1" applyProtection="1">
      <alignment vertical="center"/>
    </xf>
    <xf numFmtId="0" fontId="13" fillId="0" borderId="45" xfId="0" applyFont="1" applyBorder="1" applyAlignment="1" applyProtection="1">
      <alignment vertical="center"/>
    </xf>
    <xf numFmtId="4" fontId="3" fillId="0" borderId="46" xfId="0" applyNumberFormat="1" applyFont="1" applyBorder="1" applyAlignment="1" applyProtection="1">
      <alignment horizontal="right" vertical="center" wrapText="1"/>
    </xf>
    <xf numFmtId="0" fontId="13" fillId="0" borderId="47" xfId="0" applyFont="1" applyBorder="1" applyAlignment="1" applyProtection="1">
      <alignment vertical="center"/>
    </xf>
    <xf numFmtId="0" fontId="2" fillId="0" borderId="29" xfId="0" applyFont="1" applyBorder="1" applyAlignment="1" applyProtection="1">
      <alignment vertical="center"/>
    </xf>
    <xf numFmtId="0" fontId="13" fillId="0" borderId="24" xfId="0" applyFont="1" applyBorder="1" applyAlignment="1" applyProtection="1">
      <alignment vertical="center"/>
    </xf>
    <xf numFmtId="0" fontId="13" fillId="0" borderId="38" xfId="0" applyFont="1" applyBorder="1" applyAlignment="1" applyProtection="1">
      <alignment vertical="center"/>
    </xf>
    <xf numFmtId="0" fontId="13" fillId="0" borderId="12" xfId="0" applyFont="1" applyBorder="1" applyProtection="1"/>
    <xf numFmtId="0" fontId="13" fillId="0" borderId="48" xfId="0" applyFont="1" applyBorder="1" applyAlignment="1" applyProtection="1">
      <alignment vertical="center"/>
    </xf>
    <xf numFmtId="0" fontId="13" fillId="0" borderId="39" xfId="0" applyFont="1" applyBorder="1" applyProtection="1"/>
    <xf numFmtId="0" fontId="13" fillId="0" borderId="35" xfId="0" applyFont="1" applyBorder="1" applyAlignment="1" applyProtection="1">
      <alignment vertical="center"/>
    </xf>
    <xf numFmtId="0" fontId="13" fillId="0" borderId="34" xfId="0" applyFont="1" applyBorder="1" applyAlignment="1" applyProtection="1">
      <alignment vertical="center"/>
    </xf>
    <xf numFmtId="4" fontId="2" fillId="0" borderId="35" xfId="0" applyNumberFormat="1" applyFont="1" applyBorder="1" applyAlignment="1" applyProtection="1">
      <alignment horizontal="right" vertical="center" wrapText="1"/>
    </xf>
    <xf numFmtId="0" fontId="13" fillId="0" borderId="36" xfId="0" applyFont="1" applyBorder="1" applyAlignment="1" applyProtection="1">
      <alignment vertical="center"/>
    </xf>
    <xf numFmtId="49" fontId="1" fillId="2" borderId="0" xfId="0" applyNumberFormat="1" applyFont="1" applyFill="1" applyProtection="1"/>
    <xf numFmtId="49" fontId="11" fillId="2" borderId="0" xfId="0" applyNumberFormat="1" applyFont="1" applyFill="1" applyProtection="1"/>
    <xf numFmtId="2" fontId="2" fillId="0" borderId="0" xfId="0" applyNumberFormat="1" applyFont="1" applyProtection="1"/>
    <xf numFmtId="49" fontId="12" fillId="2" borderId="0" xfId="0" applyNumberFormat="1" applyFont="1" applyFill="1" applyAlignment="1" applyProtection="1">
      <alignment vertical="center"/>
    </xf>
    <xf numFmtId="0" fontId="13" fillId="3" borderId="0" xfId="0" applyFont="1" applyFill="1" applyAlignment="1" applyProtection="1">
      <alignment horizontal="left" vertical="center"/>
    </xf>
    <xf numFmtId="49" fontId="11" fillId="2" borderId="0" xfId="0" applyNumberFormat="1" applyFont="1" applyFill="1" applyAlignment="1" applyProtection="1">
      <alignment vertical="center"/>
    </xf>
    <xf numFmtId="49" fontId="13" fillId="2" borderId="0" xfId="0" applyNumberFormat="1" applyFont="1" applyFill="1" applyAlignment="1" applyProtection="1">
      <alignment horizontal="center" vertical="center"/>
    </xf>
    <xf numFmtId="49" fontId="13" fillId="2" borderId="0" xfId="0" applyNumberFormat="1" applyFont="1" applyFill="1" applyAlignment="1" applyProtection="1">
      <alignment vertical="center"/>
    </xf>
    <xf numFmtId="49" fontId="13" fillId="2" borderId="0" xfId="0" applyNumberFormat="1" applyFont="1" applyFill="1" applyAlignment="1" applyProtection="1">
      <alignment horizontal="left" vertical="center"/>
    </xf>
    <xf numFmtId="49" fontId="13" fillId="3" borderId="0" xfId="0" applyNumberFormat="1" applyFont="1" applyFill="1" applyAlignment="1" applyProtection="1">
      <alignment horizontal="left" vertical="center"/>
    </xf>
    <xf numFmtId="49" fontId="13" fillId="4" borderId="1" xfId="0" applyNumberFormat="1" applyFont="1" applyFill="1" applyBorder="1" applyAlignment="1" applyProtection="1">
      <alignment horizontal="center" vertical="center" wrapText="1"/>
    </xf>
    <xf numFmtId="49" fontId="13" fillId="4" borderId="2" xfId="0" applyNumberFormat="1" applyFont="1" applyFill="1" applyBorder="1" applyAlignment="1" applyProtection="1">
      <alignment horizontal="center" vertical="center" wrapText="1"/>
    </xf>
    <xf numFmtId="49" fontId="13" fillId="4" borderId="13" xfId="0" applyNumberFormat="1" applyFont="1" applyFill="1" applyBorder="1" applyAlignment="1" applyProtection="1">
      <alignment horizontal="center" vertical="center" wrapText="1"/>
    </xf>
    <xf numFmtId="0" fontId="2" fillId="3" borderId="14" xfId="0" applyFont="1" applyFill="1" applyBorder="1" applyProtection="1"/>
    <xf numFmtId="0" fontId="2" fillId="3" borderId="5" xfId="0" applyFont="1" applyFill="1" applyBorder="1" applyProtection="1"/>
    <xf numFmtId="164" fontId="14" fillId="0" borderId="0" xfId="0" applyNumberFormat="1" applyFont="1" applyAlignment="1" applyProtection="1">
      <alignment horizontal="center" vertical="center"/>
    </xf>
    <xf numFmtId="0" fontId="14" fillId="0" borderId="0" xfId="0" applyFont="1" applyAlignment="1" applyProtection="1">
      <alignment vertical="center"/>
    </xf>
    <xf numFmtId="4" fontId="14" fillId="0" borderId="0" xfId="0" applyNumberFormat="1" applyFont="1" applyAlignment="1" applyProtection="1">
      <alignment horizontal="right" vertical="center"/>
    </xf>
    <xf numFmtId="0" fontId="15" fillId="0" borderId="0" xfId="0" applyFont="1" applyAlignment="1" applyProtection="1">
      <alignment vertical="center"/>
    </xf>
    <xf numFmtId="164" fontId="16" fillId="0" borderId="0" xfId="0" applyNumberFormat="1" applyFont="1" applyAlignment="1" applyProtection="1">
      <alignment horizontal="center" vertical="center"/>
    </xf>
    <xf numFmtId="0" fontId="16" fillId="0" borderId="0" xfId="0" applyFont="1" applyAlignment="1" applyProtection="1">
      <alignment vertical="center"/>
    </xf>
    <xf numFmtId="4" fontId="16" fillId="0" borderId="0" xfId="0" applyNumberFormat="1" applyFont="1" applyAlignment="1" applyProtection="1">
      <alignment horizontal="right" vertical="center"/>
    </xf>
    <xf numFmtId="0" fontId="17" fillId="0" borderId="0" xfId="0" applyFont="1" applyAlignment="1" applyProtection="1">
      <alignment vertical="center"/>
    </xf>
    <xf numFmtId="0" fontId="13" fillId="0" borderId="0" xfId="0" applyFont="1" applyProtection="1"/>
    <xf numFmtId="0" fontId="18" fillId="0" borderId="0" xfId="0" applyFont="1" applyProtection="1"/>
    <xf numFmtId="4" fontId="18" fillId="0" borderId="0" xfId="0" applyNumberFormat="1" applyFont="1" applyProtection="1"/>
    <xf numFmtId="2" fontId="13" fillId="0" borderId="0" xfId="0" applyNumberFormat="1" applyFont="1" applyProtection="1"/>
    <xf numFmtId="49" fontId="2" fillId="2" borderId="0" xfId="0" applyNumberFormat="1" applyFont="1" applyFill="1" applyAlignment="1" applyProtection="1">
      <alignment vertical="center"/>
    </xf>
    <xf numFmtId="49" fontId="2" fillId="2" borderId="0" xfId="0" applyNumberFormat="1" applyFont="1" applyFill="1" applyAlignment="1" applyProtection="1">
      <alignment vertical="center" wrapText="1"/>
    </xf>
    <xf numFmtId="49" fontId="2" fillId="2" borderId="0" xfId="0" applyNumberFormat="1" applyFont="1" applyFill="1" applyAlignment="1" applyProtection="1">
      <alignment horizontal="left" vertical="top" wrapText="1"/>
    </xf>
    <xf numFmtId="49" fontId="2" fillId="2" borderId="0" xfId="0" applyNumberFormat="1" applyFont="1" applyFill="1" applyProtection="1"/>
    <xf numFmtId="49" fontId="3" fillId="2" borderId="0" xfId="0" applyNumberFormat="1" applyFont="1" applyFill="1" applyAlignment="1" applyProtection="1">
      <alignment vertical="center"/>
    </xf>
    <xf numFmtId="0" fontId="2" fillId="3" borderId="0" xfId="0" applyFont="1" applyFill="1" applyAlignment="1" applyProtection="1">
      <alignment horizontal="left" vertical="center"/>
    </xf>
    <xf numFmtId="49" fontId="2" fillId="3" borderId="0" xfId="0" applyNumberFormat="1" applyFont="1" applyFill="1" applyAlignment="1" applyProtection="1">
      <alignment vertical="center" wrapText="1"/>
    </xf>
    <xf numFmtId="49" fontId="2" fillId="3" borderId="0" xfId="0" applyNumberFormat="1" applyFont="1" applyFill="1" applyAlignment="1" applyProtection="1">
      <alignment horizontal="left" vertical="top" wrapText="1"/>
    </xf>
    <xf numFmtId="49" fontId="2" fillId="4" borderId="1" xfId="0" applyNumberFormat="1" applyFont="1" applyFill="1" applyBorder="1" applyAlignment="1" applyProtection="1">
      <alignment vertical="center" wrapText="1"/>
    </xf>
    <xf numFmtId="49" fontId="2" fillId="4" borderId="2" xfId="0" applyNumberFormat="1" applyFont="1" applyFill="1" applyBorder="1" applyAlignment="1" applyProtection="1">
      <alignment horizontal="center" vertical="center" wrapText="1"/>
    </xf>
    <xf numFmtId="0" fontId="2" fillId="0" borderId="0" xfId="0" applyFont="1" applyAlignment="1" applyProtection="1">
      <alignment wrapText="1"/>
    </xf>
    <xf numFmtId="49" fontId="4" fillId="2" borderId="5" xfId="0" applyNumberFormat="1" applyFont="1" applyFill="1" applyBorder="1" applyProtection="1"/>
    <xf numFmtId="49" fontId="4" fillId="2" borderId="5" xfId="0" applyNumberFormat="1" applyFont="1" applyFill="1" applyBorder="1" applyAlignment="1" applyProtection="1">
      <alignment vertical="center" wrapText="1"/>
    </xf>
    <xf numFmtId="49" fontId="2" fillId="2" borderId="5" xfId="0" applyNumberFormat="1" applyFont="1" applyFill="1" applyBorder="1" applyAlignment="1" applyProtection="1">
      <alignment horizontal="left" vertical="top" wrapText="1"/>
    </xf>
    <xf numFmtId="0" fontId="3"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xf>
    <xf numFmtId="4" fontId="5" fillId="0" borderId="0" xfId="0" applyNumberFormat="1" applyFont="1" applyAlignment="1" applyProtection="1">
      <alignment horizontal="right" vertical="center"/>
    </xf>
    <xf numFmtId="4" fontId="2" fillId="0" borderId="0" xfId="0" applyNumberFormat="1" applyFont="1" applyAlignment="1" applyProtection="1">
      <alignment horizontal="right" vertical="center"/>
    </xf>
    <xf numFmtId="164" fontId="2" fillId="0" borderId="0" xfId="0" applyNumberFormat="1" applyFont="1" applyAlignment="1" applyProtection="1">
      <alignment vertical="center"/>
    </xf>
    <xf numFmtId="49" fontId="2" fillId="0" borderId="0" xfId="0" applyNumberFormat="1" applyFont="1" applyAlignment="1" applyProtection="1">
      <alignment vertical="center" wrapText="1"/>
    </xf>
    <xf numFmtId="0" fontId="6" fillId="0" borderId="0" xfId="0" applyFont="1" applyAlignment="1" applyProtection="1">
      <alignment horizontal="left" vertical="top" wrapText="1"/>
    </xf>
    <xf numFmtId="0" fontId="6" fillId="0" borderId="0" xfId="0" applyFont="1" applyAlignment="1" applyProtection="1">
      <alignment vertical="center" wrapText="1"/>
    </xf>
    <xf numFmtId="0" fontId="6" fillId="0" borderId="0" xfId="0" applyFont="1" applyAlignment="1" applyProtection="1">
      <alignment vertical="center"/>
    </xf>
    <xf numFmtId="4" fontId="6" fillId="0" borderId="0" xfId="0" applyNumberFormat="1" applyFont="1" applyAlignment="1" applyProtection="1">
      <alignment horizontal="right" vertical="center"/>
    </xf>
    <xf numFmtId="165" fontId="2" fillId="0" borderId="0" xfId="0" applyNumberFormat="1" applyFont="1" applyAlignment="1" applyProtection="1">
      <alignment horizontal="right" vertical="center"/>
    </xf>
    <xf numFmtId="0" fontId="2" fillId="0" borderId="0" xfId="0" applyFont="1" applyAlignment="1" applyProtection="1">
      <alignment vertical="center"/>
    </xf>
    <xf numFmtId="164" fontId="2" fillId="0" borderId="0" xfId="0" applyNumberFormat="1" applyFont="1" applyAlignment="1" applyProtection="1">
      <alignment horizontal="center" vertical="center"/>
    </xf>
    <xf numFmtId="0" fontId="2" fillId="0" borderId="0" xfId="0" applyFont="1" applyAlignment="1" applyProtection="1">
      <alignment horizontal="justify" vertical="center" wrapText="1"/>
    </xf>
    <xf numFmtId="164" fontId="2" fillId="0" borderId="0" xfId="0" applyNumberFormat="1" applyFont="1" applyFill="1" applyAlignment="1" applyProtection="1">
      <alignment horizontal="center" vertical="center"/>
    </xf>
    <xf numFmtId="166" fontId="2" fillId="0" borderId="0" xfId="0" applyNumberFormat="1" applyFont="1" applyFill="1" applyAlignment="1" applyProtection="1">
      <alignment horizontal="right" vertical="center"/>
    </xf>
    <xf numFmtId="4" fontId="2" fillId="0" borderId="0" xfId="0" applyNumberFormat="1" applyFont="1" applyFill="1" applyAlignment="1" applyProtection="1">
      <alignment horizontal="right" vertical="center"/>
    </xf>
    <xf numFmtId="0" fontId="7" fillId="0" borderId="0" xfId="0" applyFont="1" applyAlignment="1" applyProtection="1">
      <alignment horizontal="justify" vertical="top" wrapText="1"/>
    </xf>
    <xf numFmtId="4" fontId="9" fillId="0" borderId="0" xfId="0" applyNumberFormat="1" applyFont="1" applyFill="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horizontal="left" vertical="top" wrapText="1"/>
    </xf>
    <xf numFmtId="0" fontId="7" fillId="0" borderId="0" xfId="0" applyFont="1" applyAlignment="1" applyProtection="1">
      <alignment horizontal="justify" vertical="center" wrapText="1"/>
    </xf>
    <xf numFmtId="0" fontId="2" fillId="0" borderId="0" xfId="0" applyFont="1" applyFill="1" applyAlignment="1" applyProtection="1">
      <alignment vertical="top" wrapText="1"/>
    </xf>
    <xf numFmtId="0" fontId="7" fillId="0" borderId="0" xfId="0" applyFont="1" applyFill="1" applyAlignment="1" applyProtection="1">
      <alignment vertical="top" wrapText="1"/>
    </xf>
    <xf numFmtId="0" fontId="10" fillId="0" borderId="0" xfId="0" applyFont="1" applyFill="1" applyAlignment="1" applyProtection="1">
      <alignment vertical="top" wrapText="1"/>
    </xf>
    <xf numFmtId="0" fontId="8" fillId="0" borderId="0" xfId="0" applyFont="1" applyFill="1" applyAlignment="1" applyProtection="1">
      <alignment vertical="top" wrapText="1"/>
    </xf>
    <xf numFmtId="0" fontId="2" fillId="0" borderId="0" xfId="0" applyFont="1" applyAlignment="1" applyProtection="1">
      <alignment horizontal="justify" vertical="top" wrapText="1"/>
    </xf>
    <xf numFmtId="0" fontId="10" fillId="0" borderId="0" xfId="0" applyFont="1" applyAlignment="1" applyProtection="1">
      <alignment horizontal="justify" vertical="top" wrapText="1"/>
    </xf>
    <xf numFmtId="0" fontId="8" fillId="0" borderId="0" xfId="0" applyFont="1" applyAlignment="1" applyProtection="1">
      <alignment horizontal="justify" vertical="top" wrapText="1"/>
    </xf>
    <xf numFmtId="0" fontId="2" fillId="0" borderId="0" xfId="0" applyFont="1" applyAlignment="1" applyProtection="1">
      <alignment horizontal="left" wrapText="1"/>
    </xf>
    <xf numFmtId="0" fontId="19" fillId="0" borderId="6" xfId="0" applyFont="1" applyBorder="1" applyAlignment="1" applyProtection="1">
      <alignment horizontal="center"/>
    </xf>
    <xf numFmtId="0" fontId="19" fillId="0" borderId="7" xfId="0" applyFont="1" applyBorder="1" applyAlignment="1" applyProtection="1">
      <alignment horizontal="center"/>
    </xf>
    <xf numFmtId="167" fontId="13" fillId="0" borderId="15" xfId="0" applyNumberFormat="1" applyFont="1" applyBorder="1" applyAlignment="1" applyProtection="1">
      <alignment horizontal="left" vertical="center" wrapText="1"/>
    </xf>
    <xf numFmtId="167" fontId="13" fillId="0" borderId="16" xfId="0" applyNumberFormat="1" applyFont="1" applyBorder="1" applyAlignment="1" applyProtection="1">
      <alignment horizontal="left" vertical="center" wrapText="1"/>
    </xf>
    <xf numFmtId="167" fontId="13" fillId="0" borderId="17" xfId="0" applyNumberFormat="1" applyFont="1" applyBorder="1" applyAlignment="1" applyProtection="1">
      <alignment horizontal="left" vertical="center" wrapText="1"/>
    </xf>
    <xf numFmtId="167" fontId="21" fillId="0" borderId="18" xfId="0" applyNumberFormat="1" applyFont="1" applyBorder="1" applyAlignment="1" applyProtection="1">
      <alignment horizontal="left" vertical="center" wrapText="1"/>
    </xf>
    <xf numFmtId="167" fontId="22" fillId="0" borderId="0" xfId="0" applyNumberFormat="1" applyFont="1" applyAlignment="1" applyProtection="1">
      <alignment horizontal="left" vertical="center" wrapText="1"/>
    </xf>
    <xf numFmtId="167" fontId="22" fillId="0" borderId="19" xfId="0" applyNumberFormat="1" applyFont="1" applyBorder="1" applyAlignment="1" applyProtection="1">
      <alignment horizontal="left" vertical="center" wrapText="1"/>
    </xf>
    <xf numFmtId="167" fontId="12" fillId="0" borderId="20" xfId="0" applyNumberFormat="1" applyFont="1" applyBorder="1" applyAlignment="1" applyProtection="1">
      <alignment horizontal="left" vertical="center" wrapText="1"/>
    </xf>
    <xf numFmtId="167" fontId="12" fillId="0" borderId="21" xfId="0" applyNumberFormat="1" applyFont="1" applyBorder="1" applyAlignment="1" applyProtection="1">
      <alignment horizontal="left" vertical="center" wrapText="1"/>
    </xf>
    <xf numFmtId="167" fontId="12" fillId="0" borderId="22" xfId="0" applyNumberFormat="1" applyFont="1" applyBorder="1" applyAlignment="1" applyProtection="1">
      <alignment horizontal="left" vertical="center" wrapText="1"/>
    </xf>
    <xf numFmtId="167" fontId="13" fillId="0" borderId="20" xfId="0" applyNumberFormat="1" applyFont="1" applyBorder="1" applyAlignment="1" applyProtection="1">
      <alignment horizontal="left" vertical="center" wrapText="1"/>
    </xf>
    <xf numFmtId="167" fontId="13" fillId="0" borderId="21" xfId="0" applyNumberFormat="1" applyFont="1" applyBorder="1" applyAlignment="1" applyProtection="1">
      <alignment horizontal="left" vertical="center" wrapText="1"/>
    </xf>
    <xf numFmtId="167" fontId="13" fillId="0" borderId="22" xfId="0" applyNumberFormat="1" applyFont="1" applyBorder="1" applyAlignment="1" applyProtection="1">
      <alignment horizontal="left" vertical="center" wrapText="1"/>
    </xf>
    <xf numFmtId="0" fontId="2" fillId="3" borderId="0" xfId="0" applyFont="1" applyFill="1" applyAlignment="1" applyProtection="1">
      <alignment horizontal="left" vertical="center"/>
    </xf>
    <xf numFmtId="0" fontId="2" fillId="0" borderId="0" xfId="0" applyFont="1" applyAlignment="1" applyProtection="1">
      <alignment vertical="center"/>
    </xf>
    <xf numFmtId="49" fontId="2" fillId="3" borderId="0" xfId="0" applyNumberFormat="1" applyFont="1" applyFill="1" applyAlignment="1" applyProtection="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1.png"/><Relationship Id="rId7" Type="http://schemas.openxmlformats.org/officeDocument/2006/relationships/image" Target="../media/image14.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5.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2.png"/><Relationship Id="rId7" Type="http://schemas.openxmlformats.org/officeDocument/2006/relationships/image" Target="../media/image25.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4.png"/><Relationship Id="rId5" Type="http://schemas.openxmlformats.org/officeDocument/2006/relationships/image" Target="../media/image3.png"/><Relationship Id="rId4" Type="http://schemas.openxmlformats.org/officeDocument/2006/relationships/image" Target="../media/image2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 Id="rId4"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9</xdr:col>
      <xdr:colOff>1000125</xdr:colOff>
      <xdr:row>14</xdr:row>
      <xdr:rowOff>104775</xdr:rowOff>
    </xdr:from>
    <xdr:to>
      <xdr:col>9</xdr:col>
      <xdr:colOff>3009900</xdr:colOff>
      <xdr:row>14</xdr:row>
      <xdr:rowOff>1317123</xdr:rowOff>
    </xdr:to>
    <xdr:pic>
      <xdr:nvPicPr>
        <xdr:cNvPr id="2" name="Obrázek 1">
          <a:extLst>
            <a:ext uri="{FF2B5EF4-FFF2-40B4-BE49-F238E27FC236}">
              <a16:creationId xmlns:a16="http://schemas.microsoft.com/office/drawing/2014/main" id="{8882C7B8-6CF4-4498-80CB-875AAEC960EC}"/>
            </a:ext>
          </a:extLst>
        </xdr:cNvPr>
        <xdr:cNvPicPr>
          <a:picLocks noChangeAspect="1"/>
        </xdr:cNvPicPr>
      </xdr:nvPicPr>
      <xdr:blipFill>
        <a:blip xmlns:r="http://schemas.openxmlformats.org/officeDocument/2006/relationships" r:embed="rId1"/>
        <a:stretch>
          <a:fillRect/>
        </a:stretch>
      </xdr:blipFill>
      <xdr:spPr>
        <a:xfrm>
          <a:off x="14411325" y="3257550"/>
          <a:ext cx="2009775" cy="1212348"/>
        </a:xfrm>
        <a:prstGeom prst="rect">
          <a:avLst/>
        </a:prstGeom>
      </xdr:spPr>
    </xdr:pic>
    <xdr:clientData/>
  </xdr:twoCellAnchor>
  <xdr:twoCellAnchor editAs="oneCell">
    <xdr:from>
      <xdr:col>9</xdr:col>
      <xdr:colOff>1085849</xdr:colOff>
      <xdr:row>15</xdr:row>
      <xdr:rowOff>190500</xdr:rowOff>
    </xdr:from>
    <xdr:to>
      <xdr:col>9</xdr:col>
      <xdr:colOff>2951207</xdr:colOff>
      <xdr:row>15</xdr:row>
      <xdr:rowOff>1343025</xdr:rowOff>
    </xdr:to>
    <xdr:pic>
      <xdr:nvPicPr>
        <xdr:cNvPr id="4" name="Obrázek 3">
          <a:extLst>
            <a:ext uri="{FF2B5EF4-FFF2-40B4-BE49-F238E27FC236}">
              <a16:creationId xmlns:a16="http://schemas.microsoft.com/office/drawing/2014/main" id="{43539695-0883-485E-9E08-33FC17E9CDBD}"/>
            </a:ext>
          </a:extLst>
        </xdr:cNvPr>
        <xdr:cNvPicPr>
          <a:picLocks noChangeAspect="1"/>
        </xdr:cNvPicPr>
      </xdr:nvPicPr>
      <xdr:blipFill>
        <a:blip xmlns:r="http://schemas.openxmlformats.org/officeDocument/2006/relationships" r:embed="rId2"/>
        <a:stretch>
          <a:fillRect/>
        </a:stretch>
      </xdr:blipFill>
      <xdr:spPr>
        <a:xfrm>
          <a:off x="14497049" y="6743700"/>
          <a:ext cx="1865358" cy="1152525"/>
        </a:xfrm>
        <a:prstGeom prst="rect">
          <a:avLst/>
        </a:prstGeom>
      </xdr:spPr>
    </xdr:pic>
    <xdr:clientData/>
  </xdr:twoCellAnchor>
  <xdr:twoCellAnchor editAs="oneCell">
    <xdr:from>
      <xdr:col>9</xdr:col>
      <xdr:colOff>1038225</xdr:colOff>
      <xdr:row>16</xdr:row>
      <xdr:rowOff>133351</xdr:rowOff>
    </xdr:from>
    <xdr:to>
      <xdr:col>9</xdr:col>
      <xdr:colOff>3094991</xdr:colOff>
      <xdr:row>16</xdr:row>
      <xdr:rowOff>2828925</xdr:rowOff>
    </xdr:to>
    <xdr:pic>
      <xdr:nvPicPr>
        <xdr:cNvPr id="5" name="Obrázek 4">
          <a:extLst>
            <a:ext uri="{FF2B5EF4-FFF2-40B4-BE49-F238E27FC236}">
              <a16:creationId xmlns:a16="http://schemas.microsoft.com/office/drawing/2014/main" id="{B8DFC7E0-23E8-4FCE-BA20-EAA46C906F7A}"/>
            </a:ext>
          </a:extLst>
        </xdr:cNvPr>
        <xdr:cNvPicPr>
          <a:picLocks noChangeAspect="1"/>
        </xdr:cNvPicPr>
      </xdr:nvPicPr>
      <xdr:blipFill>
        <a:blip xmlns:r="http://schemas.openxmlformats.org/officeDocument/2006/relationships" r:embed="rId3"/>
        <a:stretch>
          <a:fillRect/>
        </a:stretch>
      </xdr:blipFill>
      <xdr:spPr>
        <a:xfrm>
          <a:off x="14449425" y="8305801"/>
          <a:ext cx="2056766" cy="2695574"/>
        </a:xfrm>
        <a:prstGeom prst="rect">
          <a:avLst/>
        </a:prstGeom>
      </xdr:spPr>
    </xdr:pic>
    <xdr:clientData/>
  </xdr:twoCellAnchor>
  <xdr:twoCellAnchor editAs="oneCell">
    <xdr:from>
      <xdr:col>9</xdr:col>
      <xdr:colOff>809626</xdr:colOff>
      <xdr:row>21</xdr:row>
      <xdr:rowOff>76201</xdr:rowOff>
    </xdr:from>
    <xdr:to>
      <xdr:col>9</xdr:col>
      <xdr:colOff>2200276</xdr:colOff>
      <xdr:row>21</xdr:row>
      <xdr:rowOff>1611848</xdr:rowOff>
    </xdr:to>
    <xdr:pic>
      <xdr:nvPicPr>
        <xdr:cNvPr id="6" name="Obrázek 5">
          <a:extLst>
            <a:ext uri="{FF2B5EF4-FFF2-40B4-BE49-F238E27FC236}">
              <a16:creationId xmlns:a16="http://schemas.microsoft.com/office/drawing/2014/main" id="{BD0B4163-B7AD-4E18-B34C-2F0A64001D88}"/>
            </a:ext>
          </a:extLst>
        </xdr:cNvPr>
        <xdr:cNvPicPr>
          <a:picLocks noChangeAspect="1"/>
        </xdr:cNvPicPr>
      </xdr:nvPicPr>
      <xdr:blipFill>
        <a:blip xmlns:r="http://schemas.openxmlformats.org/officeDocument/2006/relationships" r:embed="rId4"/>
        <a:stretch>
          <a:fillRect/>
        </a:stretch>
      </xdr:blipFill>
      <xdr:spPr>
        <a:xfrm>
          <a:off x="14220826" y="18497551"/>
          <a:ext cx="1390650" cy="1535647"/>
        </a:xfrm>
        <a:prstGeom prst="rect">
          <a:avLst/>
        </a:prstGeom>
      </xdr:spPr>
    </xdr:pic>
    <xdr:clientData/>
  </xdr:twoCellAnchor>
  <xdr:twoCellAnchor editAs="oneCell">
    <xdr:from>
      <xdr:col>9</xdr:col>
      <xdr:colOff>704850</xdr:colOff>
      <xdr:row>18</xdr:row>
      <xdr:rowOff>1790701</xdr:rowOff>
    </xdr:from>
    <xdr:to>
      <xdr:col>9</xdr:col>
      <xdr:colOff>2276752</xdr:colOff>
      <xdr:row>20</xdr:row>
      <xdr:rowOff>3187</xdr:rowOff>
    </xdr:to>
    <xdr:pic>
      <xdr:nvPicPr>
        <xdr:cNvPr id="7" name="Obrázek 6">
          <a:extLst>
            <a:ext uri="{FF2B5EF4-FFF2-40B4-BE49-F238E27FC236}">
              <a16:creationId xmlns:a16="http://schemas.microsoft.com/office/drawing/2014/main" id="{ECA431AF-8C90-4D71-849A-4EA1C7D40E7A}"/>
            </a:ext>
          </a:extLst>
        </xdr:cNvPr>
        <xdr:cNvPicPr>
          <a:picLocks noChangeAspect="1"/>
        </xdr:cNvPicPr>
      </xdr:nvPicPr>
      <xdr:blipFill>
        <a:blip xmlns:r="http://schemas.openxmlformats.org/officeDocument/2006/relationships" r:embed="rId5"/>
        <a:stretch>
          <a:fillRect/>
        </a:stretch>
      </xdr:blipFill>
      <xdr:spPr>
        <a:xfrm>
          <a:off x="14116050" y="15354301"/>
          <a:ext cx="1571902" cy="1450986"/>
        </a:xfrm>
        <a:prstGeom prst="rect">
          <a:avLst/>
        </a:prstGeom>
      </xdr:spPr>
    </xdr:pic>
    <xdr:clientData/>
  </xdr:twoCellAnchor>
  <xdr:twoCellAnchor editAs="oneCell">
    <xdr:from>
      <xdr:col>9</xdr:col>
      <xdr:colOff>857251</xdr:colOff>
      <xdr:row>20</xdr:row>
      <xdr:rowOff>66676</xdr:rowOff>
    </xdr:from>
    <xdr:to>
      <xdr:col>9</xdr:col>
      <xdr:colOff>2085474</xdr:colOff>
      <xdr:row>20</xdr:row>
      <xdr:rowOff>1533525</xdr:rowOff>
    </xdr:to>
    <xdr:pic>
      <xdr:nvPicPr>
        <xdr:cNvPr id="8" name="Obrázek 7">
          <a:extLst>
            <a:ext uri="{FF2B5EF4-FFF2-40B4-BE49-F238E27FC236}">
              <a16:creationId xmlns:a16="http://schemas.microsoft.com/office/drawing/2014/main" id="{3DE9F510-E32B-4A34-BA5F-26D9A755161A}"/>
            </a:ext>
          </a:extLst>
        </xdr:cNvPr>
        <xdr:cNvPicPr>
          <a:picLocks noChangeAspect="1"/>
        </xdr:cNvPicPr>
      </xdr:nvPicPr>
      <xdr:blipFill>
        <a:blip xmlns:r="http://schemas.openxmlformats.org/officeDocument/2006/relationships" r:embed="rId6"/>
        <a:stretch>
          <a:fillRect/>
        </a:stretch>
      </xdr:blipFill>
      <xdr:spPr>
        <a:xfrm>
          <a:off x="14268451" y="16868776"/>
          <a:ext cx="1228223" cy="1466849"/>
        </a:xfrm>
        <a:prstGeom prst="rect">
          <a:avLst/>
        </a:prstGeom>
      </xdr:spPr>
    </xdr:pic>
    <xdr:clientData/>
  </xdr:twoCellAnchor>
  <xdr:twoCellAnchor editAs="oneCell">
    <xdr:from>
      <xdr:col>9</xdr:col>
      <xdr:colOff>117785</xdr:colOff>
      <xdr:row>22</xdr:row>
      <xdr:rowOff>200026</xdr:rowOff>
    </xdr:from>
    <xdr:to>
      <xdr:col>13</xdr:col>
      <xdr:colOff>506436</xdr:colOff>
      <xdr:row>22</xdr:row>
      <xdr:rowOff>2628900</xdr:rowOff>
    </xdr:to>
    <xdr:pic>
      <xdr:nvPicPr>
        <xdr:cNvPr id="9" name="Obrázek 8">
          <a:extLst>
            <a:ext uri="{FF2B5EF4-FFF2-40B4-BE49-F238E27FC236}">
              <a16:creationId xmlns:a16="http://schemas.microsoft.com/office/drawing/2014/main" id="{A52A440D-FB52-4D3C-8D5F-5C223E8A9D00}"/>
            </a:ext>
          </a:extLst>
        </xdr:cNvPr>
        <xdr:cNvPicPr>
          <a:picLocks noChangeAspect="1"/>
        </xdr:cNvPicPr>
      </xdr:nvPicPr>
      <xdr:blipFill>
        <a:blip xmlns:r="http://schemas.openxmlformats.org/officeDocument/2006/relationships" r:embed="rId7"/>
        <a:stretch>
          <a:fillRect/>
        </a:stretch>
      </xdr:blipFill>
      <xdr:spPr>
        <a:xfrm>
          <a:off x="13528985" y="20240626"/>
          <a:ext cx="6427501" cy="2428874"/>
        </a:xfrm>
        <a:prstGeom prst="rect">
          <a:avLst/>
        </a:prstGeom>
      </xdr:spPr>
    </xdr:pic>
    <xdr:clientData/>
  </xdr:twoCellAnchor>
  <xdr:twoCellAnchor editAs="oneCell">
    <xdr:from>
      <xdr:col>9</xdr:col>
      <xdr:colOff>1009650</xdr:colOff>
      <xdr:row>14</xdr:row>
      <xdr:rowOff>1714500</xdr:rowOff>
    </xdr:from>
    <xdr:to>
      <xdr:col>9</xdr:col>
      <xdr:colOff>2886075</xdr:colOff>
      <xdr:row>14</xdr:row>
      <xdr:rowOff>3193377</xdr:rowOff>
    </xdr:to>
    <xdr:pic>
      <xdr:nvPicPr>
        <xdr:cNvPr id="11" name="Obrázek 10">
          <a:extLst>
            <a:ext uri="{FF2B5EF4-FFF2-40B4-BE49-F238E27FC236}">
              <a16:creationId xmlns:a16="http://schemas.microsoft.com/office/drawing/2014/main" id="{2457EAFA-1D72-40B9-A2A2-0AE2822DD5B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420850" y="4867275"/>
          <a:ext cx="1876425" cy="1478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571500</xdr:colOff>
      <xdr:row>13</xdr:row>
      <xdr:rowOff>542925</xdr:rowOff>
    </xdr:from>
    <xdr:to>
      <xdr:col>9</xdr:col>
      <xdr:colOff>2800350</xdr:colOff>
      <xdr:row>13</xdr:row>
      <xdr:rowOff>2115816</xdr:rowOff>
    </xdr:to>
    <xdr:pic>
      <xdr:nvPicPr>
        <xdr:cNvPr id="2" name="Obrázek 1">
          <a:extLst>
            <a:ext uri="{FF2B5EF4-FFF2-40B4-BE49-F238E27FC236}">
              <a16:creationId xmlns:a16="http://schemas.microsoft.com/office/drawing/2014/main" id="{90C38872-B26D-4C07-AEEC-A005A648B729}"/>
            </a:ext>
          </a:extLst>
        </xdr:cNvPr>
        <xdr:cNvPicPr>
          <a:picLocks noChangeAspect="1"/>
        </xdr:cNvPicPr>
      </xdr:nvPicPr>
      <xdr:blipFill>
        <a:blip xmlns:r="http://schemas.openxmlformats.org/officeDocument/2006/relationships" r:embed="rId1"/>
        <a:stretch>
          <a:fillRect/>
        </a:stretch>
      </xdr:blipFill>
      <xdr:spPr>
        <a:xfrm>
          <a:off x="13982700" y="3038475"/>
          <a:ext cx="2228850" cy="1572891"/>
        </a:xfrm>
        <a:prstGeom prst="rect">
          <a:avLst/>
        </a:prstGeom>
      </xdr:spPr>
    </xdr:pic>
    <xdr:clientData/>
  </xdr:twoCellAnchor>
  <xdr:twoCellAnchor editAs="oneCell">
    <xdr:from>
      <xdr:col>9</xdr:col>
      <xdr:colOff>657226</xdr:colOff>
      <xdr:row>14</xdr:row>
      <xdr:rowOff>952500</xdr:rowOff>
    </xdr:from>
    <xdr:to>
      <xdr:col>9</xdr:col>
      <xdr:colOff>3324226</xdr:colOff>
      <xdr:row>14</xdr:row>
      <xdr:rowOff>2657976</xdr:rowOff>
    </xdr:to>
    <xdr:pic>
      <xdr:nvPicPr>
        <xdr:cNvPr id="3" name="Obrázek 2">
          <a:extLst>
            <a:ext uri="{FF2B5EF4-FFF2-40B4-BE49-F238E27FC236}">
              <a16:creationId xmlns:a16="http://schemas.microsoft.com/office/drawing/2014/main" id="{F683D5C3-A92F-4EA5-A2EC-9DF39B04F69A}"/>
            </a:ext>
          </a:extLst>
        </xdr:cNvPr>
        <xdr:cNvPicPr>
          <a:picLocks noChangeAspect="1"/>
        </xdr:cNvPicPr>
      </xdr:nvPicPr>
      <xdr:blipFill>
        <a:blip xmlns:r="http://schemas.openxmlformats.org/officeDocument/2006/relationships" r:embed="rId2"/>
        <a:stretch>
          <a:fillRect/>
        </a:stretch>
      </xdr:blipFill>
      <xdr:spPr>
        <a:xfrm>
          <a:off x="14068426" y="6848475"/>
          <a:ext cx="2667000" cy="1705476"/>
        </a:xfrm>
        <a:prstGeom prst="rect">
          <a:avLst/>
        </a:prstGeom>
      </xdr:spPr>
    </xdr:pic>
    <xdr:clientData/>
  </xdr:twoCellAnchor>
  <xdr:twoCellAnchor editAs="oneCell">
    <xdr:from>
      <xdr:col>9</xdr:col>
      <xdr:colOff>171450</xdr:colOff>
      <xdr:row>18</xdr:row>
      <xdr:rowOff>9526</xdr:rowOff>
    </xdr:from>
    <xdr:to>
      <xdr:col>9</xdr:col>
      <xdr:colOff>1552575</xdr:colOff>
      <xdr:row>18</xdr:row>
      <xdr:rowOff>3484016</xdr:rowOff>
    </xdr:to>
    <xdr:pic>
      <xdr:nvPicPr>
        <xdr:cNvPr id="4" name="Obrázek 3">
          <a:extLst>
            <a:ext uri="{FF2B5EF4-FFF2-40B4-BE49-F238E27FC236}">
              <a16:creationId xmlns:a16="http://schemas.microsoft.com/office/drawing/2014/main" id="{9B97C6F7-40A1-45B1-A449-A62A6C2FE7D5}"/>
            </a:ext>
          </a:extLst>
        </xdr:cNvPr>
        <xdr:cNvPicPr>
          <a:picLocks noChangeAspect="1"/>
        </xdr:cNvPicPr>
      </xdr:nvPicPr>
      <xdr:blipFill>
        <a:blip xmlns:r="http://schemas.openxmlformats.org/officeDocument/2006/relationships" r:embed="rId3"/>
        <a:stretch>
          <a:fillRect/>
        </a:stretch>
      </xdr:blipFill>
      <xdr:spPr>
        <a:xfrm>
          <a:off x="13582650" y="15297151"/>
          <a:ext cx="1381125" cy="3474490"/>
        </a:xfrm>
        <a:prstGeom prst="rect">
          <a:avLst/>
        </a:prstGeom>
      </xdr:spPr>
    </xdr:pic>
    <xdr:clientData/>
  </xdr:twoCellAnchor>
  <xdr:twoCellAnchor editAs="oneCell">
    <xdr:from>
      <xdr:col>9</xdr:col>
      <xdr:colOff>198949</xdr:colOff>
      <xdr:row>19</xdr:row>
      <xdr:rowOff>51932</xdr:rowOff>
    </xdr:from>
    <xdr:to>
      <xdr:col>9</xdr:col>
      <xdr:colOff>1543051</xdr:colOff>
      <xdr:row>19</xdr:row>
      <xdr:rowOff>3390900</xdr:rowOff>
    </xdr:to>
    <xdr:pic>
      <xdr:nvPicPr>
        <xdr:cNvPr id="5" name="Obrázek 4">
          <a:extLst>
            <a:ext uri="{FF2B5EF4-FFF2-40B4-BE49-F238E27FC236}">
              <a16:creationId xmlns:a16="http://schemas.microsoft.com/office/drawing/2014/main" id="{0D5F6D7C-CE70-4CBE-8060-5F413561078D}"/>
            </a:ext>
          </a:extLst>
        </xdr:cNvPr>
        <xdr:cNvPicPr>
          <a:picLocks noChangeAspect="1"/>
        </xdr:cNvPicPr>
      </xdr:nvPicPr>
      <xdr:blipFill>
        <a:blip xmlns:r="http://schemas.openxmlformats.org/officeDocument/2006/relationships" r:embed="rId4"/>
        <a:stretch>
          <a:fillRect/>
        </a:stretch>
      </xdr:blipFill>
      <xdr:spPr>
        <a:xfrm>
          <a:off x="13610149" y="18892382"/>
          <a:ext cx="1344102" cy="3338968"/>
        </a:xfrm>
        <a:prstGeom prst="rect">
          <a:avLst/>
        </a:prstGeom>
      </xdr:spPr>
    </xdr:pic>
    <xdr:clientData/>
  </xdr:twoCellAnchor>
  <xdr:twoCellAnchor editAs="oneCell">
    <xdr:from>
      <xdr:col>9</xdr:col>
      <xdr:colOff>235267</xdr:colOff>
      <xdr:row>19</xdr:row>
      <xdr:rowOff>3714749</xdr:rowOff>
    </xdr:from>
    <xdr:to>
      <xdr:col>9</xdr:col>
      <xdr:colOff>2172126</xdr:colOff>
      <xdr:row>20</xdr:row>
      <xdr:rowOff>3439282</xdr:rowOff>
    </xdr:to>
    <xdr:pic>
      <xdr:nvPicPr>
        <xdr:cNvPr id="6" name="Obrázek 5">
          <a:extLst>
            <a:ext uri="{FF2B5EF4-FFF2-40B4-BE49-F238E27FC236}">
              <a16:creationId xmlns:a16="http://schemas.microsoft.com/office/drawing/2014/main" id="{04C99577-5B01-4B42-8DF5-E1C2C4204589}"/>
            </a:ext>
          </a:extLst>
        </xdr:cNvPr>
        <xdr:cNvPicPr>
          <a:picLocks noChangeAspect="1"/>
        </xdr:cNvPicPr>
      </xdr:nvPicPr>
      <xdr:blipFill>
        <a:blip xmlns:r="http://schemas.openxmlformats.org/officeDocument/2006/relationships" r:embed="rId5"/>
        <a:stretch>
          <a:fillRect/>
        </a:stretch>
      </xdr:blipFill>
      <xdr:spPr>
        <a:xfrm>
          <a:off x="13646467" y="22555199"/>
          <a:ext cx="1936859" cy="3439283"/>
        </a:xfrm>
        <a:prstGeom prst="rect">
          <a:avLst/>
        </a:prstGeom>
      </xdr:spPr>
    </xdr:pic>
    <xdr:clientData/>
  </xdr:twoCellAnchor>
  <xdr:twoCellAnchor editAs="oneCell">
    <xdr:from>
      <xdr:col>9</xdr:col>
      <xdr:colOff>419100</xdr:colOff>
      <xdr:row>22</xdr:row>
      <xdr:rowOff>95250</xdr:rowOff>
    </xdr:from>
    <xdr:to>
      <xdr:col>9</xdr:col>
      <xdr:colOff>1991002</xdr:colOff>
      <xdr:row>22</xdr:row>
      <xdr:rowOff>1546236</xdr:rowOff>
    </xdr:to>
    <xdr:pic>
      <xdr:nvPicPr>
        <xdr:cNvPr id="7" name="Obrázek 6">
          <a:extLst>
            <a:ext uri="{FF2B5EF4-FFF2-40B4-BE49-F238E27FC236}">
              <a16:creationId xmlns:a16="http://schemas.microsoft.com/office/drawing/2014/main" id="{DE82636E-C99B-4E59-A22C-583840EF0B39}"/>
            </a:ext>
          </a:extLst>
        </xdr:cNvPr>
        <xdr:cNvPicPr>
          <a:picLocks noChangeAspect="1"/>
        </xdr:cNvPicPr>
      </xdr:nvPicPr>
      <xdr:blipFill>
        <a:blip xmlns:r="http://schemas.openxmlformats.org/officeDocument/2006/relationships" r:embed="rId6"/>
        <a:stretch>
          <a:fillRect/>
        </a:stretch>
      </xdr:blipFill>
      <xdr:spPr>
        <a:xfrm>
          <a:off x="13830300" y="27822525"/>
          <a:ext cx="1571902" cy="1450986"/>
        </a:xfrm>
        <a:prstGeom prst="rect">
          <a:avLst/>
        </a:prstGeom>
      </xdr:spPr>
    </xdr:pic>
    <xdr:clientData/>
  </xdr:twoCellAnchor>
  <xdr:twoCellAnchor editAs="oneCell">
    <xdr:from>
      <xdr:col>9</xdr:col>
      <xdr:colOff>457201</xdr:colOff>
      <xdr:row>21</xdr:row>
      <xdr:rowOff>95251</xdr:rowOff>
    </xdr:from>
    <xdr:to>
      <xdr:col>9</xdr:col>
      <xdr:colOff>1899383</xdr:colOff>
      <xdr:row>21</xdr:row>
      <xdr:rowOff>1504951</xdr:rowOff>
    </xdr:to>
    <xdr:pic>
      <xdr:nvPicPr>
        <xdr:cNvPr id="8" name="Obrázek 7">
          <a:extLst>
            <a:ext uri="{FF2B5EF4-FFF2-40B4-BE49-F238E27FC236}">
              <a16:creationId xmlns:a16="http://schemas.microsoft.com/office/drawing/2014/main" id="{30DAEF69-7E40-49FF-8299-35C17B27B619}"/>
            </a:ext>
          </a:extLst>
        </xdr:cNvPr>
        <xdr:cNvPicPr>
          <a:picLocks noChangeAspect="1"/>
        </xdr:cNvPicPr>
      </xdr:nvPicPr>
      <xdr:blipFill>
        <a:blip xmlns:r="http://schemas.openxmlformats.org/officeDocument/2006/relationships" r:embed="rId7"/>
        <a:stretch>
          <a:fillRect/>
        </a:stretch>
      </xdr:blipFill>
      <xdr:spPr>
        <a:xfrm>
          <a:off x="13868401" y="26203276"/>
          <a:ext cx="1442182" cy="1409700"/>
        </a:xfrm>
        <a:prstGeom prst="rect">
          <a:avLst/>
        </a:prstGeom>
      </xdr:spPr>
    </xdr:pic>
    <xdr:clientData/>
  </xdr:twoCellAnchor>
  <xdr:twoCellAnchor editAs="oneCell">
    <xdr:from>
      <xdr:col>9</xdr:col>
      <xdr:colOff>419100</xdr:colOff>
      <xdr:row>23</xdr:row>
      <xdr:rowOff>114300</xdr:rowOff>
    </xdr:from>
    <xdr:to>
      <xdr:col>9</xdr:col>
      <xdr:colOff>2515036</xdr:colOff>
      <xdr:row>23</xdr:row>
      <xdr:rowOff>2389157</xdr:rowOff>
    </xdr:to>
    <xdr:pic>
      <xdr:nvPicPr>
        <xdr:cNvPr id="9" name="Obrázek 8">
          <a:extLst>
            <a:ext uri="{FF2B5EF4-FFF2-40B4-BE49-F238E27FC236}">
              <a16:creationId xmlns:a16="http://schemas.microsoft.com/office/drawing/2014/main" id="{B5ABBF51-CF46-4D4A-9C0A-7CA63C54FDC2}"/>
            </a:ext>
          </a:extLst>
        </xdr:cNvPr>
        <xdr:cNvPicPr>
          <a:picLocks noChangeAspect="1"/>
        </xdr:cNvPicPr>
      </xdr:nvPicPr>
      <xdr:blipFill>
        <a:blip xmlns:r="http://schemas.openxmlformats.org/officeDocument/2006/relationships" r:embed="rId8"/>
        <a:stretch>
          <a:fillRect/>
        </a:stretch>
      </xdr:blipFill>
      <xdr:spPr>
        <a:xfrm>
          <a:off x="13830300" y="29565600"/>
          <a:ext cx="2095936" cy="2274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782043</xdr:colOff>
      <xdr:row>13</xdr:row>
      <xdr:rowOff>190500</xdr:rowOff>
    </xdr:from>
    <xdr:to>
      <xdr:col>9</xdr:col>
      <xdr:colOff>2000530</xdr:colOff>
      <xdr:row>13</xdr:row>
      <xdr:rowOff>2581275</xdr:rowOff>
    </xdr:to>
    <xdr:pic>
      <xdr:nvPicPr>
        <xdr:cNvPr id="2" name="Obrázek 1">
          <a:extLst>
            <a:ext uri="{FF2B5EF4-FFF2-40B4-BE49-F238E27FC236}">
              <a16:creationId xmlns:a16="http://schemas.microsoft.com/office/drawing/2014/main" id="{D7EB2BE1-8592-4B2F-8CA7-D3A0A42926C6}"/>
            </a:ext>
          </a:extLst>
        </xdr:cNvPr>
        <xdr:cNvPicPr>
          <a:picLocks noChangeAspect="1"/>
        </xdr:cNvPicPr>
      </xdr:nvPicPr>
      <xdr:blipFill>
        <a:blip xmlns:r="http://schemas.openxmlformats.org/officeDocument/2006/relationships" r:embed="rId1"/>
        <a:stretch>
          <a:fillRect/>
        </a:stretch>
      </xdr:blipFill>
      <xdr:spPr>
        <a:xfrm>
          <a:off x="14193243" y="2686050"/>
          <a:ext cx="1218487" cy="2390775"/>
        </a:xfrm>
        <a:prstGeom prst="rect">
          <a:avLst/>
        </a:prstGeom>
      </xdr:spPr>
    </xdr:pic>
    <xdr:clientData/>
  </xdr:twoCellAnchor>
  <xdr:twoCellAnchor editAs="oneCell">
    <xdr:from>
      <xdr:col>9</xdr:col>
      <xdr:colOff>714375</xdr:colOff>
      <xdr:row>14</xdr:row>
      <xdr:rowOff>142876</xdr:rowOff>
    </xdr:from>
    <xdr:to>
      <xdr:col>9</xdr:col>
      <xdr:colOff>2172055</xdr:colOff>
      <xdr:row>14</xdr:row>
      <xdr:rowOff>2394666</xdr:rowOff>
    </xdr:to>
    <xdr:pic>
      <xdr:nvPicPr>
        <xdr:cNvPr id="3" name="Obrázek 2">
          <a:extLst>
            <a:ext uri="{FF2B5EF4-FFF2-40B4-BE49-F238E27FC236}">
              <a16:creationId xmlns:a16="http://schemas.microsoft.com/office/drawing/2014/main" id="{501A1B7D-2CAD-4021-8E73-5ADC772DF897}"/>
            </a:ext>
          </a:extLst>
        </xdr:cNvPr>
        <xdr:cNvPicPr>
          <a:picLocks noChangeAspect="1"/>
        </xdr:cNvPicPr>
      </xdr:nvPicPr>
      <xdr:blipFill>
        <a:blip xmlns:r="http://schemas.openxmlformats.org/officeDocument/2006/relationships" r:embed="rId2"/>
        <a:stretch>
          <a:fillRect/>
        </a:stretch>
      </xdr:blipFill>
      <xdr:spPr>
        <a:xfrm>
          <a:off x="14125575" y="5457826"/>
          <a:ext cx="1457680" cy="22517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57150</xdr:colOff>
      <xdr:row>17</xdr:row>
      <xdr:rowOff>47626</xdr:rowOff>
    </xdr:from>
    <xdr:to>
      <xdr:col>9</xdr:col>
      <xdr:colOff>2371725</xdr:colOff>
      <xdr:row>17</xdr:row>
      <xdr:rowOff>1438800</xdr:rowOff>
    </xdr:to>
    <xdr:pic>
      <xdr:nvPicPr>
        <xdr:cNvPr id="2" name="Obrázek 1">
          <a:extLst>
            <a:ext uri="{FF2B5EF4-FFF2-40B4-BE49-F238E27FC236}">
              <a16:creationId xmlns:a16="http://schemas.microsoft.com/office/drawing/2014/main" id="{12606B9F-542B-40E7-A8E0-81519C0D4FD7}"/>
            </a:ext>
          </a:extLst>
        </xdr:cNvPr>
        <xdr:cNvPicPr>
          <a:picLocks noChangeAspect="1"/>
        </xdr:cNvPicPr>
      </xdr:nvPicPr>
      <xdr:blipFill>
        <a:blip xmlns:r="http://schemas.openxmlformats.org/officeDocument/2006/relationships" r:embed="rId1"/>
        <a:stretch>
          <a:fillRect/>
        </a:stretch>
      </xdr:blipFill>
      <xdr:spPr>
        <a:xfrm>
          <a:off x="13468350" y="6267451"/>
          <a:ext cx="2314575" cy="1391174"/>
        </a:xfrm>
        <a:prstGeom prst="rect">
          <a:avLst/>
        </a:prstGeom>
      </xdr:spPr>
    </xdr:pic>
    <xdr:clientData/>
  </xdr:twoCellAnchor>
  <xdr:twoCellAnchor editAs="oneCell">
    <xdr:from>
      <xdr:col>9</xdr:col>
      <xdr:colOff>211832</xdr:colOff>
      <xdr:row>17</xdr:row>
      <xdr:rowOff>1543051</xdr:rowOff>
    </xdr:from>
    <xdr:to>
      <xdr:col>9</xdr:col>
      <xdr:colOff>2048301</xdr:colOff>
      <xdr:row>17</xdr:row>
      <xdr:rowOff>3333751</xdr:rowOff>
    </xdr:to>
    <xdr:pic>
      <xdr:nvPicPr>
        <xdr:cNvPr id="6" name="Obrázek 5">
          <a:extLst>
            <a:ext uri="{FF2B5EF4-FFF2-40B4-BE49-F238E27FC236}">
              <a16:creationId xmlns:a16="http://schemas.microsoft.com/office/drawing/2014/main" id="{80AD5CDA-A21A-4199-8041-2F83DDBF30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23032" y="7762876"/>
          <a:ext cx="1836469" cy="1790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270566</xdr:colOff>
      <xdr:row>22</xdr:row>
      <xdr:rowOff>314326</xdr:rowOff>
    </xdr:from>
    <xdr:to>
      <xdr:col>12</xdr:col>
      <xdr:colOff>239340</xdr:colOff>
      <xdr:row>22</xdr:row>
      <xdr:rowOff>3057525</xdr:rowOff>
    </xdr:to>
    <xdr:pic>
      <xdr:nvPicPr>
        <xdr:cNvPr id="2" name="Obrázek 1">
          <a:extLst>
            <a:ext uri="{FF2B5EF4-FFF2-40B4-BE49-F238E27FC236}">
              <a16:creationId xmlns:a16="http://schemas.microsoft.com/office/drawing/2014/main" id="{3AAEA593-A74E-4DAB-A9B6-D0AF1FA11223}"/>
            </a:ext>
          </a:extLst>
        </xdr:cNvPr>
        <xdr:cNvPicPr>
          <a:picLocks noChangeAspect="1"/>
        </xdr:cNvPicPr>
      </xdr:nvPicPr>
      <xdr:blipFill>
        <a:blip xmlns:r="http://schemas.openxmlformats.org/officeDocument/2006/relationships" r:embed="rId1"/>
        <a:stretch>
          <a:fillRect/>
        </a:stretch>
      </xdr:blipFill>
      <xdr:spPr>
        <a:xfrm>
          <a:off x="13681766" y="21755101"/>
          <a:ext cx="5207524" cy="2743199"/>
        </a:xfrm>
        <a:prstGeom prst="rect">
          <a:avLst/>
        </a:prstGeom>
      </xdr:spPr>
    </xdr:pic>
    <xdr:clientData/>
  </xdr:twoCellAnchor>
  <xdr:twoCellAnchor editAs="oneCell">
    <xdr:from>
      <xdr:col>9</xdr:col>
      <xdr:colOff>390525</xdr:colOff>
      <xdr:row>18</xdr:row>
      <xdr:rowOff>66675</xdr:rowOff>
    </xdr:from>
    <xdr:to>
      <xdr:col>9</xdr:col>
      <xdr:colOff>1352480</xdr:colOff>
      <xdr:row>18</xdr:row>
      <xdr:rowOff>3257550</xdr:rowOff>
    </xdr:to>
    <xdr:pic>
      <xdr:nvPicPr>
        <xdr:cNvPr id="3" name="Obrázek 2">
          <a:extLst>
            <a:ext uri="{FF2B5EF4-FFF2-40B4-BE49-F238E27FC236}">
              <a16:creationId xmlns:a16="http://schemas.microsoft.com/office/drawing/2014/main" id="{DFD27F8F-A71E-482F-9050-16DF2B7302BD}"/>
            </a:ext>
          </a:extLst>
        </xdr:cNvPr>
        <xdr:cNvPicPr>
          <a:picLocks noChangeAspect="1"/>
        </xdr:cNvPicPr>
      </xdr:nvPicPr>
      <xdr:blipFill>
        <a:blip xmlns:r="http://schemas.openxmlformats.org/officeDocument/2006/relationships" r:embed="rId2"/>
        <a:stretch>
          <a:fillRect/>
        </a:stretch>
      </xdr:blipFill>
      <xdr:spPr>
        <a:xfrm>
          <a:off x="13801725" y="15516225"/>
          <a:ext cx="961955" cy="3190875"/>
        </a:xfrm>
        <a:prstGeom prst="rect">
          <a:avLst/>
        </a:prstGeom>
      </xdr:spPr>
    </xdr:pic>
    <xdr:clientData/>
  </xdr:twoCellAnchor>
  <xdr:twoCellAnchor editAs="oneCell">
    <xdr:from>
      <xdr:col>9</xdr:col>
      <xdr:colOff>402805</xdr:colOff>
      <xdr:row>19</xdr:row>
      <xdr:rowOff>76199</xdr:rowOff>
    </xdr:from>
    <xdr:to>
      <xdr:col>9</xdr:col>
      <xdr:colOff>1363248</xdr:colOff>
      <xdr:row>19</xdr:row>
      <xdr:rowOff>3305174</xdr:rowOff>
    </xdr:to>
    <xdr:pic>
      <xdr:nvPicPr>
        <xdr:cNvPr id="4" name="Obrázek 3">
          <a:extLst>
            <a:ext uri="{FF2B5EF4-FFF2-40B4-BE49-F238E27FC236}">
              <a16:creationId xmlns:a16="http://schemas.microsoft.com/office/drawing/2014/main" id="{C0458823-517E-4123-8282-3C9742863F79}"/>
            </a:ext>
          </a:extLst>
        </xdr:cNvPr>
        <xdr:cNvPicPr>
          <a:picLocks noChangeAspect="1"/>
        </xdr:cNvPicPr>
      </xdr:nvPicPr>
      <xdr:blipFill>
        <a:blip xmlns:r="http://schemas.openxmlformats.org/officeDocument/2006/relationships" r:embed="rId3"/>
        <a:stretch>
          <a:fillRect/>
        </a:stretch>
      </xdr:blipFill>
      <xdr:spPr>
        <a:xfrm>
          <a:off x="13814005" y="18964274"/>
          <a:ext cx="960443" cy="3228975"/>
        </a:xfrm>
        <a:prstGeom prst="rect">
          <a:avLst/>
        </a:prstGeom>
      </xdr:spPr>
    </xdr:pic>
    <xdr:clientData/>
  </xdr:twoCellAnchor>
  <xdr:twoCellAnchor editAs="oneCell">
    <xdr:from>
      <xdr:col>9</xdr:col>
      <xdr:colOff>283031</xdr:colOff>
      <xdr:row>17</xdr:row>
      <xdr:rowOff>95250</xdr:rowOff>
    </xdr:from>
    <xdr:to>
      <xdr:col>9</xdr:col>
      <xdr:colOff>1991112</xdr:colOff>
      <xdr:row>17</xdr:row>
      <xdr:rowOff>3324225</xdr:rowOff>
    </xdr:to>
    <xdr:pic>
      <xdr:nvPicPr>
        <xdr:cNvPr id="5" name="Obrázek 4">
          <a:extLst>
            <a:ext uri="{FF2B5EF4-FFF2-40B4-BE49-F238E27FC236}">
              <a16:creationId xmlns:a16="http://schemas.microsoft.com/office/drawing/2014/main" id="{460F5B88-1ACA-44CA-8479-C0AD2075C5BD}"/>
            </a:ext>
          </a:extLst>
        </xdr:cNvPr>
        <xdr:cNvPicPr>
          <a:picLocks noChangeAspect="1"/>
        </xdr:cNvPicPr>
      </xdr:nvPicPr>
      <xdr:blipFill>
        <a:blip xmlns:r="http://schemas.openxmlformats.org/officeDocument/2006/relationships" r:embed="rId4"/>
        <a:stretch>
          <a:fillRect/>
        </a:stretch>
      </xdr:blipFill>
      <xdr:spPr>
        <a:xfrm>
          <a:off x="13694231" y="13115925"/>
          <a:ext cx="1708081" cy="3228975"/>
        </a:xfrm>
        <a:prstGeom prst="rect">
          <a:avLst/>
        </a:prstGeom>
      </xdr:spPr>
    </xdr:pic>
    <xdr:clientData/>
  </xdr:twoCellAnchor>
  <xdr:twoCellAnchor editAs="oneCell">
    <xdr:from>
      <xdr:col>9</xdr:col>
      <xdr:colOff>457200</xdr:colOff>
      <xdr:row>15</xdr:row>
      <xdr:rowOff>200025</xdr:rowOff>
    </xdr:from>
    <xdr:to>
      <xdr:col>9</xdr:col>
      <xdr:colOff>2513966</xdr:colOff>
      <xdr:row>15</xdr:row>
      <xdr:rowOff>2895599</xdr:rowOff>
    </xdr:to>
    <xdr:pic>
      <xdr:nvPicPr>
        <xdr:cNvPr id="6" name="Obrázek 5">
          <a:extLst>
            <a:ext uri="{FF2B5EF4-FFF2-40B4-BE49-F238E27FC236}">
              <a16:creationId xmlns:a16="http://schemas.microsoft.com/office/drawing/2014/main" id="{B289D43E-B102-4B25-A897-A1A589FA7F6F}"/>
            </a:ext>
          </a:extLst>
        </xdr:cNvPr>
        <xdr:cNvPicPr>
          <a:picLocks noChangeAspect="1"/>
        </xdr:cNvPicPr>
      </xdr:nvPicPr>
      <xdr:blipFill>
        <a:blip xmlns:r="http://schemas.openxmlformats.org/officeDocument/2006/relationships" r:embed="rId5"/>
        <a:stretch>
          <a:fillRect/>
        </a:stretch>
      </xdr:blipFill>
      <xdr:spPr>
        <a:xfrm>
          <a:off x="13868400" y="9010650"/>
          <a:ext cx="2056766" cy="2695574"/>
        </a:xfrm>
        <a:prstGeom prst="rect">
          <a:avLst/>
        </a:prstGeom>
      </xdr:spPr>
    </xdr:pic>
    <xdr:clientData/>
  </xdr:twoCellAnchor>
  <xdr:twoCellAnchor editAs="oneCell">
    <xdr:from>
      <xdr:col>9</xdr:col>
      <xdr:colOff>381000</xdr:colOff>
      <xdr:row>13</xdr:row>
      <xdr:rowOff>1390650</xdr:rowOff>
    </xdr:from>
    <xdr:to>
      <xdr:col>9</xdr:col>
      <xdr:colOff>2381250</xdr:colOff>
      <xdr:row>13</xdr:row>
      <xdr:rowOff>2737639</xdr:rowOff>
    </xdr:to>
    <xdr:pic>
      <xdr:nvPicPr>
        <xdr:cNvPr id="7" name="Obrázek 6">
          <a:extLst>
            <a:ext uri="{FF2B5EF4-FFF2-40B4-BE49-F238E27FC236}">
              <a16:creationId xmlns:a16="http://schemas.microsoft.com/office/drawing/2014/main" id="{EFFD0B92-1DE1-4A37-AB09-9F8D15E78765}"/>
            </a:ext>
          </a:extLst>
        </xdr:cNvPr>
        <xdr:cNvPicPr>
          <a:picLocks noChangeAspect="1"/>
        </xdr:cNvPicPr>
      </xdr:nvPicPr>
      <xdr:blipFill>
        <a:blip xmlns:r="http://schemas.openxmlformats.org/officeDocument/2006/relationships" r:embed="rId6"/>
        <a:stretch>
          <a:fillRect/>
        </a:stretch>
      </xdr:blipFill>
      <xdr:spPr>
        <a:xfrm>
          <a:off x="13792200" y="3886200"/>
          <a:ext cx="2000250" cy="1346989"/>
        </a:xfrm>
        <a:prstGeom prst="rect">
          <a:avLst/>
        </a:prstGeom>
      </xdr:spPr>
    </xdr:pic>
    <xdr:clientData/>
  </xdr:twoCellAnchor>
  <xdr:twoCellAnchor editAs="oneCell">
    <xdr:from>
      <xdr:col>9</xdr:col>
      <xdr:colOff>171450</xdr:colOff>
      <xdr:row>20</xdr:row>
      <xdr:rowOff>95250</xdr:rowOff>
    </xdr:from>
    <xdr:to>
      <xdr:col>9</xdr:col>
      <xdr:colOff>1714848</xdr:colOff>
      <xdr:row>20</xdr:row>
      <xdr:rowOff>3352880</xdr:rowOff>
    </xdr:to>
    <xdr:pic>
      <xdr:nvPicPr>
        <xdr:cNvPr id="8" name="Obrázek 7">
          <a:extLst>
            <a:ext uri="{FF2B5EF4-FFF2-40B4-BE49-F238E27FC236}">
              <a16:creationId xmlns:a16="http://schemas.microsoft.com/office/drawing/2014/main" id="{11EF8DB2-CB3B-4A9D-AAF1-5CDB97EF863A}"/>
            </a:ext>
          </a:extLst>
        </xdr:cNvPr>
        <xdr:cNvPicPr>
          <a:picLocks noChangeAspect="1"/>
        </xdr:cNvPicPr>
      </xdr:nvPicPr>
      <xdr:blipFill>
        <a:blip xmlns:r="http://schemas.openxmlformats.org/officeDocument/2006/relationships" r:embed="rId7"/>
        <a:stretch>
          <a:fillRect/>
        </a:stretch>
      </xdr:blipFill>
      <xdr:spPr>
        <a:xfrm>
          <a:off x="13582650" y="24774525"/>
          <a:ext cx="1543398" cy="32576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904875</xdr:colOff>
      <xdr:row>13</xdr:row>
      <xdr:rowOff>123826</xdr:rowOff>
    </xdr:from>
    <xdr:to>
      <xdr:col>9</xdr:col>
      <xdr:colOff>3419963</xdr:colOff>
      <xdr:row>13</xdr:row>
      <xdr:rowOff>3385902</xdr:rowOff>
    </xdr:to>
    <xdr:pic>
      <xdr:nvPicPr>
        <xdr:cNvPr id="2" name="Obrázek 1">
          <a:extLst>
            <a:ext uri="{FF2B5EF4-FFF2-40B4-BE49-F238E27FC236}">
              <a16:creationId xmlns:a16="http://schemas.microsoft.com/office/drawing/2014/main" id="{27C29391-4228-4920-8975-1F8F59E5CADD}"/>
            </a:ext>
          </a:extLst>
        </xdr:cNvPr>
        <xdr:cNvPicPr>
          <a:picLocks noChangeAspect="1"/>
        </xdr:cNvPicPr>
      </xdr:nvPicPr>
      <xdr:blipFill>
        <a:blip xmlns:r="http://schemas.openxmlformats.org/officeDocument/2006/relationships" r:embed="rId1"/>
        <a:stretch>
          <a:fillRect/>
        </a:stretch>
      </xdr:blipFill>
      <xdr:spPr>
        <a:xfrm>
          <a:off x="14316075" y="2619376"/>
          <a:ext cx="2515088" cy="3262076"/>
        </a:xfrm>
        <a:prstGeom prst="rect">
          <a:avLst/>
        </a:prstGeom>
      </xdr:spPr>
    </xdr:pic>
    <xdr:clientData/>
  </xdr:twoCellAnchor>
  <xdr:twoCellAnchor editAs="oneCell">
    <xdr:from>
      <xdr:col>9</xdr:col>
      <xdr:colOff>581025</xdr:colOff>
      <xdr:row>17</xdr:row>
      <xdr:rowOff>85725</xdr:rowOff>
    </xdr:from>
    <xdr:to>
      <xdr:col>9</xdr:col>
      <xdr:colOff>2305373</xdr:colOff>
      <xdr:row>17</xdr:row>
      <xdr:rowOff>1582999</xdr:rowOff>
    </xdr:to>
    <xdr:pic>
      <xdr:nvPicPr>
        <xdr:cNvPr id="3" name="Obrázek 2">
          <a:extLst>
            <a:ext uri="{FF2B5EF4-FFF2-40B4-BE49-F238E27FC236}">
              <a16:creationId xmlns:a16="http://schemas.microsoft.com/office/drawing/2014/main" id="{19AC3BA3-9265-43B5-BA48-1EC6FD4FBB7A}"/>
            </a:ext>
          </a:extLst>
        </xdr:cNvPr>
        <xdr:cNvPicPr>
          <a:picLocks noChangeAspect="1"/>
        </xdr:cNvPicPr>
      </xdr:nvPicPr>
      <xdr:blipFill>
        <a:blip xmlns:r="http://schemas.openxmlformats.org/officeDocument/2006/relationships" r:embed="rId2"/>
        <a:stretch>
          <a:fillRect/>
        </a:stretch>
      </xdr:blipFill>
      <xdr:spPr>
        <a:xfrm>
          <a:off x="13992225" y="10658475"/>
          <a:ext cx="1724348" cy="1497274"/>
        </a:xfrm>
        <a:prstGeom prst="rect">
          <a:avLst/>
        </a:prstGeom>
      </xdr:spPr>
    </xdr:pic>
    <xdr:clientData/>
  </xdr:twoCellAnchor>
  <xdr:twoCellAnchor editAs="oneCell">
    <xdr:from>
      <xdr:col>9</xdr:col>
      <xdr:colOff>447674</xdr:colOff>
      <xdr:row>18</xdr:row>
      <xdr:rowOff>57150</xdr:rowOff>
    </xdr:from>
    <xdr:to>
      <xdr:col>9</xdr:col>
      <xdr:colOff>2562677</xdr:colOff>
      <xdr:row>18</xdr:row>
      <xdr:rowOff>1880643</xdr:rowOff>
    </xdr:to>
    <xdr:pic>
      <xdr:nvPicPr>
        <xdr:cNvPr id="4" name="Obrázek 3">
          <a:extLst>
            <a:ext uri="{FF2B5EF4-FFF2-40B4-BE49-F238E27FC236}">
              <a16:creationId xmlns:a16="http://schemas.microsoft.com/office/drawing/2014/main" id="{BEAFB56E-C771-45B1-A7D3-249BE6282D7C}"/>
            </a:ext>
          </a:extLst>
        </xdr:cNvPr>
        <xdr:cNvPicPr>
          <a:picLocks noChangeAspect="1"/>
        </xdr:cNvPicPr>
      </xdr:nvPicPr>
      <xdr:blipFill>
        <a:blip xmlns:r="http://schemas.openxmlformats.org/officeDocument/2006/relationships" r:embed="rId3"/>
        <a:stretch>
          <a:fillRect/>
        </a:stretch>
      </xdr:blipFill>
      <xdr:spPr>
        <a:xfrm>
          <a:off x="13858874" y="12477750"/>
          <a:ext cx="2115003" cy="1823493"/>
        </a:xfrm>
        <a:prstGeom prst="rect">
          <a:avLst/>
        </a:prstGeom>
      </xdr:spPr>
    </xdr:pic>
    <xdr:clientData/>
  </xdr:twoCellAnchor>
  <xdr:twoCellAnchor editAs="oneCell">
    <xdr:from>
      <xdr:col>9</xdr:col>
      <xdr:colOff>581025</xdr:colOff>
      <xdr:row>22</xdr:row>
      <xdr:rowOff>161925</xdr:rowOff>
    </xdr:from>
    <xdr:to>
      <xdr:col>9</xdr:col>
      <xdr:colOff>3486695</xdr:colOff>
      <xdr:row>22</xdr:row>
      <xdr:rowOff>2224242</xdr:rowOff>
    </xdr:to>
    <xdr:pic>
      <xdr:nvPicPr>
        <xdr:cNvPr id="5" name="Obrázek 4">
          <a:extLst>
            <a:ext uri="{FF2B5EF4-FFF2-40B4-BE49-F238E27FC236}">
              <a16:creationId xmlns:a16="http://schemas.microsoft.com/office/drawing/2014/main" id="{C1D8DCE8-C50D-4444-B7A7-D654BEB6808A}"/>
            </a:ext>
          </a:extLst>
        </xdr:cNvPr>
        <xdr:cNvPicPr>
          <a:picLocks noChangeAspect="1"/>
        </xdr:cNvPicPr>
      </xdr:nvPicPr>
      <xdr:blipFill>
        <a:blip xmlns:r="http://schemas.openxmlformats.org/officeDocument/2006/relationships" r:embed="rId4"/>
        <a:stretch>
          <a:fillRect/>
        </a:stretch>
      </xdr:blipFill>
      <xdr:spPr>
        <a:xfrm>
          <a:off x="13992225" y="17706975"/>
          <a:ext cx="2905670" cy="206231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0AFB-F136-4786-80F1-AC32A0627774}">
  <dimension ref="A1:S45"/>
  <sheetViews>
    <sheetView tabSelected="1" topLeftCell="A2" workbookViewId="0">
      <selection activeCell="B5" sqref="B5"/>
    </sheetView>
  </sheetViews>
  <sheetFormatPr defaultColWidth="9.28515625" defaultRowHeight="12.75" x14ac:dyDescent="0.2"/>
  <cols>
    <col min="1" max="1" width="2.42578125" style="18" customWidth="1"/>
    <col min="2" max="2" width="3.140625" style="18" customWidth="1"/>
    <col min="3" max="3" width="2.7109375" style="18" customWidth="1"/>
    <col min="4" max="4" width="6.85546875" style="18" customWidth="1"/>
    <col min="5" max="5" width="13.7109375" style="18" customWidth="1"/>
    <col min="6" max="6" width="0.5703125" style="18" customWidth="1"/>
    <col min="7" max="7" width="2.5703125" style="18" customWidth="1"/>
    <col min="8" max="8" width="2.7109375" style="18" customWidth="1"/>
    <col min="9" max="9" width="9.7109375" style="18" customWidth="1"/>
    <col min="10" max="10" width="13.7109375" style="18" customWidth="1"/>
    <col min="11" max="11" width="0.7109375" style="18" customWidth="1"/>
    <col min="12" max="12" width="2.42578125" style="18" customWidth="1"/>
    <col min="13" max="13" width="2.7109375" style="18" customWidth="1"/>
    <col min="14" max="14" width="2" style="18" customWidth="1"/>
    <col min="15" max="15" width="12.7109375" style="18" customWidth="1"/>
    <col min="16" max="16" width="2.7109375" style="18" customWidth="1"/>
    <col min="17" max="17" width="2" style="18" customWidth="1"/>
    <col min="18" max="18" width="13.7109375" style="18" customWidth="1"/>
    <col min="19" max="19" width="0.5703125" style="18" customWidth="1"/>
    <col min="20" max="16384" width="9.28515625" style="18"/>
  </cols>
  <sheetData>
    <row r="1" spans="1:19" ht="12.75" hidden="1" customHeight="1" x14ac:dyDescent="0.2">
      <c r="A1" s="15"/>
      <c r="B1" s="16"/>
      <c r="C1" s="16"/>
      <c r="D1" s="16"/>
      <c r="E1" s="16"/>
      <c r="F1" s="16"/>
      <c r="G1" s="16"/>
      <c r="H1" s="16"/>
      <c r="I1" s="16"/>
      <c r="J1" s="16"/>
      <c r="K1" s="16"/>
      <c r="L1" s="16"/>
      <c r="M1" s="16"/>
      <c r="N1" s="16"/>
      <c r="O1" s="16"/>
      <c r="P1" s="16"/>
      <c r="Q1" s="16"/>
      <c r="R1" s="16"/>
      <c r="S1" s="17"/>
    </row>
    <row r="2" spans="1:19" ht="23.25" customHeight="1" x14ac:dyDescent="0.35">
      <c r="A2" s="171" t="s">
        <v>98</v>
      </c>
      <c r="B2" s="172"/>
      <c r="C2" s="172"/>
      <c r="D2" s="172"/>
      <c r="E2" s="172"/>
      <c r="F2" s="172"/>
      <c r="G2" s="172"/>
      <c r="H2" s="172"/>
      <c r="I2" s="172"/>
      <c r="J2" s="172"/>
      <c r="K2" s="172"/>
      <c r="L2" s="172"/>
      <c r="M2" s="172"/>
      <c r="N2" s="172"/>
      <c r="O2" s="172"/>
      <c r="P2" s="172"/>
      <c r="Q2" s="172"/>
      <c r="R2" s="172"/>
      <c r="S2" s="17"/>
    </row>
    <row r="3" spans="1:19" ht="12" hidden="1" customHeight="1" x14ac:dyDescent="0.2">
      <c r="A3" s="19"/>
      <c r="B3" s="20"/>
      <c r="C3" s="20"/>
      <c r="D3" s="20"/>
      <c r="E3" s="20"/>
      <c r="F3" s="20"/>
      <c r="G3" s="20"/>
      <c r="H3" s="20"/>
      <c r="I3" s="20"/>
      <c r="J3" s="20"/>
      <c r="K3" s="20"/>
      <c r="L3" s="20"/>
      <c r="M3" s="20"/>
      <c r="N3" s="20"/>
      <c r="O3" s="20"/>
      <c r="P3" s="20"/>
      <c r="Q3" s="20"/>
      <c r="R3" s="20"/>
      <c r="S3" s="21"/>
    </row>
    <row r="4" spans="1:19" ht="8.25" customHeight="1" x14ac:dyDescent="0.2">
      <c r="A4" s="22"/>
      <c r="B4" s="23"/>
      <c r="C4" s="23"/>
      <c r="D4" s="23"/>
      <c r="E4" s="23"/>
      <c r="F4" s="23"/>
      <c r="G4" s="23"/>
      <c r="H4" s="23"/>
      <c r="I4" s="23"/>
      <c r="J4" s="23"/>
      <c r="K4" s="23"/>
      <c r="L4" s="23"/>
      <c r="M4" s="23"/>
      <c r="N4" s="23"/>
      <c r="O4" s="23"/>
      <c r="P4" s="23"/>
      <c r="Q4" s="23"/>
      <c r="R4" s="23"/>
      <c r="S4" s="24"/>
    </row>
    <row r="5" spans="1:19" ht="24" customHeight="1" x14ac:dyDescent="0.2">
      <c r="A5" s="25"/>
      <c r="B5" s="26"/>
      <c r="C5" s="26"/>
      <c r="D5" s="26"/>
      <c r="E5" s="173" t="s">
        <v>95</v>
      </c>
      <c r="F5" s="174"/>
      <c r="G5" s="174"/>
      <c r="H5" s="174"/>
      <c r="I5" s="174"/>
      <c r="J5" s="175"/>
      <c r="K5" s="26"/>
      <c r="L5" s="26"/>
      <c r="M5" s="26"/>
      <c r="N5" s="26"/>
      <c r="O5" s="26"/>
      <c r="P5" s="27" t="s">
        <v>75</v>
      </c>
      <c r="Q5" s="28"/>
      <c r="R5" s="29"/>
      <c r="S5" s="30"/>
    </row>
    <row r="6" spans="1:19" ht="17.25" hidden="1" customHeight="1" x14ac:dyDescent="0.2">
      <c r="A6" s="25"/>
      <c r="B6" s="26"/>
      <c r="C6" s="26"/>
      <c r="D6" s="26"/>
      <c r="E6" s="31" t="s">
        <v>76</v>
      </c>
      <c r="F6" s="32"/>
      <c r="G6" s="32"/>
      <c r="H6" s="32"/>
      <c r="I6" s="32"/>
      <c r="J6" s="33"/>
      <c r="K6" s="26"/>
      <c r="L6" s="26"/>
      <c r="M6" s="26"/>
      <c r="N6" s="26"/>
      <c r="O6" s="26"/>
      <c r="P6" s="34"/>
      <c r="Q6" s="35"/>
      <c r="R6" s="36"/>
      <c r="S6" s="30"/>
    </row>
    <row r="7" spans="1:19" ht="24" customHeight="1" x14ac:dyDescent="0.2">
      <c r="A7" s="25"/>
      <c r="B7" s="26" t="s">
        <v>84</v>
      </c>
      <c r="C7" s="26"/>
      <c r="D7" s="26"/>
      <c r="E7" s="176" t="s">
        <v>77</v>
      </c>
      <c r="F7" s="177"/>
      <c r="G7" s="177"/>
      <c r="H7" s="177"/>
      <c r="I7" s="177"/>
      <c r="J7" s="178"/>
      <c r="K7" s="26"/>
      <c r="L7" s="26"/>
      <c r="M7" s="26"/>
      <c r="N7" s="26"/>
      <c r="O7" s="26"/>
      <c r="P7" s="34" t="s">
        <v>78</v>
      </c>
      <c r="Q7" s="35"/>
      <c r="R7" s="36"/>
      <c r="S7" s="30"/>
    </row>
    <row r="8" spans="1:19" ht="17.25" hidden="1" customHeight="1" x14ac:dyDescent="0.2">
      <c r="A8" s="25"/>
      <c r="B8" s="26"/>
      <c r="C8" s="26"/>
      <c r="D8" s="26"/>
      <c r="E8" s="34" t="s">
        <v>75</v>
      </c>
      <c r="F8" s="26"/>
      <c r="G8" s="26"/>
      <c r="H8" s="26"/>
      <c r="I8" s="26"/>
      <c r="J8" s="36"/>
      <c r="K8" s="26"/>
      <c r="L8" s="26"/>
      <c r="M8" s="26"/>
      <c r="N8" s="26"/>
      <c r="O8" s="26"/>
      <c r="P8" s="34"/>
      <c r="Q8" s="35"/>
      <c r="R8" s="36"/>
      <c r="S8" s="30"/>
    </row>
    <row r="9" spans="1:19" ht="24" customHeight="1" x14ac:dyDescent="0.2">
      <c r="A9" s="25"/>
      <c r="B9" s="26"/>
      <c r="C9" s="26"/>
      <c r="D9" s="26"/>
      <c r="E9" s="179"/>
      <c r="F9" s="180"/>
      <c r="G9" s="180"/>
      <c r="H9" s="180"/>
      <c r="I9" s="180"/>
      <c r="J9" s="181"/>
      <c r="K9" s="26"/>
      <c r="L9" s="26"/>
      <c r="M9" s="26"/>
      <c r="N9" s="26"/>
      <c r="O9" s="26"/>
      <c r="P9" s="182" t="s">
        <v>78</v>
      </c>
      <c r="Q9" s="183"/>
      <c r="R9" s="184"/>
      <c r="S9" s="30"/>
    </row>
    <row r="10" spans="1:19" ht="17.25" hidden="1" customHeight="1" x14ac:dyDescent="0.2">
      <c r="A10" s="25"/>
      <c r="B10" s="26" t="s">
        <v>79</v>
      </c>
      <c r="C10" s="26"/>
      <c r="D10" s="26"/>
      <c r="E10" s="26" t="s">
        <v>75</v>
      </c>
      <c r="F10" s="26"/>
      <c r="G10" s="26"/>
      <c r="H10" s="26"/>
      <c r="I10" s="26"/>
      <c r="J10" s="26"/>
      <c r="K10" s="26"/>
      <c r="L10" s="26"/>
      <c r="M10" s="26"/>
      <c r="N10" s="26"/>
      <c r="O10" s="26"/>
      <c r="P10" s="35"/>
      <c r="Q10" s="35"/>
      <c r="R10" s="26"/>
      <c r="S10" s="30"/>
    </row>
    <row r="11" spans="1:19" ht="17.25" hidden="1" customHeight="1" x14ac:dyDescent="0.2">
      <c r="A11" s="25"/>
      <c r="B11" s="26" t="s">
        <v>80</v>
      </c>
      <c r="C11" s="26"/>
      <c r="D11" s="26"/>
      <c r="E11" s="26" t="s">
        <v>75</v>
      </c>
      <c r="F11" s="26"/>
      <c r="G11" s="26"/>
      <c r="H11" s="26"/>
      <c r="I11" s="26"/>
      <c r="J11" s="26"/>
      <c r="K11" s="26"/>
      <c r="L11" s="26"/>
      <c r="M11" s="26"/>
      <c r="N11" s="26"/>
      <c r="O11" s="26"/>
      <c r="P11" s="35"/>
      <c r="Q11" s="35"/>
      <c r="R11" s="26"/>
      <c r="S11" s="30"/>
    </row>
    <row r="12" spans="1:19" ht="17.25" hidden="1" customHeight="1" x14ac:dyDescent="0.2">
      <c r="A12" s="25"/>
      <c r="B12" s="26" t="s">
        <v>81</v>
      </c>
      <c r="C12" s="26"/>
      <c r="D12" s="26"/>
      <c r="E12" s="26" t="s">
        <v>75</v>
      </c>
      <c r="F12" s="26"/>
      <c r="G12" s="26"/>
      <c r="H12" s="26"/>
      <c r="I12" s="26"/>
      <c r="J12" s="26"/>
      <c r="K12" s="26"/>
      <c r="L12" s="26"/>
      <c r="M12" s="26"/>
      <c r="N12" s="26"/>
      <c r="O12" s="26"/>
      <c r="P12" s="35"/>
      <c r="Q12" s="35"/>
      <c r="R12" s="26"/>
      <c r="S12" s="30"/>
    </row>
    <row r="13" spans="1:19" ht="17.25" hidden="1" customHeight="1" x14ac:dyDescent="0.2">
      <c r="A13" s="25"/>
      <c r="B13" s="26"/>
      <c r="C13" s="26"/>
      <c r="D13" s="26"/>
      <c r="E13" s="26" t="s">
        <v>75</v>
      </c>
      <c r="F13" s="26"/>
      <c r="G13" s="26"/>
      <c r="H13" s="26"/>
      <c r="I13" s="26"/>
      <c r="J13" s="26"/>
      <c r="K13" s="26"/>
      <c r="L13" s="26"/>
      <c r="M13" s="26"/>
      <c r="N13" s="26"/>
      <c r="O13" s="26"/>
      <c r="P13" s="35"/>
      <c r="Q13" s="35"/>
      <c r="R13" s="26"/>
      <c r="S13" s="30"/>
    </row>
    <row r="14" spans="1:19" ht="17.25" hidden="1" customHeight="1" x14ac:dyDescent="0.2">
      <c r="A14" s="25"/>
      <c r="B14" s="26"/>
      <c r="C14" s="26"/>
      <c r="D14" s="26"/>
      <c r="E14" s="26" t="s">
        <v>75</v>
      </c>
      <c r="F14" s="26"/>
      <c r="G14" s="26"/>
      <c r="H14" s="26"/>
      <c r="I14" s="26"/>
      <c r="J14" s="26"/>
      <c r="K14" s="26"/>
      <c r="L14" s="26"/>
      <c r="M14" s="26"/>
      <c r="N14" s="26"/>
      <c r="O14" s="26"/>
      <c r="P14" s="35"/>
      <c r="Q14" s="35"/>
      <c r="R14" s="26"/>
      <c r="S14" s="30"/>
    </row>
    <row r="15" spans="1:19" ht="17.25" hidden="1" customHeight="1" x14ac:dyDescent="0.2">
      <c r="A15" s="25"/>
      <c r="B15" s="26"/>
      <c r="C15" s="26"/>
      <c r="D15" s="26"/>
      <c r="E15" s="26" t="s">
        <v>75</v>
      </c>
      <c r="F15" s="26"/>
      <c r="G15" s="26"/>
      <c r="H15" s="26"/>
      <c r="I15" s="26"/>
      <c r="J15" s="26"/>
      <c r="K15" s="26"/>
      <c r="L15" s="26"/>
      <c r="M15" s="26"/>
      <c r="N15" s="26"/>
      <c r="O15" s="26"/>
      <c r="P15" s="35"/>
      <c r="Q15" s="35"/>
      <c r="R15" s="26"/>
      <c r="S15" s="30"/>
    </row>
    <row r="16" spans="1:19" ht="17.25" hidden="1" customHeight="1" x14ac:dyDescent="0.2">
      <c r="A16" s="25"/>
      <c r="B16" s="26"/>
      <c r="C16" s="26"/>
      <c r="D16" s="26"/>
      <c r="E16" s="26" t="s">
        <v>75</v>
      </c>
      <c r="F16" s="26"/>
      <c r="G16" s="26"/>
      <c r="H16" s="26"/>
      <c r="I16" s="26"/>
      <c r="J16" s="26"/>
      <c r="K16" s="26"/>
      <c r="L16" s="26"/>
      <c r="M16" s="26"/>
      <c r="N16" s="26"/>
      <c r="O16" s="26"/>
      <c r="P16" s="35"/>
      <c r="Q16" s="35"/>
      <c r="R16" s="26"/>
      <c r="S16" s="30"/>
    </row>
    <row r="17" spans="1:19" ht="17.25" hidden="1" customHeight="1" x14ac:dyDescent="0.2">
      <c r="A17" s="25"/>
      <c r="B17" s="26"/>
      <c r="C17" s="26"/>
      <c r="D17" s="26"/>
      <c r="E17" s="26" t="s">
        <v>75</v>
      </c>
      <c r="F17" s="26"/>
      <c r="G17" s="26"/>
      <c r="H17" s="26"/>
      <c r="I17" s="26"/>
      <c r="J17" s="26"/>
      <c r="K17" s="26"/>
      <c r="L17" s="26"/>
      <c r="M17" s="26"/>
      <c r="N17" s="26"/>
      <c r="O17" s="26"/>
      <c r="P17" s="35"/>
      <c r="Q17" s="35"/>
      <c r="R17" s="26"/>
      <c r="S17" s="30"/>
    </row>
    <row r="18" spans="1:19" ht="17.25" hidden="1" customHeight="1" x14ac:dyDescent="0.2">
      <c r="A18" s="25"/>
      <c r="B18" s="26"/>
      <c r="C18" s="26"/>
      <c r="D18" s="26"/>
      <c r="E18" s="26" t="s">
        <v>75</v>
      </c>
      <c r="F18" s="26"/>
      <c r="G18" s="26"/>
      <c r="H18" s="26"/>
      <c r="I18" s="26"/>
      <c r="J18" s="26"/>
      <c r="K18" s="26"/>
      <c r="L18" s="26"/>
      <c r="M18" s="26"/>
      <c r="N18" s="26"/>
      <c r="O18" s="26"/>
      <c r="P18" s="35"/>
      <c r="Q18" s="35"/>
      <c r="R18" s="26"/>
      <c r="S18" s="30"/>
    </row>
    <row r="19" spans="1:19" ht="17.25" hidden="1" customHeight="1" x14ac:dyDescent="0.2">
      <c r="A19" s="25"/>
      <c r="B19" s="26"/>
      <c r="C19" s="26"/>
      <c r="D19" s="26"/>
      <c r="E19" s="26" t="s">
        <v>75</v>
      </c>
      <c r="F19" s="26"/>
      <c r="G19" s="26"/>
      <c r="H19" s="26"/>
      <c r="I19" s="26"/>
      <c r="J19" s="26"/>
      <c r="K19" s="26"/>
      <c r="L19" s="26"/>
      <c r="M19" s="26"/>
      <c r="N19" s="26"/>
      <c r="O19" s="26"/>
      <c r="P19" s="35"/>
      <c r="Q19" s="35"/>
      <c r="R19" s="26"/>
      <c r="S19" s="30"/>
    </row>
    <row r="20" spans="1:19" ht="17.25" hidden="1" customHeight="1" x14ac:dyDescent="0.2">
      <c r="A20" s="25"/>
      <c r="B20" s="26"/>
      <c r="C20" s="26"/>
      <c r="D20" s="26"/>
      <c r="E20" s="26" t="s">
        <v>75</v>
      </c>
      <c r="F20" s="26"/>
      <c r="G20" s="26"/>
      <c r="H20" s="26"/>
      <c r="I20" s="26"/>
      <c r="J20" s="26"/>
      <c r="K20" s="26"/>
      <c r="L20" s="26"/>
      <c r="M20" s="26"/>
      <c r="N20" s="26"/>
      <c r="O20" s="26"/>
      <c r="P20" s="35"/>
      <c r="Q20" s="35"/>
      <c r="R20" s="26"/>
      <c r="S20" s="30"/>
    </row>
    <row r="21" spans="1:19" ht="17.25" hidden="1" customHeight="1" x14ac:dyDescent="0.2">
      <c r="A21" s="25"/>
      <c r="B21" s="26"/>
      <c r="C21" s="26"/>
      <c r="D21" s="26"/>
      <c r="E21" s="26" t="s">
        <v>75</v>
      </c>
      <c r="F21" s="26"/>
      <c r="G21" s="26"/>
      <c r="H21" s="26"/>
      <c r="I21" s="26"/>
      <c r="J21" s="26"/>
      <c r="K21" s="26"/>
      <c r="L21" s="26"/>
      <c r="M21" s="26"/>
      <c r="N21" s="26"/>
      <c r="O21" s="26"/>
      <c r="P21" s="35"/>
      <c r="Q21" s="35"/>
      <c r="R21" s="26"/>
      <c r="S21" s="30"/>
    </row>
    <row r="22" spans="1:19" ht="17.25" hidden="1" customHeight="1" x14ac:dyDescent="0.2">
      <c r="A22" s="25"/>
      <c r="B22" s="26"/>
      <c r="C22" s="26"/>
      <c r="D22" s="26"/>
      <c r="E22" s="26" t="s">
        <v>75</v>
      </c>
      <c r="F22" s="26"/>
      <c r="G22" s="26"/>
      <c r="H22" s="26"/>
      <c r="I22" s="26"/>
      <c r="J22" s="26"/>
      <c r="K22" s="26"/>
      <c r="L22" s="26"/>
      <c r="M22" s="26"/>
      <c r="N22" s="26"/>
      <c r="O22" s="26"/>
      <c r="P22" s="35"/>
      <c r="Q22" s="35"/>
      <c r="R22" s="26"/>
      <c r="S22" s="30"/>
    </row>
    <row r="23" spans="1:19" ht="17.25" hidden="1" customHeight="1" x14ac:dyDescent="0.2">
      <c r="A23" s="25"/>
      <c r="B23" s="26"/>
      <c r="C23" s="26"/>
      <c r="D23" s="26"/>
      <c r="E23" s="26" t="s">
        <v>75</v>
      </c>
      <c r="F23" s="26"/>
      <c r="G23" s="26"/>
      <c r="H23" s="26"/>
      <c r="I23" s="26"/>
      <c r="J23" s="26"/>
      <c r="K23" s="26"/>
      <c r="L23" s="26"/>
      <c r="M23" s="26"/>
      <c r="N23" s="26"/>
      <c r="O23" s="26"/>
      <c r="P23" s="35"/>
      <c r="Q23" s="35"/>
      <c r="R23" s="26"/>
      <c r="S23" s="30"/>
    </row>
    <row r="24" spans="1:19" ht="17.25" hidden="1" customHeight="1" x14ac:dyDescent="0.2">
      <c r="A24" s="25"/>
      <c r="B24" s="26"/>
      <c r="C24" s="26"/>
      <c r="D24" s="26"/>
      <c r="E24" s="26" t="s">
        <v>75</v>
      </c>
      <c r="F24" s="26"/>
      <c r="G24" s="26"/>
      <c r="H24" s="26"/>
      <c r="I24" s="26"/>
      <c r="J24" s="26"/>
      <c r="K24" s="26"/>
      <c r="L24" s="26"/>
      <c r="M24" s="26"/>
      <c r="N24" s="26"/>
      <c r="O24" s="26"/>
      <c r="P24" s="35"/>
      <c r="Q24" s="35"/>
      <c r="R24" s="26"/>
      <c r="S24" s="30"/>
    </row>
    <row r="25" spans="1:19" ht="17.850000000000001" customHeight="1" thickBot="1" x14ac:dyDescent="0.25">
      <c r="A25" s="25"/>
      <c r="B25" s="26"/>
      <c r="C25" s="26"/>
      <c r="D25" s="26"/>
      <c r="E25" s="26"/>
      <c r="F25" s="26"/>
      <c r="G25" s="26"/>
      <c r="H25" s="26"/>
      <c r="I25" s="26"/>
      <c r="J25" s="26"/>
      <c r="K25" s="26"/>
      <c r="L25" s="26"/>
      <c r="M25" s="26"/>
      <c r="N25" s="26"/>
      <c r="O25" s="26" t="s">
        <v>82</v>
      </c>
      <c r="P25" s="26" t="s">
        <v>83</v>
      </c>
      <c r="Q25" s="26"/>
      <c r="R25" s="26"/>
      <c r="S25" s="30"/>
    </row>
    <row r="26" spans="1:19" ht="17.850000000000001" customHeight="1" thickBot="1" x14ac:dyDescent="0.25">
      <c r="A26" s="25"/>
      <c r="C26" s="26"/>
      <c r="D26" s="26"/>
      <c r="E26" s="2"/>
      <c r="F26" s="3"/>
      <c r="G26" s="3"/>
      <c r="H26" s="3"/>
      <c r="I26" s="3"/>
      <c r="J26" s="4"/>
      <c r="K26" s="26"/>
      <c r="L26" s="26"/>
      <c r="M26" s="26"/>
      <c r="N26" s="26"/>
      <c r="O26" s="11"/>
      <c r="P26" s="12" t="s">
        <v>78</v>
      </c>
      <c r="Q26" s="13"/>
      <c r="R26" s="14"/>
      <c r="S26" s="30"/>
    </row>
    <row r="27" spans="1:19" ht="17.850000000000001" customHeight="1" x14ac:dyDescent="0.2">
      <c r="A27" s="25"/>
      <c r="B27" s="26"/>
      <c r="C27" s="26"/>
      <c r="D27" s="26"/>
      <c r="E27" s="5"/>
      <c r="F27" s="6"/>
      <c r="G27" s="6"/>
      <c r="H27" s="6"/>
      <c r="I27" s="6"/>
      <c r="J27" s="7"/>
      <c r="K27" s="26"/>
      <c r="L27" s="26"/>
      <c r="M27" s="26"/>
      <c r="N27" s="26"/>
      <c r="O27" s="37"/>
      <c r="P27" s="38"/>
      <c r="Q27" s="39"/>
      <c r="R27" s="40"/>
      <c r="S27" s="30"/>
    </row>
    <row r="28" spans="1:19" ht="17.850000000000001" customHeight="1" x14ac:dyDescent="0.2">
      <c r="A28" s="25"/>
      <c r="B28" s="26" t="s">
        <v>85</v>
      </c>
      <c r="C28" s="26"/>
      <c r="D28" s="26"/>
      <c r="E28" s="5" t="s">
        <v>75</v>
      </c>
      <c r="F28" s="6"/>
      <c r="G28" s="6"/>
      <c r="H28" s="6"/>
      <c r="I28" s="6"/>
      <c r="J28" s="7"/>
      <c r="K28" s="26"/>
      <c r="L28" s="26"/>
      <c r="M28" s="26"/>
      <c r="N28" s="26"/>
      <c r="O28" s="41" t="s">
        <v>78</v>
      </c>
      <c r="P28" s="38" t="s">
        <v>78</v>
      </c>
      <c r="Q28" s="39"/>
      <c r="R28" s="40"/>
      <c r="S28" s="30"/>
    </row>
    <row r="29" spans="1:19" ht="17.850000000000001" customHeight="1" thickBot="1" x14ac:dyDescent="0.25">
      <c r="A29" s="25"/>
      <c r="B29" s="26"/>
      <c r="C29" s="26"/>
      <c r="D29" s="26"/>
      <c r="E29" s="8" t="s">
        <v>78</v>
      </c>
      <c r="F29" s="9"/>
      <c r="G29" s="9"/>
      <c r="H29" s="9"/>
      <c r="I29" s="9"/>
      <c r="J29" s="10"/>
      <c r="K29" s="26"/>
      <c r="L29" s="26"/>
      <c r="M29" s="26"/>
      <c r="N29" s="26"/>
      <c r="O29" s="35"/>
      <c r="P29" s="35"/>
      <c r="Q29" s="35"/>
      <c r="R29" s="26"/>
      <c r="S29" s="30"/>
    </row>
    <row r="30" spans="1:19" ht="17.850000000000001" customHeight="1" thickBot="1" x14ac:dyDescent="0.25">
      <c r="A30" s="25"/>
      <c r="B30" s="26"/>
      <c r="C30" s="26"/>
      <c r="D30" s="26"/>
      <c r="E30" s="35"/>
      <c r="F30" s="26"/>
      <c r="G30" s="26"/>
      <c r="H30" s="26"/>
      <c r="I30" s="26"/>
      <c r="J30" s="26"/>
      <c r="K30" s="26"/>
      <c r="L30" s="26"/>
      <c r="M30" s="26"/>
      <c r="N30" s="26"/>
      <c r="O30" s="35" t="s">
        <v>86</v>
      </c>
      <c r="P30" s="35"/>
      <c r="Q30" s="35"/>
      <c r="R30" s="42"/>
      <c r="S30" s="30"/>
    </row>
    <row r="31" spans="1:19" ht="17.850000000000001" customHeight="1" thickBot="1" x14ac:dyDescent="0.25">
      <c r="A31" s="25"/>
      <c r="B31" s="26"/>
      <c r="C31" s="26"/>
      <c r="D31" s="26"/>
      <c r="E31" s="41"/>
      <c r="F31" s="26"/>
      <c r="G31" s="38"/>
      <c r="H31" s="43"/>
      <c r="I31" s="44"/>
      <c r="J31" s="26"/>
      <c r="K31" s="26"/>
      <c r="L31" s="26"/>
      <c r="M31" s="26"/>
      <c r="N31" s="26"/>
      <c r="O31" s="11"/>
      <c r="P31" s="35"/>
      <c r="Q31" s="35"/>
      <c r="R31" s="42"/>
      <c r="S31" s="30"/>
    </row>
    <row r="32" spans="1:19" ht="8.25" customHeight="1" x14ac:dyDescent="0.2">
      <c r="A32" s="45"/>
      <c r="B32" s="46"/>
      <c r="C32" s="46"/>
      <c r="D32" s="46"/>
      <c r="E32" s="46"/>
      <c r="F32" s="46"/>
      <c r="G32" s="46"/>
      <c r="H32" s="46"/>
      <c r="I32" s="46"/>
      <c r="J32" s="46"/>
      <c r="K32" s="46"/>
      <c r="L32" s="46"/>
      <c r="M32" s="46"/>
      <c r="N32" s="46"/>
      <c r="O32" s="46"/>
      <c r="P32" s="46"/>
      <c r="Q32" s="46"/>
      <c r="R32" s="46"/>
      <c r="S32" s="47"/>
    </row>
    <row r="33" spans="1:19" ht="20.25" customHeight="1" x14ac:dyDescent="0.2">
      <c r="A33" s="48"/>
      <c r="B33" s="49"/>
      <c r="C33" s="49"/>
      <c r="D33" s="49"/>
      <c r="E33" s="50" t="s">
        <v>87</v>
      </c>
      <c r="F33" s="49"/>
      <c r="G33" s="49"/>
      <c r="H33" s="49"/>
      <c r="I33" s="49"/>
      <c r="J33" s="51" t="s">
        <v>88</v>
      </c>
      <c r="K33" s="49"/>
      <c r="L33" s="49"/>
      <c r="M33" s="49"/>
      <c r="N33" s="49"/>
      <c r="O33" s="49"/>
      <c r="P33" s="49"/>
      <c r="Q33" s="49"/>
      <c r="R33" s="49"/>
      <c r="S33" s="52"/>
    </row>
    <row r="34" spans="1:19" ht="20.25" customHeight="1" x14ac:dyDescent="0.2">
      <c r="A34" s="53"/>
      <c r="B34" s="23"/>
      <c r="C34" s="23"/>
      <c r="D34" s="23"/>
      <c r="E34" s="23"/>
      <c r="F34" s="54"/>
      <c r="G34" s="55"/>
      <c r="H34" s="23"/>
      <c r="I34" s="23"/>
      <c r="J34" s="23"/>
      <c r="K34" s="23"/>
      <c r="L34" s="56" t="s">
        <v>90</v>
      </c>
      <c r="M34" s="57"/>
      <c r="N34" s="58" t="s">
        <v>91</v>
      </c>
      <c r="O34" s="59"/>
      <c r="P34" s="59"/>
      <c r="Q34" s="59"/>
      <c r="R34" s="59"/>
      <c r="S34" s="60"/>
    </row>
    <row r="35" spans="1:19" ht="20.25" customHeight="1" x14ac:dyDescent="0.2">
      <c r="A35" s="25"/>
      <c r="B35" s="26"/>
      <c r="C35" s="26"/>
      <c r="D35" s="26"/>
      <c r="E35" s="26"/>
      <c r="F35" s="36"/>
      <c r="G35" s="61"/>
      <c r="H35" s="26"/>
      <c r="I35" s="26"/>
      <c r="J35" s="26"/>
      <c r="K35" s="26"/>
      <c r="L35" s="62"/>
      <c r="M35" s="63" t="s">
        <v>99</v>
      </c>
      <c r="N35" s="64"/>
      <c r="O35" s="64"/>
      <c r="P35" s="64"/>
      <c r="Q35" s="65"/>
      <c r="R35" s="66">
        <f>Rekap!C19</f>
        <v>0</v>
      </c>
      <c r="S35" s="67" t="e">
        <f>#REF!+#REF!+#REF!+#REF!+#REF!+#REF!</f>
        <v>#REF!</v>
      </c>
    </row>
    <row r="36" spans="1:19" ht="20.25" customHeight="1" x14ac:dyDescent="0.2">
      <c r="A36" s="68"/>
      <c r="B36" s="69"/>
      <c r="C36" s="69"/>
      <c r="D36" s="69"/>
      <c r="E36" s="69"/>
      <c r="F36" s="70"/>
      <c r="G36" s="71"/>
      <c r="H36" s="69"/>
      <c r="I36" s="69"/>
      <c r="J36" s="69"/>
      <c r="K36" s="69"/>
      <c r="L36" s="62"/>
      <c r="M36" s="72"/>
      <c r="N36" s="70"/>
      <c r="O36" s="73"/>
      <c r="P36" s="43"/>
      <c r="Q36" s="40"/>
      <c r="R36" s="74"/>
      <c r="S36" s="75">
        <f>O36*M36/100</f>
        <v>0</v>
      </c>
    </row>
    <row r="37" spans="1:19" ht="20.25" customHeight="1" thickBot="1" x14ac:dyDescent="0.25">
      <c r="A37" s="76"/>
      <c r="B37" s="77"/>
      <c r="C37" s="77"/>
      <c r="D37" s="77"/>
      <c r="E37" s="77"/>
      <c r="F37" s="29"/>
      <c r="G37" s="78"/>
      <c r="H37" s="77"/>
      <c r="I37" s="77"/>
      <c r="J37" s="77"/>
      <c r="K37" s="77"/>
      <c r="L37" s="62"/>
      <c r="M37" s="79" t="s">
        <v>93</v>
      </c>
      <c r="N37" s="40" t="s">
        <v>89</v>
      </c>
      <c r="O37" s="73">
        <f>R35</f>
        <v>0</v>
      </c>
      <c r="P37" s="43" t="s">
        <v>92</v>
      </c>
      <c r="Q37" s="40"/>
      <c r="R37" s="80">
        <f>ROUND(O37*M37/100,2)</f>
        <v>0</v>
      </c>
      <c r="S37" s="81">
        <f>O37*M37/100</f>
        <v>0</v>
      </c>
    </row>
    <row r="38" spans="1:19" ht="20.25" customHeight="1" thickBot="1" x14ac:dyDescent="0.25">
      <c r="A38" s="25"/>
      <c r="B38" s="26"/>
      <c r="C38" s="26"/>
      <c r="D38" s="26"/>
      <c r="E38" s="26"/>
      <c r="F38" s="36"/>
      <c r="G38" s="61"/>
      <c r="H38" s="26"/>
      <c r="I38" s="26"/>
      <c r="J38" s="26"/>
      <c r="K38" s="26"/>
      <c r="L38" s="82"/>
      <c r="M38" s="83" t="s">
        <v>94</v>
      </c>
      <c r="N38" s="84"/>
      <c r="O38" s="84"/>
      <c r="P38" s="84"/>
      <c r="Q38" s="85"/>
      <c r="R38" s="86">
        <f>R35+R36+R37</f>
        <v>0</v>
      </c>
      <c r="S38" s="87"/>
    </row>
    <row r="39" spans="1:19" ht="20.25" customHeight="1" x14ac:dyDescent="0.2">
      <c r="A39" s="68"/>
      <c r="B39" s="69"/>
      <c r="C39" s="69"/>
      <c r="D39" s="69"/>
      <c r="E39" s="69"/>
      <c r="F39" s="70"/>
      <c r="G39" s="71"/>
      <c r="H39" s="69"/>
      <c r="I39" s="69"/>
      <c r="J39" s="69"/>
      <c r="K39" s="69"/>
      <c r="L39" s="56"/>
      <c r="M39" s="57"/>
      <c r="N39" s="58"/>
      <c r="O39" s="59"/>
      <c r="P39" s="59"/>
      <c r="Q39" s="59"/>
      <c r="R39" s="88"/>
      <c r="S39" s="60"/>
    </row>
    <row r="40" spans="1:19" ht="20.25" customHeight="1" x14ac:dyDescent="0.2">
      <c r="A40" s="76"/>
      <c r="B40" s="77"/>
      <c r="C40" s="77"/>
      <c r="D40" s="77"/>
      <c r="E40" s="77"/>
      <c r="F40" s="29"/>
      <c r="G40" s="78"/>
      <c r="H40" s="77"/>
      <c r="I40" s="77"/>
      <c r="J40" s="77"/>
      <c r="K40" s="77"/>
      <c r="L40" s="62"/>
      <c r="M40" s="89"/>
      <c r="N40" s="43"/>
      <c r="O40" s="43"/>
      <c r="P40" s="43"/>
      <c r="Q40" s="40"/>
      <c r="R40" s="80"/>
      <c r="S40" s="90"/>
    </row>
    <row r="41" spans="1:19" ht="20.25" customHeight="1" x14ac:dyDescent="0.2">
      <c r="A41" s="25"/>
      <c r="B41" s="26"/>
      <c r="C41" s="26"/>
      <c r="D41" s="26"/>
      <c r="E41" s="26"/>
      <c r="F41" s="36"/>
      <c r="G41" s="61"/>
      <c r="H41" s="26"/>
      <c r="I41" s="26"/>
      <c r="J41" s="26"/>
      <c r="K41" s="26"/>
      <c r="L41" s="62"/>
      <c r="M41" s="89"/>
      <c r="N41" s="43"/>
      <c r="O41" s="43"/>
      <c r="P41" s="43"/>
      <c r="Q41" s="40"/>
      <c r="R41" s="80"/>
      <c r="S41" s="90"/>
    </row>
    <row r="42" spans="1:19" ht="20.25" customHeight="1" x14ac:dyDescent="0.2">
      <c r="A42" s="91"/>
      <c r="B42" s="46"/>
      <c r="C42" s="46"/>
      <c r="D42" s="46"/>
      <c r="E42" s="46"/>
      <c r="F42" s="92"/>
      <c r="G42" s="93"/>
      <c r="H42" s="46"/>
      <c r="I42" s="46"/>
      <c r="J42" s="46"/>
      <c r="K42" s="46"/>
      <c r="L42" s="82"/>
      <c r="M42" s="94"/>
      <c r="N42" s="84"/>
      <c r="O42" s="84"/>
      <c r="P42" s="84"/>
      <c r="Q42" s="95"/>
      <c r="R42" s="96"/>
      <c r="S42" s="97"/>
    </row>
    <row r="45" spans="1:19" ht="27" customHeight="1" x14ac:dyDescent="0.2">
      <c r="A45" s="170"/>
      <c r="B45" s="170"/>
      <c r="C45" s="170"/>
      <c r="D45" s="170"/>
      <c r="E45" s="170"/>
      <c r="F45" s="170"/>
      <c r="G45" s="170"/>
      <c r="H45" s="170"/>
      <c r="I45" s="170"/>
      <c r="J45" s="170"/>
      <c r="K45" s="170"/>
      <c r="L45" s="170"/>
      <c r="M45" s="170"/>
      <c r="N45" s="170"/>
      <c r="O45" s="170"/>
      <c r="P45" s="170"/>
      <c r="Q45" s="170"/>
      <c r="R45" s="170"/>
    </row>
  </sheetData>
  <sheetProtection algorithmName="SHA-512" hashValue="NxWQjyURQ81a3FPn9DiXMM99ab5FbnDqhvFUvVjSv579q+p9/t8wuA74gp8Yz3xIE3/NcLRhmAPXdVLgDDP9GA==" saltValue="FMRiXXaF8qpefEUX7BLFBw==" spinCount="100000" sheet="1" objects="1" scenarios="1"/>
  <mergeCells count="6">
    <mergeCell ref="A45:R45"/>
    <mergeCell ref="A2:R2"/>
    <mergeCell ref="E5:J5"/>
    <mergeCell ref="E7:J7"/>
    <mergeCell ref="E9:J9"/>
    <mergeCell ref="P9:R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A887-3155-4B2C-B0DE-E641D6C3D9BE}">
  <dimension ref="A1:D19"/>
  <sheetViews>
    <sheetView workbookViewId="0"/>
  </sheetViews>
  <sheetFormatPr defaultColWidth="9.28515625" defaultRowHeight="11.25" x14ac:dyDescent="0.2"/>
  <cols>
    <col min="1" max="1" width="11.5703125" style="121" customWidth="1"/>
    <col min="2" max="2" width="62.85546875" style="121" customWidth="1"/>
    <col min="3" max="3" width="13.7109375" style="121" customWidth="1"/>
    <col min="4" max="4" width="9.28515625" style="124"/>
    <col min="5" max="16384" width="9.28515625" style="121"/>
  </cols>
  <sheetData>
    <row r="1" spans="1:4" s="18" customFormat="1" ht="18" x14ac:dyDescent="0.25">
      <c r="A1" s="98" t="s">
        <v>71</v>
      </c>
      <c r="B1" s="99"/>
      <c r="C1" s="99"/>
      <c r="D1" s="100"/>
    </row>
    <row r="2" spans="1:4" s="18" customFormat="1" ht="12.75" x14ac:dyDescent="0.2">
      <c r="A2" s="101" t="s">
        <v>1</v>
      </c>
      <c r="B2" s="102" t="str">
        <f>Celkem!E5</f>
        <v>Modernizace odborných učeben</v>
      </c>
      <c r="C2" s="103"/>
      <c r="D2" s="100"/>
    </row>
    <row r="3" spans="1:4" s="18" customFormat="1" ht="12.75" x14ac:dyDescent="0.2">
      <c r="A3" s="101" t="s">
        <v>2</v>
      </c>
      <c r="B3" s="102" t="str">
        <f>Celkem!E7</f>
        <v>Gymnázium a Střední odborná škola zdravotnická a ekonomická Vyškov, Komenského 16/5, 682 01 Vyškov</v>
      </c>
      <c r="C3" s="104"/>
      <c r="D3" s="100"/>
    </row>
    <row r="4" spans="1:4" s="18" customFormat="1" ht="12.75" x14ac:dyDescent="0.2">
      <c r="A4" s="101"/>
      <c r="B4" s="102"/>
      <c r="C4" s="104"/>
      <c r="D4" s="100"/>
    </row>
    <row r="5" spans="1:4" s="18" customFormat="1" ht="12.75" x14ac:dyDescent="0.2">
      <c r="A5" s="105"/>
      <c r="B5" s="102"/>
      <c r="C5" s="104"/>
      <c r="D5" s="100"/>
    </row>
    <row r="6" spans="1:4" s="18" customFormat="1" ht="12.75" x14ac:dyDescent="0.2">
      <c r="A6" s="106"/>
      <c r="B6" s="102"/>
      <c r="C6" s="104"/>
      <c r="D6" s="100"/>
    </row>
    <row r="7" spans="1:4" s="18" customFormat="1" ht="12.75" x14ac:dyDescent="0.2">
      <c r="A7" s="106"/>
      <c r="B7" s="102"/>
      <c r="C7" s="104"/>
      <c r="D7" s="100"/>
    </row>
    <row r="8" spans="1:4" s="18" customFormat="1" ht="12.75" x14ac:dyDescent="0.2">
      <c r="A8" s="106"/>
      <c r="B8" s="107"/>
      <c r="C8" s="104"/>
      <c r="D8" s="100"/>
    </row>
    <row r="9" spans="1:4" s="18" customFormat="1" ht="12.75" x14ac:dyDescent="0.2">
      <c r="A9" s="99"/>
      <c r="B9" s="99"/>
      <c r="C9" s="99"/>
      <c r="D9" s="100"/>
    </row>
    <row r="10" spans="1:4" s="18" customFormat="1" ht="12.75" x14ac:dyDescent="0.2">
      <c r="A10" s="108" t="s">
        <v>72</v>
      </c>
      <c r="B10" s="109" t="s">
        <v>73</v>
      </c>
      <c r="C10" s="110" t="s">
        <v>24</v>
      </c>
      <c r="D10" s="100"/>
    </row>
    <row r="11" spans="1:4" s="18" customFormat="1" ht="12.75" x14ac:dyDescent="0.2">
      <c r="A11" s="111"/>
      <c r="B11" s="112"/>
      <c r="C11" s="112"/>
      <c r="D11" s="100"/>
    </row>
    <row r="12" spans="1:4" s="116" customFormat="1" x14ac:dyDescent="0.25">
      <c r="A12" s="113"/>
      <c r="B12" s="114" t="s">
        <v>74</v>
      </c>
      <c r="C12" s="115"/>
    </row>
    <row r="13" spans="1:4" s="120" customFormat="1" x14ac:dyDescent="0.25">
      <c r="A13" s="117"/>
      <c r="B13" s="118" t="str">
        <f>LabBI!C12</f>
        <v>Laboratoř biologie</v>
      </c>
      <c r="C13" s="119">
        <f>LabBI!G12</f>
        <v>0</v>
      </c>
    </row>
    <row r="14" spans="1:4" s="120" customFormat="1" x14ac:dyDescent="0.25">
      <c r="A14" s="117"/>
      <c r="B14" s="118" t="str">
        <f>UčBI!C12</f>
        <v>Učebna biologie</v>
      </c>
      <c r="C14" s="119">
        <f>UčBI!G12</f>
        <v>0</v>
      </c>
    </row>
    <row r="15" spans="1:4" s="120" customFormat="1" x14ac:dyDescent="0.25">
      <c r="A15" s="117"/>
      <c r="B15" s="118" t="str">
        <f>SkladBI!C12</f>
        <v>Sklad biologie</v>
      </c>
      <c r="C15" s="119">
        <f>SkladBI!G12</f>
        <v>0</v>
      </c>
    </row>
    <row r="16" spans="1:4" s="120" customFormat="1" x14ac:dyDescent="0.25">
      <c r="A16" s="117"/>
      <c r="B16" s="118" t="str">
        <f>UčFY!C12</f>
        <v>Učebna fyziky</v>
      </c>
      <c r="C16" s="119">
        <f>UčFY!G12</f>
        <v>0</v>
      </c>
    </row>
    <row r="17" spans="1:3" s="120" customFormat="1" x14ac:dyDescent="0.25">
      <c r="A17" s="117"/>
      <c r="B17" s="118" t="str">
        <f>LabFY!C12</f>
        <v>Laboratoř fyziky</v>
      </c>
      <c r="C17" s="119">
        <f>LabFY!G12</f>
        <v>0</v>
      </c>
    </row>
    <row r="18" spans="1:3" s="120" customFormat="1" x14ac:dyDescent="0.25">
      <c r="A18" s="117"/>
      <c r="B18" s="118" t="str">
        <f>KabFY!C12</f>
        <v>Kabinet fyziky</v>
      </c>
      <c r="C18" s="119">
        <f>KabFY!G12</f>
        <v>0</v>
      </c>
    </row>
    <row r="19" spans="1:3" x14ac:dyDescent="0.2">
      <c r="B19" s="122" t="s">
        <v>24</v>
      </c>
      <c r="C19" s="123">
        <f>SUM(C13:C18)</f>
        <v>0</v>
      </c>
    </row>
  </sheetData>
  <sheetProtection algorithmName="SHA-512" hashValue="lEmxT467CDeI4PESumZAY1n4lEYMLdjLKuDxFCV/SPo82levX5qDvWVyrpevA6wF4pjU+33ZzsK5t1p3EgD+0w==" saltValue="KqmWBVpsRLwMuVj9RSaX7w=="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FC46D-42C9-4CA2-9CBC-81D85DE8DE6F}">
  <sheetPr>
    <pageSetUpPr fitToPage="1"/>
  </sheetPr>
  <dimension ref="A1:I25"/>
  <sheetViews>
    <sheetView workbookViewId="0"/>
  </sheetViews>
  <sheetFormatPr defaultColWidth="9.28515625" defaultRowHeight="12.75" x14ac:dyDescent="0.2"/>
  <cols>
    <col min="1" max="1" width="5.5703125" style="18" customWidth="1"/>
    <col min="2" max="2" width="21.140625" style="152" customWidth="1"/>
    <col min="3" max="3" width="95.85546875" style="152" customWidth="1"/>
    <col min="4" max="4" width="12.85546875" style="160" customWidth="1"/>
    <col min="5" max="5" width="9.42578125" style="161" customWidth="1"/>
    <col min="6" max="6" width="11.5703125" style="18" customWidth="1"/>
    <col min="7" max="7" width="13.5703125" style="18" customWidth="1"/>
    <col min="8" max="8" width="14.28515625" style="18" customWidth="1"/>
    <col min="9" max="9" width="16.85546875" style="18" customWidth="1"/>
    <col min="10" max="10" width="62.7109375" style="18" customWidth="1"/>
    <col min="11" max="16384" width="9.28515625" style="18"/>
  </cols>
  <sheetData>
    <row r="1" spans="1:9" ht="18" x14ac:dyDescent="0.25">
      <c r="A1" s="98" t="s">
        <v>0</v>
      </c>
      <c r="B1" s="125"/>
      <c r="C1" s="125"/>
      <c r="D1" s="126"/>
      <c r="E1" s="127"/>
      <c r="F1" s="128"/>
      <c r="G1" s="128"/>
      <c r="H1" s="128"/>
      <c r="I1" s="128"/>
    </row>
    <row r="2" spans="1:9" x14ac:dyDescent="0.2">
      <c r="A2" s="129" t="s">
        <v>1</v>
      </c>
      <c r="B2" s="125"/>
      <c r="C2" s="130" t="str">
        <f>Celkem!E5</f>
        <v>Modernizace odborných učeben</v>
      </c>
      <c r="D2" s="131"/>
      <c r="E2" s="132"/>
      <c r="F2" s="125"/>
      <c r="G2" s="125"/>
      <c r="H2" s="125"/>
      <c r="I2" s="125"/>
    </row>
    <row r="3" spans="1:9" x14ac:dyDescent="0.2">
      <c r="A3" s="129" t="s">
        <v>2</v>
      </c>
      <c r="B3" s="125"/>
      <c r="C3" s="185" t="str">
        <f>Celkem!E7</f>
        <v>Gymnázium a Střední odborná škola zdravotnická a ekonomická Vyškov, Komenského 16/5, 682 01 Vyškov</v>
      </c>
      <c r="D3" s="186"/>
      <c r="E3" s="186"/>
      <c r="F3" s="125"/>
      <c r="G3" s="125"/>
      <c r="H3" s="125"/>
      <c r="I3" s="130"/>
    </row>
    <row r="4" spans="1:9" x14ac:dyDescent="0.2">
      <c r="A4" s="129"/>
      <c r="B4" s="125"/>
      <c r="C4" s="130"/>
      <c r="D4" s="131"/>
      <c r="E4" s="132"/>
      <c r="F4" s="125"/>
      <c r="G4" s="125"/>
      <c r="H4" s="125"/>
      <c r="I4" s="130"/>
    </row>
    <row r="5" spans="1:9" x14ac:dyDescent="0.2">
      <c r="A5" s="125"/>
      <c r="B5" s="125"/>
      <c r="C5" s="130"/>
      <c r="D5" s="131"/>
      <c r="E5" s="132"/>
      <c r="F5" s="125"/>
      <c r="G5" s="125"/>
      <c r="H5" s="125"/>
      <c r="I5" s="130"/>
    </row>
    <row r="6" spans="1:9" x14ac:dyDescent="0.2">
      <c r="A6" s="125"/>
      <c r="B6" s="125"/>
      <c r="C6" s="185"/>
      <c r="D6" s="186"/>
      <c r="E6" s="186"/>
      <c r="F6" s="125"/>
      <c r="G6" s="125"/>
      <c r="H6" s="125"/>
      <c r="I6" s="130"/>
    </row>
    <row r="7" spans="1:9" x14ac:dyDescent="0.2">
      <c r="A7" s="125"/>
      <c r="B7" s="125"/>
      <c r="C7" s="185"/>
      <c r="D7" s="185"/>
      <c r="E7" s="132"/>
      <c r="F7" s="125"/>
      <c r="G7" s="125"/>
      <c r="H7" s="125"/>
      <c r="I7" s="130"/>
    </row>
    <row r="8" spans="1:9" x14ac:dyDescent="0.2">
      <c r="A8" s="125"/>
      <c r="B8" s="125"/>
      <c r="C8" s="187"/>
      <c r="D8" s="187"/>
      <c r="E8" s="132"/>
      <c r="F8" s="125"/>
      <c r="G8" s="125"/>
      <c r="H8" s="125"/>
      <c r="I8" s="130"/>
    </row>
    <row r="9" spans="1:9" x14ac:dyDescent="0.2">
      <c r="A9" s="128"/>
      <c r="B9" s="125"/>
      <c r="C9" s="125"/>
      <c r="D9" s="126"/>
      <c r="E9" s="127"/>
      <c r="F9" s="128"/>
      <c r="G9" s="128"/>
      <c r="H9" s="128"/>
      <c r="I9" s="128"/>
    </row>
    <row r="10" spans="1:9" s="135" customFormat="1" ht="38.25" x14ac:dyDescent="0.2">
      <c r="A10" s="133" t="s">
        <v>3</v>
      </c>
      <c r="B10" s="134" t="s">
        <v>4</v>
      </c>
      <c r="C10" s="134" t="s">
        <v>5</v>
      </c>
      <c r="D10" s="134" t="s">
        <v>6</v>
      </c>
      <c r="E10" s="134" t="s">
        <v>7</v>
      </c>
      <c r="F10" s="134" t="s">
        <v>8</v>
      </c>
      <c r="G10" s="134" t="s">
        <v>9</v>
      </c>
      <c r="H10" s="134" t="s">
        <v>10</v>
      </c>
      <c r="I10" s="134" t="s">
        <v>11</v>
      </c>
    </row>
    <row r="11" spans="1:9" x14ac:dyDescent="0.2">
      <c r="A11" s="136"/>
      <c r="B11" s="137"/>
      <c r="C11" s="138"/>
      <c r="D11" s="136"/>
      <c r="E11" s="136"/>
      <c r="F11" s="136"/>
      <c r="G11" s="136"/>
      <c r="H11" s="136"/>
      <c r="I11" s="136"/>
    </row>
    <row r="12" spans="1:9" s="142" customFormat="1" x14ac:dyDescent="0.25">
      <c r="A12" s="139"/>
      <c r="B12" s="140"/>
      <c r="C12" s="141" t="s">
        <v>67</v>
      </c>
      <c r="G12" s="143">
        <f>+G13</f>
        <v>0</v>
      </c>
      <c r="I12" s="144"/>
    </row>
    <row r="13" spans="1:9" s="152" customFormat="1" x14ac:dyDescent="0.25">
      <c r="A13" s="145"/>
      <c r="B13" s="146"/>
      <c r="C13" s="147" t="s">
        <v>13</v>
      </c>
      <c r="D13" s="148"/>
      <c r="E13" s="149"/>
      <c r="F13" s="149"/>
      <c r="G13" s="150">
        <f>SUM(G14:G24)</f>
        <v>0</v>
      </c>
      <c r="H13" s="151"/>
      <c r="I13" s="144"/>
    </row>
    <row r="14" spans="1:9" s="152" customFormat="1" ht="51.75" customHeight="1" x14ac:dyDescent="0.25">
      <c r="A14" s="153">
        <v>1</v>
      </c>
      <c r="B14" s="146" t="s">
        <v>68</v>
      </c>
      <c r="C14" s="154" t="s">
        <v>100</v>
      </c>
      <c r="D14" s="155" t="s">
        <v>15</v>
      </c>
      <c r="E14" s="156">
        <v>1</v>
      </c>
      <c r="F14" s="1">
        <v>0</v>
      </c>
      <c r="G14" s="157">
        <f t="shared" ref="G14:G24" si="0">ROUND(E14*F14,2)</f>
        <v>0</v>
      </c>
      <c r="H14" s="151">
        <v>21</v>
      </c>
      <c r="I14" s="144">
        <f t="shared" ref="I14:I24" si="1">G14+((G14/100)*H14)</f>
        <v>0</v>
      </c>
    </row>
    <row r="15" spans="1:9" s="152" customFormat="1" ht="267.75" x14ac:dyDescent="0.25">
      <c r="A15" s="153">
        <v>2</v>
      </c>
      <c r="B15" s="146" t="s">
        <v>69</v>
      </c>
      <c r="C15" s="158" t="s">
        <v>101</v>
      </c>
      <c r="D15" s="155" t="s">
        <v>15</v>
      </c>
      <c r="E15" s="156">
        <v>1</v>
      </c>
      <c r="F15" s="1">
        <v>0</v>
      </c>
      <c r="G15" s="157">
        <f t="shared" si="0"/>
        <v>0</v>
      </c>
      <c r="H15" s="151">
        <v>21</v>
      </c>
      <c r="I15" s="144">
        <f t="shared" si="1"/>
        <v>0</v>
      </c>
    </row>
    <row r="16" spans="1:9" s="152" customFormat="1" ht="127.5" x14ac:dyDescent="0.25">
      <c r="A16" s="153">
        <v>3</v>
      </c>
      <c r="B16" s="146" t="s">
        <v>63</v>
      </c>
      <c r="C16" s="154" t="s">
        <v>102</v>
      </c>
      <c r="D16" s="155" t="s">
        <v>15</v>
      </c>
      <c r="E16" s="156">
        <v>2</v>
      </c>
      <c r="F16" s="1">
        <v>0</v>
      </c>
      <c r="G16" s="157">
        <f t="shared" si="0"/>
        <v>0</v>
      </c>
      <c r="H16" s="151">
        <v>21</v>
      </c>
      <c r="I16" s="144">
        <f t="shared" si="1"/>
        <v>0</v>
      </c>
    </row>
    <row r="17" spans="1:9" s="152" customFormat="1" ht="233.25" customHeight="1" x14ac:dyDescent="0.25">
      <c r="A17" s="153">
        <v>4</v>
      </c>
      <c r="B17" s="146" t="s">
        <v>28</v>
      </c>
      <c r="C17" s="158" t="s">
        <v>103</v>
      </c>
      <c r="D17" s="155" t="s">
        <v>15</v>
      </c>
      <c r="E17" s="156">
        <v>4</v>
      </c>
      <c r="F17" s="1">
        <v>0</v>
      </c>
      <c r="G17" s="157">
        <f t="shared" si="0"/>
        <v>0</v>
      </c>
      <c r="H17" s="151">
        <v>21</v>
      </c>
      <c r="I17" s="144">
        <f t="shared" si="1"/>
        <v>0</v>
      </c>
    </row>
    <row r="18" spans="1:9" s="152" customFormat="1" ht="191.25" x14ac:dyDescent="0.25">
      <c r="A18" s="153">
        <v>5</v>
      </c>
      <c r="B18" s="146" t="s">
        <v>64</v>
      </c>
      <c r="C18" s="154" t="s">
        <v>104</v>
      </c>
      <c r="D18" s="155" t="s">
        <v>15</v>
      </c>
      <c r="E18" s="156">
        <v>1</v>
      </c>
      <c r="F18" s="1">
        <v>0</v>
      </c>
      <c r="G18" s="159">
        <f t="shared" si="0"/>
        <v>0</v>
      </c>
      <c r="H18" s="151">
        <v>21</v>
      </c>
      <c r="I18" s="144">
        <f t="shared" si="1"/>
        <v>0</v>
      </c>
    </row>
    <row r="19" spans="1:9" s="152" customFormat="1" ht="165.75" x14ac:dyDescent="0.25">
      <c r="A19" s="153">
        <v>6</v>
      </c>
      <c r="B19" s="146" t="s">
        <v>29</v>
      </c>
      <c r="C19" s="158" t="s">
        <v>105</v>
      </c>
      <c r="D19" s="155" t="s">
        <v>15</v>
      </c>
      <c r="E19" s="156">
        <v>22</v>
      </c>
      <c r="F19" s="1">
        <v>0</v>
      </c>
      <c r="G19" s="157">
        <f t="shared" si="0"/>
        <v>0</v>
      </c>
      <c r="H19" s="151">
        <v>21</v>
      </c>
      <c r="I19" s="144">
        <f t="shared" si="1"/>
        <v>0</v>
      </c>
    </row>
    <row r="20" spans="1:9" s="152" customFormat="1" ht="89.25" x14ac:dyDescent="0.25">
      <c r="A20" s="153">
        <v>7</v>
      </c>
      <c r="B20" s="146" t="s">
        <v>66</v>
      </c>
      <c r="C20" s="154" t="s">
        <v>106</v>
      </c>
      <c r="D20" s="155" t="s">
        <v>15</v>
      </c>
      <c r="E20" s="156">
        <v>2</v>
      </c>
      <c r="F20" s="1">
        <v>0</v>
      </c>
      <c r="G20" s="157">
        <f t="shared" si="0"/>
        <v>0</v>
      </c>
      <c r="H20" s="151">
        <v>21</v>
      </c>
      <c r="I20" s="144">
        <f t="shared" si="1"/>
        <v>0</v>
      </c>
    </row>
    <row r="21" spans="1:9" s="152" customFormat="1" ht="127.5" x14ac:dyDescent="0.25">
      <c r="A21" s="153">
        <v>8</v>
      </c>
      <c r="B21" s="146" t="s">
        <v>17</v>
      </c>
      <c r="C21" s="158" t="s">
        <v>107</v>
      </c>
      <c r="D21" s="155" t="s">
        <v>15</v>
      </c>
      <c r="E21" s="156">
        <v>1</v>
      </c>
      <c r="F21" s="1">
        <v>0</v>
      </c>
      <c r="G21" s="157">
        <f t="shared" si="0"/>
        <v>0</v>
      </c>
      <c r="H21" s="151">
        <v>21</v>
      </c>
      <c r="I21" s="144">
        <f t="shared" si="1"/>
        <v>0</v>
      </c>
    </row>
    <row r="22" spans="1:9" s="152" customFormat="1" ht="127.5" x14ac:dyDescent="0.25">
      <c r="A22" s="153">
        <v>9</v>
      </c>
      <c r="B22" s="146" t="s">
        <v>17</v>
      </c>
      <c r="C22" s="154" t="s">
        <v>108</v>
      </c>
      <c r="D22" s="155" t="s">
        <v>15</v>
      </c>
      <c r="E22" s="156">
        <v>4</v>
      </c>
      <c r="F22" s="1">
        <v>0</v>
      </c>
      <c r="G22" s="157">
        <f t="shared" si="0"/>
        <v>0</v>
      </c>
      <c r="H22" s="151">
        <v>21</v>
      </c>
      <c r="I22" s="144">
        <f t="shared" si="1"/>
        <v>0</v>
      </c>
    </row>
    <row r="23" spans="1:9" s="152" customFormat="1" ht="229.5" x14ac:dyDescent="0.25">
      <c r="A23" s="153">
        <v>10</v>
      </c>
      <c r="B23" s="146" t="s">
        <v>14</v>
      </c>
      <c r="C23" s="158" t="s">
        <v>109</v>
      </c>
      <c r="D23" s="155" t="s">
        <v>15</v>
      </c>
      <c r="E23" s="156">
        <v>1</v>
      </c>
      <c r="F23" s="1">
        <v>0</v>
      </c>
      <c r="G23" s="157">
        <f t="shared" si="0"/>
        <v>0</v>
      </c>
      <c r="H23" s="151">
        <v>21</v>
      </c>
      <c r="I23" s="144">
        <f t="shared" si="1"/>
        <v>0</v>
      </c>
    </row>
    <row r="24" spans="1:9" s="152" customFormat="1" ht="153" x14ac:dyDescent="0.25">
      <c r="A24" s="153">
        <v>11</v>
      </c>
      <c r="B24" s="146" t="s">
        <v>70</v>
      </c>
      <c r="C24" s="154" t="s">
        <v>96</v>
      </c>
      <c r="D24" s="155" t="s">
        <v>15</v>
      </c>
      <c r="E24" s="156">
        <v>1</v>
      </c>
      <c r="F24" s="1">
        <v>0</v>
      </c>
      <c r="G24" s="157">
        <f t="shared" si="0"/>
        <v>0</v>
      </c>
      <c r="H24" s="151">
        <v>21</v>
      </c>
      <c r="I24" s="144">
        <f t="shared" si="1"/>
        <v>0</v>
      </c>
    </row>
    <row r="25" spans="1:9" x14ac:dyDescent="0.2">
      <c r="A25" s="145"/>
    </row>
  </sheetData>
  <sheetProtection algorithmName="SHA-512" hashValue="LOZUWzibKqHTQID+FvkWPHXvv3M6GgOfd714hvQqMleB4MtO4QYu2I7JDiLGejb0matmUA9CNxz6SKoX5jj8Og==" saltValue="6j4uPxFF0uLO8584Jlc6CA==" spinCount="100000" sheet="1" objects="1" scenarios="1"/>
  <mergeCells count="4">
    <mergeCell ref="C3:E3"/>
    <mergeCell ref="C6:E6"/>
    <mergeCell ref="C7:D7"/>
    <mergeCell ref="C8:D8"/>
  </mergeCells>
  <pageMargins left="0.7" right="0.7" top="0.78740157499999996" bottom="0.78740157499999996" header="0.3" footer="0.3"/>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D2CE-FB37-4C1A-B6A6-5AEA545B549D}">
  <dimension ref="A1:I24"/>
  <sheetViews>
    <sheetView workbookViewId="0">
      <selection activeCell="B7" sqref="B7"/>
    </sheetView>
  </sheetViews>
  <sheetFormatPr defaultColWidth="9.28515625" defaultRowHeight="12.75" x14ac:dyDescent="0.2"/>
  <cols>
    <col min="1" max="1" width="5.5703125" style="18" customWidth="1"/>
    <col min="2" max="2" width="21.140625" style="152" customWidth="1"/>
    <col min="3" max="3" width="95.85546875" style="152" customWidth="1"/>
    <col min="4" max="4" width="12.85546875" style="160" customWidth="1"/>
    <col min="5" max="5" width="9.42578125" style="161" customWidth="1"/>
    <col min="6" max="6" width="11.5703125" style="18" customWidth="1"/>
    <col min="7" max="7" width="13.5703125" style="18" customWidth="1"/>
    <col min="8" max="8" width="14.28515625" style="18" customWidth="1"/>
    <col min="9" max="9" width="16.85546875" style="18" customWidth="1"/>
    <col min="10" max="10" width="60.140625" style="18" customWidth="1"/>
    <col min="11" max="16384" width="9.28515625" style="18"/>
  </cols>
  <sheetData>
    <row r="1" spans="1:9" ht="18" x14ac:dyDescent="0.25">
      <c r="A1" s="98" t="s">
        <v>0</v>
      </c>
      <c r="B1" s="125"/>
      <c r="C1" s="125"/>
      <c r="D1" s="126"/>
      <c r="E1" s="127"/>
      <c r="F1" s="128"/>
      <c r="G1" s="128"/>
      <c r="H1" s="128"/>
      <c r="I1" s="128"/>
    </row>
    <row r="2" spans="1:9" x14ac:dyDescent="0.2">
      <c r="A2" s="129" t="s">
        <v>1</v>
      </c>
      <c r="B2" s="125"/>
      <c r="C2" s="130" t="str">
        <f>Celkem!E5</f>
        <v>Modernizace odborných učeben</v>
      </c>
      <c r="D2" s="131"/>
      <c r="E2" s="132"/>
      <c r="F2" s="125"/>
      <c r="G2" s="125"/>
      <c r="H2" s="125"/>
      <c r="I2" s="125"/>
    </row>
    <row r="3" spans="1:9" x14ac:dyDescent="0.2">
      <c r="A3" s="129" t="s">
        <v>2</v>
      </c>
      <c r="B3" s="125"/>
      <c r="C3" s="185" t="str">
        <f>Celkem!E7</f>
        <v>Gymnázium a Střední odborná škola zdravotnická a ekonomická Vyškov, Komenského 16/5, 682 01 Vyškov</v>
      </c>
      <c r="D3" s="186"/>
      <c r="E3" s="186"/>
      <c r="F3" s="125"/>
      <c r="G3" s="125"/>
      <c r="H3" s="125"/>
      <c r="I3" s="130"/>
    </row>
    <row r="4" spans="1:9" x14ac:dyDescent="0.2">
      <c r="A4" s="129"/>
      <c r="B4" s="125"/>
      <c r="C4" s="130"/>
      <c r="D4" s="131"/>
      <c r="E4" s="132"/>
      <c r="F4" s="125"/>
      <c r="G4" s="125"/>
      <c r="H4" s="125"/>
      <c r="I4" s="130"/>
    </row>
    <row r="5" spans="1:9" x14ac:dyDescent="0.2">
      <c r="A5" s="125"/>
      <c r="B5" s="125"/>
      <c r="C5" s="130"/>
      <c r="D5" s="131"/>
      <c r="E5" s="132"/>
      <c r="F5" s="125"/>
      <c r="G5" s="125"/>
      <c r="H5" s="125"/>
      <c r="I5" s="130"/>
    </row>
    <row r="6" spans="1:9" x14ac:dyDescent="0.2">
      <c r="A6" s="125"/>
      <c r="B6" s="125"/>
      <c r="C6" s="185"/>
      <c r="D6" s="186"/>
      <c r="E6" s="186"/>
      <c r="F6" s="125"/>
      <c r="G6" s="125"/>
      <c r="H6" s="125"/>
      <c r="I6" s="130"/>
    </row>
    <row r="7" spans="1:9" x14ac:dyDescent="0.2">
      <c r="A7" s="125"/>
      <c r="B7" s="125"/>
      <c r="C7" s="185"/>
      <c r="D7" s="185"/>
      <c r="E7" s="132"/>
      <c r="F7" s="125"/>
      <c r="G7" s="125"/>
      <c r="H7" s="125"/>
      <c r="I7" s="130"/>
    </row>
    <row r="8" spans="1:9" x14ac:dyDescent="0.2">
      <c r="A8" s="125"/>
      <c r="B8" s="125"/>
      <c r="C8" s="187"/>
      <c r="D8" s="187"/>
      <c r="E8" s="132"/>
      <c r="F8" s="125"/>
      <c r="G8" s="125"/>
      <c r="H8" s="125"/>
      <c r="I8" s="130"/>
    </row>
    <row r="9" spans="1:9" x14ac:dyDescent="0.2">
      <c r="A9" s="128"/>
      <c r="B9" s="125"/>
      <c r="C9" s="125"/>
      <c r="D9" s="126"/>
      <c r="E9" s="127"/>
      <c r="F9" s="128"/>
      <c r="G9" s="128"/>
      <c r="H9" s="128"/>
      <c r="I9" s="128"/>
    </row>
    <row r="10" spans="1:9" s="135" customFormat="1" ht="38.25" x14ac:dyDescent="0.2">
      <c r="A10" s="133" t="s">
        <v>3</v>
      </c>
      <c r="B10" s="134" t="s">
        <v>4</v>
      </c>
      <c r="C10" s="134" t="s">
        <v>5</v>
      </c>
      <c r="D10" s="134" t="s">
        <v>6</v>
      </c>
      <c r="E10" s="134" t="s">
        <v>7</v>
      </c>
      <c r="F10" s="134" t="s">
        <v>8</v>
      </c>
      <c r="G10" s="134" t="s">
        <v>9</v>
      </c>
      <c r="H10" s="134" t="s">
        <v>10</v>
      </c>
      <c r="I10" s="134" t="s">
        <v>11</v>
      </c>
    </row>
    <row r="11" spans="1:9" x14ac:dyDescent="0.2">
      <c r="A11" s="136"/>
      <c r="B11" s="137"/>
      <c r="C11" s="138"/>
      <c r="D11" s="136"/>
      <c r="E11" s="136"/>
      <c r="F11" s="136"/>
      <c r="G11" s="136"/>
      <c r="H11" s="136"/>
      <c r="I11" s="136"/>
    </row>
    <row r="12" spans="1:9" s="142" customFormat="1" x14ac:dyDescent="0.25">
      <c r="A12" s="139"/>
      <c r="B12" s="140"/>
      <c r="C12" s="141" t="s">
        <v>62</v>
      </c>
      <c r="G12" s="143">
        <f>+G13</f>
        <v>0</v>
      </c>
      <c r="I12" s="144"/>
    </row>
    <row r="13" spans="1:9" s="152" customFormat="1" x14ac:dyDescent="0.25">
      <c r="A13" s="145"/>
      <c r="B13" s="146"/>
      <c r="C13" s="147" t="s">
        <v>13</v>
      </c>
      <c r="D13" s="148"/>
      <c r="E13" s="149"/>
      <c r="F13" s="149"/>
      <c r="G13" s="150">
        <f>SUM(G14:G24)</f>
        <v>0</v>
      </c>
      <c r="H13" s="151"/>
      <c r="I13" s="144"/>
    </row>
    <row r="14" spans="1:9" s="152" customFormat="1" ht="267.75" x14ac:dyDescent="0.25">
      <c r="A14" s="153">
        <v>1</v>
      </c>
      <c r="B14" s="146" t="s">
        <v>26</v>
      </c>
      <c r="C14" s="154" t="s">
        <v>110</v>
      </c>
      <c r="D14" s="155" t="s">
        <v>15</v>
      </c>
      <c r="E14" s="156">
        <v>1</v>
      </c>
      <c r="F14" s="1">
        <v>0</v>
      </c>
      <c r="G14" s="157">
        <f t="shared" ref="G14:G24" si="0">ROUND(E14*F14,2)</f>
        <v>0</v>
      </c>
      <c r="H14" s="151">
        <v>21</v>
      </c>
      <c r="I14" s="144">
        <f t="shared" ref="I14:I24" si="1">G14+((G14/100)*H14)</f>
        <v>0</v>
      </c>
    </row>
    <row r="15" spans="1:9" s="152" customFormat="1" ht="293.25" x14ac:dyDescent="0.25">
      <c r="A15" s="153">
        <v>2</v>
      </c>
      <c r="B15" s="146" t="s">
        <v>26</v>
      </c>
      <c r="C15" s="158" t="s">
        <v>111</v>
      </c>
      <c r="D15" s="155" t="s">
        <v>15</v>
      </c>
      <c r="E15" s="156">
        <v>1</v>
      </c>
      <c r="F15" s="1">
        <v>0</v>
      </c>
      <c r="G15" s="157">
        <f t="shared" si="0"/>
        <v>0</v>
      </c>
      <c r="H15" s="151">
        <v>21</v>
      </c>
      <c r="I15" s="144">
        <f t="shared" si="1"/>
        <v>0</v>
      </c>
    </row>
    <row r="16" spans="1:9" s="152" customFormat="1" ht="114.75" x14ac:dyDescent="0.25">
      <c r="A16" s="153">
        <v>3</v>
      </c>
      <c r="B16" s="146" t="s">
        <v>63</v>
      </c>
      <c r="C16" s="154" t="s">
        <v>112</v>
      </c>
      <c r="D16" s="155" t="s">
        <v>15</v>
      </c>
      <c r="E16" s="156">
        <v>17</v>
      </c>
      <c r="F16" s="1">
        <v>0</v>
      </c>
      <c r="G16" s="157">
        <f t="shared" si="0"/>
        <v>0</v>
      </c>
      <c r="H16" s="151">
        <v>21</v>
      </c>
      <c r="I16" s="144">
        <f t="shared" si="1"/>
        <v>0</v>
      </c>
    </row>
    <row r="17" spans="1:9" s="152" customFormat="1" ht="191.25" x14ac:dyDescent="0.25">
      <c r="A17" s="153">
        <v>4</v>
      </c>
      <c r="B17" s="146" t="s">
        <v>64</v>
      </c>
      <c r="C17" s="154" t="s">
        <v>104</v>
      </c>
      <c r="D17" s="155" t="s">
        <v>15</v>
      </c>
      <c r="E17" s="156">
        <v>1</v>
      </c>
      <c r="F17" s="1">
        <v>0</v>
      </c>
      <c r="G17" s="159">
        <f t="shared" si="0"/>
        <v>0</v>
      </c>
      <c r="H17" s="151">
        <v>21</v>
      </c>
      <c r="I17" s="144">
        <f t="shared" si="1"/>
        <v>0</v>
      </c>
    </row>
    <row r="18" spans="1:9" s="152" customFormat="1" ht="140.25" x14ac:dyDescent="0.25">
      <c r="A18" s="153">
        <v>5</v>
      </c>
      <c r="B18" s="146" t="s">
        <v>29</v>
      </c>
      <c r="C18" s="154" t="s">
        <v>113</v>
      </c>
      <c r="D18" s="155" t="s">
        <v>15</v>
      </c>
      <c r="E18" s="156">
        <v>34</v>
      </c>
      <c r="F18" s="1">
        <v>0</v>
      </c>
      <c r="G18" s="157">
        <f t="shared" si="0"/>
        <v>0</v>
      </c>
      <c r="H18" s="151">
        <v>21</v>
      </c>
      <c r="I18" s="144">
        <f t="shared" si="1"/>
        <v>0</v>
      </c>
    </row>
    <row r="19" spans="1:9" s="152" customFormat="1" ht="279.75" customHeight="1" x14ac:dyDescent="0.25">
      <c r="A19" s="153">
        <v>6</v>
      </c>
      <c r="B19" s="146" t="s">
        <v>65</v>
      </c>
      <c r="C19" s="158" t="s">
        <v>114</v>
      </c>
      <c r="D19" s="155" t="s">
        <v>15</v>
      </c>
      <c r="E19" s="156">
        <v>4</v>
      </c>
      <c r="F19" s="1">
        <v>0</v>
      </c>
      <c r="G19" s="157">
        <f t="shared" si="0"/>
        <v>0</v>
      </c>
      <c r="H19" s="151">
        <v>21</v>
      </c>
      <c r="I19" s="144">
        <f t="shared" si="1"/>
        <v>0</v>
      </c>
    </row>
    <row r="20" spans="1:9" s="152" customFormat="1" ht="292.5" customHeight="1" x14ac:dyDescent="0.25">
      <c r="A20" s="153">
        <v>7</v>
      </c>
      <c r="B20" s="146" t="s">
        <v>30</v>
      </c>
      <c r="C20" s="154" t="s">
        <v>148</v>
      </c>
      <c r="D20" s="155" t="s">
        <v>15</v>
      </c>
      <c r="E20" s="156">
        <v>3</v>
      </c>
      <c r="F20" s="1">
        <v>0</v>
      </c>
      <c r="G20" s="157">
        <f t="shared" si="0"/>
        <v>0</v>
      </c>
      <c r="H20" s="151">
        <v>21</v>
      </c>
      <c r="I20" s="144">
        <f t="shared" si="1"/>
        <v>0</v>
      </c>
    </row>
    <row r="21" spans="1:9" s="152" customFormat="1" ht="279.75" customHeight="1" x14ac:dyDescent="0.25">
      <c r="A21" s="153">
        <v>8</v>
      </c>
      <c r="B21" s="146" t="s">
        <v>30</v>
      </c>
      <c r="C21" s="158" t="s">
        <v>115</v>
      </c>
      <c r="D21" s="155" t="s">
        <v>15</v>
      </c>
      <c r="E21" s="156">
        <v>4</v>
      </c>
      <c r="F21" s="1">
        <v>0</v>
      </c>
      <c r="G21" s="157">
        <f t="shared" si="0"/>
        <v>0</v>
      </c>
      <c r="H21" s="151">
        <v>21</v>
      </c>
      <c r="I21" s="144">
        <f t="shared" si="1"/>
        <v>0</v>
      </c>
    </row>
    <row r="22" spans="1:9" s="152" customFormat="1" ht="127.5" x14ac:dyDescent="0.25">
      <c r="A22" s="153">
        <v>9</v>
      </c>
      <c r="B22" s="146" t="s">
        <v>60</v>
      </c>
      <c r="C22" s="154" t="s">
        <v>116</v>
      </c>
      <c r="D22" s="155" t="s">
        <v>15</v>
      </c>
      <c r="E22" s="156">
        <v>1</v>
      </c>
      <c r="F22" s="1">
        <v>0</v>
      </c>
      <c r="G22" s="157">
        <f t="shared" si="0"/>
        <v>0</v>
      </c>
      <c r="H22" s="151">
        <v>21</v>
      </c>
      <c r="I22" s="144">
        <f t="shared" si="1"/>
        <v>0</v>
      </c>
    </row>
    <row r="23" spans="1:9" s="152" customFormat="1" ht="135.75" customHeight="1" x14ac:dyDescent="0.25">
      <c r="A23" s="153">
        <v>10</v>
      </c>
      <c r="B23" s="146" t="s">
        <v>66</v>
      </c>
      <c r="C23" s="154" t="s">
        <v>106</v>
      </c>
      <c r="D23" s="155" t="s">
        <v>15</v>
      </c>
      <c r="E23" s="156">
        <v>1</v>
      </c>
      <c r="F23" s="1">
        <v>0</v>
      </c>
      <c r="G23" s="157">
        <f t="shared" si="0"/>
        <v>0</v>
      </c>
      <c r="H23" s="151">
        <v>21</v>
      </c>
      <c r="I23" s="144">
        <f t="shared" si="1"/>
        <v>0</v>
      </c>
    </row>
    <row r="24" spans="1:9" s="152" customFormat="1" ht="198.75" customHeight="1" x14ac:dyDescent="0.25">
      <c r="A24" s="153">
        <v>11</v>
      </c>
      <c r="B24" s="146" t="s">
        <v>34</v>
      </c>
      <c r="C24" s="154" t="s">
        <v>117</v>
      </c>
      <c r="D24" s="155" t="s">
        <v>15</v>
      </c>
      <c r="E24" s="156">
        <v>1</v>
      </c>
      <c r="F24" s="1">
        <v>0</v>
      </c>
      <c r="G24" s="157">
        <f t="shared" si="0"/>
        <v>0</v>
      </c>
      <c r="H24" s="151">
        <v>21</v>
      </c>
      <c r="I24" s="144">
        <f t="shared" si="1"/>
        <v>0</v>
      </c>
    </row>
  </sheetData>
  <sheetProtection algorithmName="SHA-512" hashValue="tGT7/Yl83E+9Idg1gmIANjHSX0Wfi8a8ybbLCNAkNh6IxAAI8wl/I5uhXFWZxgswvK5OKXAGaY683ZETgcJjAA==" saltValue="YHwi56u05ci78TKnMnlIzQ==" spinCount="100000" sheet="1" objects="1" scenarios="1"/>
  <mergeCells count="4">
    <mergeCell ref="C3:E3"/>
    <mergeCell ref="C6:E6"/>
    <mergeCell ref="C7:D7"/>
    <mergeCell ref="C8:D8"/>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D5C9A-112D-4D0A-A558-4866DC96A34B}">
  <dimension ref="A1:I24"/>
  <sheetViews>
    <sheetView workbookViewId="0">
      <selection activeCell="B7" sqref="B7"/>
    </sheetView>
  </sheetViews>
  <sheetFormatPr defaultColWidth="9.28515625" defaultRowHeight="12.75" x14ac:dyDescent="0.2"/>
  <cols>
    <col min="1" max="1" width="5.5703125" style="18" customWidth="1"/>
    <col min="2" max="2" width="21.140625" style="152" customWidth="1"/>
    <col min="3" max="3" width="95.85546875" style="152" customWidth="1"/>
    <col min="4" max="4" width="12.85546875" style="160" customWidth="1"/>
    <col min="5" max="5" width="9.42578125" style="161" customWidth="1"/>
    <col min="6" max="6" width="11.5703125" style="18" customWidth="1"/>
    <col min="7" max="7" width="13.5703125" style="18" customWidth="1"/>
    <col min="8" max="8" width="14.28515625" style="18" customWidth="1"/>
    <col min="9" max="9" width="16.85546875" style="18" customWidth="1"/>
    <col min="10" max="10" width="49.140625" style="18" customWidth="1"/>
    <col min="11" max="16384" width="9.28515625" style="18"/>
  </cols>
  <sheetData>
    <row r="1" spans="1:9" ht="18" x14ac:dyDescent="0.25">
      <c r="A1" s="98" t="s">
        <v>0</v>
      </c>
      <c r="B1" s="125"/>
      <c r="C1" s="125"/>
      <c r="D1" s="126"/>
      <c r="E1" s="127"/>
      <c r="F1" s="128"/>
      <c r="G1" s="128"/>
      <c r="H1" s="128"/>
      <c r="I1" s="128"/>
    </row>
    <row r="2" spans="1:9" x14ac:dyDescent="0.2">
      <c r="A2" s="129" t="s">
        <v>1</v>
      </c>
      <c r="B2" s="125"/>
      <c r="C2" s="130" t="str">
        <f>Celkem!E5</f>
        <v>Modernizace odborných učeben</v>
      </c>
      <c r="D2" s="131"/>
      <c r="E2" s="132"/>
      <c r="F2" s="125"/>
      <c r="G2" s="125"/>
      <c r="H2" s="125"/>
      <c r="I2" s="125"/>
    </row>
    <row r="3" spans="1:9" x14ac:dyDescent="0.2">
      <c r="A3" s="129" t="s">
        <v>2</v>
      </c>
      <c r="B3" s="125"/>
      <c r="C3" s="185" t="str">
        <f>Celkem!E7</f>
        <v>Gymnázium a Střední odborná škola zdravotnická a ekonomická Vyškov, Komenského 16/5, 682 01 Vyškov</v>
      </c>
      <c r="D3" s="186"/>
      <c r="E3" s="186"/>
      <c r="F3" s="125"/>
      <c r="G3" s="125"/>
      <c r="H3" s="125"/>
      <c r="I3" s="130"/>
    </row>
    <row r="4" spans="1:9" x14ac:dyDescent="0.2">
      <c r="A4" s="129"/>
      <c r="B4" s="125"/>
      <c r="C4" s="130"/>
      <c r="D4" s="131"/>
      <c r="E4" s="132"/>
      <c r="F4" s="125"/>
      <c r="G4" s="125"/>
      <c r="H4" s="125"/>
      <c r="I4" s="130"/>
    </row>
    <row r="5" spans="1:9" x14ac:dyDescent="0.2">
      <c r="A5" s="125"/>
      <c r="B5" s="125"/>
      <c r="C5" s="130"/>
      <c r="D5" s="131"/>
      <c r="E5" s="132"/>
      <c r="F5" s="125"/>
      <c r="G5" s="125"/>
      <c r="H5" s="125"/>
      <c r="I5" s="130"/>
    </row>
    <row r="6" spans="1:9" x14ac:dyDescent="0.2">
      <c r="A6" s="125"/>
      <c r="B6" s="125"/>
      <c r="C6" s="185"/>
      <c r="D6" s="186"/>
      <c r="E6" s="186"/>
      <c r="F6" s="125"/>
      <c r="G6" s="125"/>
      <c r="H6" s="125"/>
      <c r="I6" s="130"/>
    </row>
    <row r="7" spans="1:9" x14ac:dyDescent="0.2">
      <c r="A7" s="125"/>
      <c r="B7" s="125"/>
      <c r="C7" s="185"/>
      <c r="D7" s="185"/>
      <c r="E7" s="132"/>
      <c r="F7" s="125"/>
      <c r="G7" s="125"/>
      <c r="H7" s="125"/>
      <c r="I7" s="130"/>
    </row>
    <row r="8" spans="1:9" x14ac:dyDescent="0.2">
      <c r="A8" s="125"/>
      <c r="B8" s="125"/>
      <c r="C8" s="187"/>
      <c r="D8" s="187"/>
      <c r="E8" s="132"/>
      <c r="F8" s="125"/>
      <c r="G8" s="125"/>
      <c r="H8" s="125"/>
      <c r="I8" s="130"/>
    </row>
    <row r="9" spans="1:9" x14ac:dyDescent="0.2">
      <c r="A9" s="128"/>
      <c r="B9" s="125"/>
      <c r="C9" s="125"/>
      <c r="D9" s="126"/>
      <c r="E9" s="127"/>
      <c r="F9" s="128"/>
      <c r="G9" s="128"/>
      <c r="H9" s="128"/>
      <c r="I9" s="128"/>
    </row>
    <row r="10" spans="1:9" s="135" customFormat="1" ht="38.25" x14ac:dyDescent="0.2">
      <c r="A10" s="133" t="s">
        <v>3</v>
      </c>
      <c r="B10" s="134" t="s">
        <v>4</v>
      </c>
      <c r="C10" s="134" t="s">
        <v>5</v>
      </c>
      <c r="D10" s="134" t="s">
        <v>6</v>
      </c>
      <c r="E10" s="134" t="s">
        <v>7</v>
      </c>
      <c r="F10" s="134" t="s">
        <v>8</v>
      </c>
      <c r="G10" s="134" t="s">
        <v>9</v>
      </c>
      <c r="H10" s="134" t="s">
        <v>10</v>
      </c>
      <c r="I10" s="134" t="s">
        <v>11</v>
      </c>
    </row>
    <row r="11" spans="1:9" x14ac:dyDescent="0.2">
      <c r="A11" s="136"/>
      <c r="B11" s="137"/>
      <c r="C11" s="138"/>
      <c r="D11" s="136"/>
      <c r="E11" s="136"/>
      <c r="F11" s="136"/>
      <c r="G11" s="136"/>
      <c r="H11" s="136"/>
      <c r="I11" s="136"/>
    </row>
    <row r="12" spans="1:9" s="142" customFormat="1" x14ac:dyDescent="0.25">
      <c r="A12" s="139"/>
      <c r="B12" s="140"/>
      <c r="C12" s="141" t="s">
        <v>59</v>
      </c>
      <c r="G12" s="143">
        <f>G13</f>
        <v>0</v>
      </c>
      <c r="I12" s="144"/>
    </row>
    <row r="13" spans="1:9" s="152" customFormat="1" x14ac:dyDescent="0.25">
      <c r="A13" s="145"/>
      <c r="B13" s="146"/>
      <c r="C13" s="147" t="s">
        <v>13</v>
      </c>
      <c r="D13" s="148"/>
      <c r="E13" s="149"/>
      <c r="F13" s="149"/>
      <c r="G13" s="150">
        <f>SUM(G14:G15)</f>
        <v>0</v>
      </c>
      <c r="H13" s="151"/>
      <c r="I13" s="144"/>
    </row>
    <row r="14" spans="1:9" s="152" customFormat="1" ht="222" customHeight="1" x14ac:dyDescent="0.25">
      <c r="A14" s="153">
        <v>1</v>
      </c>
      <c r="B14" s="146" t="s">
        <v>60</v>
      </c>
      <c r="C14" s="154" t="s">
        <v>118</v>
      </c>
      <c r="D14" s="155" t="s">
        <v>15</v>
      </c>
      <c r="E14" s="156">
        <v>5</v>
      </c>
      <c r="F14" s="1">
        <v>0</v>
      </c>
      <c r="G14" s="157">
        <f t="shared" ref="G14:G15" si="0">ROUND(E14*F14,2)</f>
        <v>0</v>
      </c>
      <c r="H14" s="151">
        <v>21</v>
      </c>
      <c r="I14" s="144">
        <f t="shared" ref="I14:I15" si="1">G14+((G14/100)*H14)</f>
        <v>0</v>
      </c>
    </row>
    <row r="15" spans="1:9" s="152" customFormat="1" ht="204.75" customHeight="1" x14ac:dyDescent="0.25">
      <c r="A15" s="153">
        <v>2</v>
      </c>
      <c r="B15" s="146" t="s">
        <v>61</v>
      </c>
      <c r="C15" s="162" t="s">
        <v>119</v>
      </c>
      <c r="D15" s="155" t="s">
        <v>15</v>
      </c>
      <c r="E15" s="156">
        <v>1</v>
      </c>
      <c r="F15" s="1">
        <v>0</v>
      </c>
      <c r="G15" s="157">
        <f t="shared" si="0"/>
        <v>0</v>
      </c>
      <c r="H15" s="151">
        <v>21</v>
      </c>
      <c r="I15" s="144">
        <f t="shared" si="1"/>
        <v>0</v>
      </c>
    </row>
    <row r="16" spans="1:9" s="152" customFormat="1" x14ac:dyDescent="0.25">
      <c r="A16" s="153"/>
      <c r="B16" s="146"/>
      <c r="C16" s="163"/>
      <c r="D16" s="155"/>
      <c r="E16" s="156"/>
      <c r="F16" s="157"/>
      <c r="G16" s="157"/>
      <c r="H16" s="151"/>
      <c r="I16" s="144"/>
    </row>
    <row r="17" spans="1:9" s="152" customFormat="1" x14ac:dyDescent="0.25">
      <c r="A17" s="153"/>
      <c r="B17" s="146"/>
      <c r="C17" s="164"/>
      <c r="D17" s="155"/>
      <c r="E17" s="156"/>
      <c r="F17" s="157"/>
      <c r="G17" s="159"/>
      <c r="H17" s="151"/>
      <c r="I17" s="144"/>
    </row>
    <row r="18" spans="1:9" s="152" customFormat="1" x14ac:dyDescent="0.25">
      <c r="A18" s="153"/>
      <c r="B18" s="146"/>
      <c r="C18" s="165"/>
      <c r="D18" s="155"/>
      <c r="E18" s="156"/>
      <c r="F18" s="157"/>
      <c r="G18" s="157"/>
      <c r="H18" s="151"/>
      <c r="I18" s="144"/>
    </row>
    <row r="19" spans="1:9" s="152" customFormat="1" x14ac:dyDescent="0.25">
      <c r="A19" s="153"/>
      <c r="B19" s="146"/>
      <c r="C19" s="164"/>
      <c r="D19" s="155"/>
      <c r="E19" s="156"/>
      <c r="F19" s="157"/>
      <c r="G19" s="157"/>
      <c r="H19" s="151"/>
      <c r="I19" s="144"/>
    </row>
    <row r="20" spans="1:9" s="152" customFormat="1" x14ac:dyDescent="0.25">
      <c r="A20" s="153"/>
      <c r="B20" s="146"/>
      <c r="C20" s="164"/>
      <c r="D20" s="155"/>
      <c r="E20" s="156"/>
      <c r="F20" s="157"/>
      <c r="G20" s="157"/>
      <c r="H20" s="151"/>
      <c r="I20" s="144"/>
    </row>
    <row r="21" spans="1:9" s="152" customFormat="1" x14ac:dyDescent="0.25">
      <c r="A21" s="153"/>
      <c r="B21" s="146"/>
      <c r="C21" s="166"/>
      <c r="D21" s="155"/>
      <c r="E21" s="156"/>
      <c r="F21" s="157"/>
      <c r="G21" s="157"/>
      <c r="H21" s="151"/>
      <c r="I21" s="144"/>
    </row>
    <row r="22" spans="1:9" s="152" customFormat="1" x14ac:dyDescent="0.25">
      <c r="A22" s="153"/>
      <c r="B22" s="146"/>
      <c r="C22" s="163"/>
      <c r="D22" s="155"/>
      <c r="E22" s="156"/>
      <c r="F22" s="157"/>
      <c r="G22" s="157"/>
      <c r="H22" s="151"/>
      <c r="I22" s="144"/>
    </row>
    <row r="23" spans="1:9" s="152" customFormat="1" x14ac:dyDescent="0.25">
      <c r="A23" s="153"/>
      <c r="B23" s="146"/>
      <c r="C23" s="163"/>
      <c r="D23" s="155"/>
      <c r="E23" s="156"/>
      <c r="F23" s="157"/>
      <c r="G23" s="157"/>
      <c r="H23" s="151"/>
      <c r="I23" s="144"/>
    </row>
    <row r="24" spans="1:9" s="152" customFormat="1" x14ac:dyDescent="0.25">
      <c r="A24" s="153"/>
      <c r="B24" s="146"/>
      <c r="C24" s="163"/>
      <c r="D24" s="155"/>
      <c r="E24" s="156"/>
      <c r="F24" s="157"/>
      <c r="G24" s="157"/>
      <c r="H24" s="151"/>
      <c r="I24" s="144"/>
    </row>
  </sheetData>
  <sheetProtection algorithmName="SHA-512" hashValue="girdKrcsenxcl/dk0ndlHoo1IpOt4iWYduwzEVRr/TJG+MwC6rMo6xxPySKLjAZFa6fl4f247sxBGmp7jGoa/A==" saltValue="HE8fQLTIJQm8Zzj7ND3fOA==" spinCount="100000" sheet="1" objects="1" scenarios="1"/>
  <mergeCells count="4">
    <mergeCell ref="C3:E3"/>
    <mergeCell ref="C6:E6"/>
    <mergeCell ref="C7:D7"/>
    <mergeCell ref="C8:D8"/>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2A44-A6F5-487A-BC7A-964B4B2D0253}">
  <dimension ref="A1:I30"/>
  <sheetViews>
    <sheetView workbookViewId="0">
      <selection activeCell="B6" sqref="B6"/>
    </sheetView>
  </sheetViews>
  <sheetFormatPr defaultColWidth="9.28515625" defaultRowHeight="12.75" x14ac:dyDescent="0.2"/>
  <cols>
    <col min="1" max="1" width="5.5703125" style="18" customWidth="1"/>
    <col min="2" max="2" width="21.140625" style="152" customWidth="1"/>
    <col min="3" max="3" width="95.85546875" style="152" customWidth="1"/>
    <col min="4" max="4" width="12.85546875" style="160" customWidth="1"/>
    <col min="5" max="5" width="9.42578125" style="161" customWidth="1"/>
    <col min="6" max="6" width="11.5703125" style="18" customWidth="1"/>
    <col min="7" max="7" width="13.5703125" style="18" customWidth="1"/>
    <col min="8" max="8" width="14.28515625" style="18" customWidth="1"/>
    <col min="9" max="9" width="16.85546875" style="18" customWidth="1"/>
    <col min="10" max="10" width="55.28515625" style="18" customWidth="1"/>
    <col min="11" max="16384" width="9.28515625" style="18"/>
  </cols>
  <sheetData>
    <row r="1" spans="1:9" ht="18" x14ac:dyDescent="0.25">
      <c r="A1" s="98" t="s">
        <v>0</v>
      </c>
      <c r="B1" s="125"/>
      <c r="C1" s="125"/>
      <c r="D1" s="126"/>
      <c r="E1" s="127"/>
      <c r="F1" s="128"/>
      <c r="G1" s="128"/>
      <c r="H1" s="128"/>
      <c r="I1" s="128"/>
    </row>
    <row r="2" spans="1:9" x14ac:dyDescent="0.2">
      <c r="A2" s="129" t="s">
        <v>1</v>
      </c>
      <c r="B2" s="125"/>
      <c r="C2" s="130" t="str">
        <f>Celkem!E5</f>
        <v>Modernizace odborných učeben</v>
      </c>
      <c r="D2" s="131"/>
      <c r="E2" s="132"/>
      <c r="F2" s="125"/>
      <c r="G2" s="125"/>
      <c r="H2" s="125"/>
      <c r="I2" s="125"/>
    </row>
    <row r="3" spans="1:9" x14ac:dyDescent="0.2">
      <c r="A3" s="129" t="s">
        <v>2</v>
      </c>
      <c r="B3" s="125"/>
      <c r="C3" s="185" t="str">
        <f>Celkem!E7</f>
        <v>Gymnázium a Střední odborná škola zdravotnická a ekonomická Vyškov, Komenského 16/5, 682 01 Vyškov</v>
      </c>
      <c r="D3" s="186"/>
      <c r="E3" s="186"/>
      <c r="F3" s="125"/>
      <c r="G3" s="125"/>
      <c r="H3" s="125"/>
      <c r="I3" s="130"/>
    </row>
    <row r="4" spans="1:9" x14ac:dyDescent="0.2">
      <c r="A4" s="129"/>
      <c r="B4" s="125"/>
      <c r="C4" s="130"/>
      <c r="D4" s="131"/>
      <c r="E4" s="132"/>
      <c r="F4" s="125"/>
      <c r="G4" s="125"/>
      <c r="H4" s="125"/>
      <c r="I4" s="130"/>
    </row>
    <row r="5" spans="1:9" x14ac:dyDescent="0.2">
      <c r="A5" s="125"/>
      <c r="B5" s="125"/>
      <c r="C5" s="130"/>
      <c r="D5" s="131"/>
      <c r="E5" s="132"/>
      <c r="F5" s="125"/>
      <c r="G5" s="125"/>
      <c r="H5" s="125"/>
      <c r="I5" s="130"/>
    </row>
    <row r="6" spans="1:9" x14ac:dyDescent="0.2">
      <c r="A6" s="125"/>
      <c r="B6" s="125"/>
      <c r="C6" s="185"/>
      <c r="D6" s="186"/>
      <c r="E6" s="186"/>
      <c r="F6" s="125"/>
      <c r="G6" s="125"/>
      <c r="H6" s="125"/>
      <c r="I6" s="130"/>
    </row>
    <row r="7" spans="1:9" x14ac:dyDescent="0.2">
      <c r="A7" s="125"/>
      <c r="B7" s="125"/>
      <c r="C7" s="185"/>
      <c r="D7" s="185"/>
      <c r="E7" s="132"/>
      <c r="F7" s="125"/>
      <c r="G7" s="125"/>
      <c r="H7" s="125"/>
      <c r="I7" s="130"/>
    </row>
    <row r="8" spans="1:9" x14ac:dyDescent="0.2">
      <c r="A8" s="125"/>
      <c r="B8" s="125"/>
      <c r="C8" s="187"/>
      <c r="D8" s="187"/>
      <c r="E8" s="132"/>
      <c r="F8" s="125"/>
      <c r="G8" s="125"/>
      <c r="H8" s="125"/>
      <c r="I8" s="130"/>
    </row>
    <row r="9" spans="1:9" x14ac:dyDescent="0.2">
      <c r="A9" s="128"/>
      <c r="B9" s="125"/>
      <c r="C9" s="125"/>
      <c r="D9" s="126"/>
      <c r="E9" s="127"/>
      <c r="F9" s="128"/>
      <c r="G9" s="128"/>
      <c r="H9" s="128"/>
      <c r="I9" s="128"/>
    </row>
    <row r="10" spans="1:9" s="135" customFormat="1" ht="38.25" x14ac:dyDescent="0.2">
      <c r="A10" s="133" t="s">
        <v>3</v>
      </c>
      <c r="B10" s="134" t="s">
        <v>4</v>
      </c>
      <c r="C10" s="134" t="s">
        <v>5</v>
      </c>
      <c r="D10" s="134" t="s">
        <v>6</v>
      </c>
      <c r="E10" s="134" t="s">
        <v>7</v>
      </c>
      <c r="F10" s="134" t="s">
        <v>8</v>
      </c>
      <c r="G10" s="134" t="s">
        <v>9</v>
      </c>
      <c r="H10" s="134" t="s">
        <v>10</v>
      </c>
      <c r="I10" s="134" t="s">
        <v>11</v>
      </c>
    </row>
    <row r="11" spans="1:9" x14ac:dyDescent="0.2">
      <c r="A11" s="136"/>
      <c r="B11" s="137"/>
      <c r="C11" s="138"/>
      <c r="D11" s="136"/>
      <c r="E11" s="136"/>
      <c r="F11" s="136"/>
      <c r="G11" s="136"/>
      <c r="H11" s="136"/>
      <c r="I11" s="136"/>
    </row>
    <row r="12" spans="1:9" s="142" customFormat="1" x14ac:dyDescent="0.25">
      <c r="A12" s="139"/>
      <c r="B12" s="140"/>
      <c r="C12" s="141" t="s">
        <v>35</v>
      </c>
      <c r="G12" s="143">
        <f>+G13</f>
        <v>0</v>
      </c>
      <c r="I12" s="144"/>
    </row>
    <row r="13" spans="1:9" s="152" customFormat="1" x14ac:dyDescent="0.25">
      <c r="A13" s="145"/>
      <c r="B13" s="146"/>
      <c r="C13" s="147" t="s">
        <v>13</v>
      </c>
      <c r="D13" s="148"/>
      <c r="E13" s="149"/>
      <c r="F13" s="149"/>
      <c r="G13" s="150">
        <f>SUM(G14:G30)</f>
        <v>0</v>
      </c>
      <c r="H13" s="151"/>
      <c r="I13" s="144"/>
    </row>
    <row r="14" spans="1:9" s="152" customFormat="1" ht="38.25" x14ac:dyDescent="0.25">
      <c r="A14" s="153">
        <v>1</v>
      </c>
      <c r="B14" s="146" t="s">
        <v>36</v>
      </c>
      <c r="C14" s="154" t="s">
        <v>120</v>
      </c>
      <c r="D14" s="155" t="s">
        <v>15</v>
      </c>
      <c r="E14" s="156">
        <v>4</v>
      </c>
      <c r="F14" s="1">
        <v>0</v>
      </c>
      <c r="G14" s="157">
        <f t="shared" ref="G14:G30" si="0">ROUND(E14*F14,2)</f>
        <v>0</v>
      </c>
      <c r="H14" s="151">
        <v>21</v>
      </c>
      <c r="I14" s="144">
        <f t="shared" ref="I14:I30" si="1">G14+((G14/100)*H14)</f>
        <v>0</v>
      </c>
    </row>
    <row r="15" spans="1:9" s="152" customFormat="1" ht="38.25" x14ac:dyDescent="0.25">
      <c r="A15" s="153">
        <v>2</v>
      </c>
      <c r="B15" s="146" t="s">
        <v>37</v>
      </c>
      <c r="C15" s="158" t="s">
        <v>121</v>
      </c>
      <c r="D15" s="155" t="s">
        <v>15</v>
      </c>
      <c r="E15" s="156">
        <v>14</v>
      </c>
      <c r="F15" s="1">
        <v>0</v>
      </c>
      <c r="G15" s="157">
        <f t="shared" si="0"/>
        <v>0</v>
      </c>
      <c r="H15" s="151">
        <v>21</v>
      </c>
      <c r="I15" s="144">
        <f t="shared" si="1"/>
        <v>0</v>
      </c>
    </row>
    <row r="16" spans="1:9" s="152" customFormat="1" ht="38.25" x14ac:dyDescent="0.25">
      <c r="A16" s="153">
        <v>3</v>
      </c>
      <c r="B16" s="146" t="s">
        <v>38</v>
      </c>
      <c r="C16" s="167" t="s">
        <v>122</v>
      </c>
      <c r="D16" s="155" t="s">
        <v>15</v>
      </c>
      <c r="E16" s="156">
        <v>14</v>
      </c>
      <c r="F16" s="1">
        <v>0</v>
      </c>
      <c r="G16" s="157">
        <f t="shared" si="0"/>
        <v>0</v>
      </c>
      <c r="H16" s="151">
        <v>21</v>
      </c>
      <c r="I16" s="144">
        <f t="shared" si="1"/>
        <v>0</v>
      </c>
    </row>
    <row r="17" spans="1:9" s="152" customFormat="1" ht="178.5" x14ac:dyDescent="0.25">
      <c r="A17" s="153">
        <v>4</v>
      </c>
      <c r="B17" s="146" t="s">
        <v>39</v>
      </c>
      <c r="C17" s="168" t="s">
        <v>123</v>
      </c>
      <c r="D17" s="155" t="s">
        <v>15</v>
      </c>
      <c r="E17" s="156">
        <v>1</v>
      </c>
      <c r="F17" s="1">
        <v>0</v>
      </c>
      <c r="G17" s="159">
        <f t="shared" si="0"/>
        <v>0</v>
      </c>
      <c r="H17" s="151">
        <v>21</v>
      </c>
      <c r="I17" s="144">
        <f t="shared" si="1"/>
        <v>0</v>
      </c>
    </row>
    <row r="18" spans="1:9" s="152" customFormat="1" ht="272.25" customHeight="1" x14ac:dyDescent="0.25">
      <c r="A18" s="153">
        <v>5</v>
      </c>
      <c r="B18" s="146" t="s">
        <v>26</v>
      </c>
      <c r="C18" s="168" t="s">
        <v>124</v>
      </c>
      <c r="D18" s="155" t="s">
        <v>15</v>
      </c>
      <c r="E18" s="156">
        <v>1</v>
      </c>
      <c r="F18" s="1">
        <v>0</v>
      </c>
      <c r="G18" s="157">
        <f t="shared" si="0"/>
        <v>0</v>
      </c>
      <c r="H18" s="151">
        <v>21</v>
      </c>
      <c r="I18" s="144">
        <f t="shared" si="1"/>
        <v>0</v>
      </c>
    </row>
    <row r="19" spans="1:9" s="152" customFormat="1" ht="63.75" x14ac:dyDescent="0.25">
      <c r="A19" s="153">
        <v>6</v>
      </c>
      <c r="B19" s="146" t="s">
        <v>27</v>
      </c>
      <c r="C19" s="158" t="s">
        <v>146</v>
      </c>
      <c r="D19" s="155" t="s">
        <v>15</v>
      </c>
      <c r="E19" s="156">
        <v>1</v>
      </c>
      <c r="F19" s="1">
        <v>0</v>
      </c>
      <c r="G19" s="157">
        <f t="shared" si="0"/>
        <v>0</v>
      </c>
      <c r="H19" s="151">
        <v>21</v>
      </c>
      <c r="I19" s="144">
        <f t="shared" si="1"/>
        <v>0</v>
      </c>
    </row>
    <row r="20" spans="1:9" s="152" customFormat="1" ht="51" x14ac:dyDescent="0.25">
      <c r="A20" s="153">
        <v>7</v>
      </c>
      <c r="B20" s="146" t="s">
        <v>40</v>
      </c>
      <c r="C20" s="158" t="s">
        <v>147</v>
      </c>
      <c r="D20" s="155" t="s">
        <v>15</v>
      </c>
      <c r="E20" s="156">
        <v>42</v>
      </c>
      <c r="F20" s="1">
        <v>0</v>
      </c>
      <c r="G20" s="157">
        <f t="shared" si="0"/>
        <v>0</v>
      </c>
      <c r="H20" s="151">
        <v>21</v>
      </c>
      <c r="I20" s="144">
        <f t="shared" si="1"/>
        <v>0</v>
      </c>
    </row>
    <row r="21" spans="1:9" s="152" customFormat="1" x14ac:dyDescent="0.25">
      <c r="A21" s="153">
        <v>8</v>
      </c>
      <c r="B21" s="146" t="s">
        <v>41</v>
      </c>
      <c r="C21" s="169" t="s">
        <v>42</v>
      </c>
      <c r="D21" s="155" t="s">
        <v>15</v>
      </c>
      <c r="E21" s="156">
        <v>5</v>
      </c>
      <c r="F21" s="1">
        <v>0</v>
      </c>
      <c r="G21" s="157">
        <f t="shared" si="0"/>
        <v>0</v>
      </c>
      <c r="H21" s="151">
        <v>21</v>
      </c>
      <c r="I21" s="144">
        <f t="shared" si="1"/>
        <v>0</v>
      </c>
    </row>
    <row r="22" spans="1:9" s="152" customFormat="1" ht="25.5" x14ac:dyDescent="0.25">
      <c r="A22" s="153">
        <v>9</v>
      </c>
      <c r="B22" s="146" t="s">
        <v>43</v>
      </c>
      <c r="C22" s="167" t="s">
        <v>125</v>
      </c>
      <c r="D22" s="155" t="s">
        <v>15</v>
      </c>
      <c r="E22" s="156">
        <v>2</v>
      </c>
      <c r="F22" s="1">
        <v>0</v>
      </c>
      <c r="G22" s="157">
        <f t="shared" si="0"/>
        <v>0</v>
      </c>
      <c r="H22" s="151">
        <v>21</v>
      </c>
      <c r="I22" s="144">
        <f t="shared" si="1"/>
        <v>0</v>
      </c>
    </row>
    <row r="23" spans="1:9" s="152" customFormat="1" ht="25.5" x14ac:dyDescent="0.25">
      <c r="A23" s="153">
        <v>10</v>
      </c>
      <c r="B23" s="146" t="s">
        <v>44</v>
      </c>
      <c r="C23" s="167" t="s">
        <v>45</v>
      </c>
      <c r="D23" s="155" t="s">
        <v>15</v>
      </c>
      <c r="E23" s="156">
        <v>9</v>
      </c>
      <c r="F23" s="1">
        <v>0</v>
      </c>
      <c r="G23" s="157">
        <f t="shared" si="0"/>
        <v>0</v>
      </c>
      <c r="H23" s="151">
        <v>21</v>
      </c>
      <c r="I23" s="144">
        <f t="shared" si="1"/>
        <v>0</v>
      </c>
    </row>
    <row r="24" spans="1:9" s="152" customFormat="1" ht="25.5" x14ac:dyDescent="0.25">
      <c r="A24" s="153">
        <v>11</v>
      </c>
      <c r="B24" s="146" t="s">
        <v>46</v>
      </c>
      <c r="C24" s="154" t="s">
        <v>47</v>
      </c>
      <c r="D24" s="155" t="s">
        <v>15</v>
      </c>
      <c r="E24" s="156">
        <v>1</v>
      </c>
      <c r="F24" s="1">
        <v>0</v>
      </c>
      <c r="G24" s="157">
        <f t="shared" si="0"/>
        <v>0</v>
      </c>
      <c r="H24" s="151">
        <v>21</v>
      </c>
      <c r="I24" s="144">
        <f t="shared" si="1"/>
        <v>0</v>
      </c>
    </row>
    <row r="25" spans="1:9" s="152" customFormat="1" ht="25.5" x14ac:dyDescent="0.25">
      <c r="A25" s="153">
        <v>12</v>
      </c>
      <c r="B25" s="146" t="s">
        <v>48</v>
      </c>
      <c r="C25" s="158" t="s">
        <v>49</v>
      </c>
      <c r="D25" s="155" t="s">
        <v>15</v>
      </c>
      <c r="E25" s="156">
        <v>1</v>
      </c>
      <c r="F25" s="1">
        <v>0</v>
      </c>
      <c r="G25" s="157">
        <f t="shared" si="0"/>
        <v>0</v>
      </c>
      <c r="H25" s="151">
        <v>21</v>
      </c>
      <c r="I25" s="144">
        <f t="shared" si="1"/>
        <v>0</v>
      </c>
    </row>
    <row r="26" spans="1:9" s="152" customFormat="1" ht="25.5" x14ac:dyDescent="0.25">
      <c r="A26" s="153">
        <v>13</v>
      </c>
      <c r="B26" s="146" t="s">
        <v>50</v>
      </c>
      <c r="C26" s="167" t="s">
        <v>51</v>
      </c>
      <c r="D26" s="155" t="s">
        <v>52</v>
      </c>
      <c r="E26" s="156">
        <v>12</v>
      </c>
      <c r="F26" s="1">
        <v>0</v>
      </c>
      <c r="G26" s="157">
        <f t="shared" si="0"/>
        <v>0</v>
      </c>
      <c r="H26" s="151">
        <v>21</v>
      </c>
      <c r="I26" s="144">
        <f t="shared" si="1"/>
        <v>0</v>
      </c>
    </row>
    <row r="27" spans="1:9" s="152" customFormat="1" ht="25.5" x14ac:dyDescent="0.25">
      <c r="A27" s="153">
        <v>14</v>
      </c>
      <c r="B27" s="146" t="s">
        <v>53</v>
      </c>
      <c r="C27" s="168" t="s">
        <v>54</v>
      </c>
      <c r="D27" s="155" t="s">
        <v>15</v>
      </c>
      <c r="E27" s="156">
        <v>1</v>
      </c>
      <c r="F27" s="1">
        <v>0</v>
      </c>
      <c r="G27" s="157">
        <f t="shared" si="0"/>
        <v>0</v>
      </c>
      <c r="H27" s="151">
        <v>21</v>
      </c>
      <c r="I27" s="144">
        <f t="shared" si="1"/>
        <v>0</v>
      </c>
    </row>
    <row r="28" spans="1:9" s="152" customFormat="1" ht="25.5" x14ac:dyDescent="0.25">
      <c r="A28" s="153">
        <v>15</v>
      </c>
      <c r="B28" s="146" t="s">
        <v>55</v>
      </c>
      <c r="C28" s="168" t="s">
        <v>56</v>
      </c>
      <c r="D28" s="155" t="s">
        <v>15</v>
      </c>
      <c r="E28" s="156">
        <v>1</v>
      </c>
      <c r="F28" s="1">
        <v>0</v>
      </c>
      <c r="G28" s="157">
        <f t="shared" si="0"/>
        <v>0</v>
      </c>
      <c r="H28" s="151">
        <v>21</v>
      </c>
      <c r="I28" s="144">
        <f t="shared" si="1"/>
        <v>0</v>
      </c>
    </row>
    <row r="29" spans="1:9" s="152" customFormat="1" x14ac:dyDescent="0.25">
      <c r="A29" s="153">
        <v>16</v>
      </c>
      <c r="B29" s="146" t="s">
        <v>57</v>
      </c>
      <c r="C29" s="158" t="s">
        <v>58</v>
      </c>
      <c r="D29" s="155" t="s">
        <v>15</v>
      </c>
      <c r="E29" s="156">
        <v>1</v>
      </c>
      <c r="F29" s="1">
        <v>0</v>
      </c>
      <c r="G29" s="157">
        <f t="shared" si="0"/>
        <v>0</v>
      </c>
      <c r="H29" s="151">
        <v>21</v>
      </c>
      <c r="I29" s="144">
        <f t="shared" si="1"/>
        <v>0</v>
      </c>
    </row>
    <row r="30" spans="1:9" s="152" customFormat="1" ht="63.75" x14ac:dyDescent="0.25">
      <c r="A30" s="153">
        <v>17</v>
      </c>
      <c r="B30" s="146" t="s">
        <v>55</v>
      </c>
      <c r="C30" s="158" t="s">
        <v>126</v>
      </c>
      <c r="D30" s="155" t="s">
        <v>15</v>
      </c>
      <c r="E30" s="156">
        <v>2</v>
      </c>
      <c r="F30" s="1">
        <v>0</v>
      </c>
      <c r="G30" s="157">
        <f t="shared" si="0"/>
        <v>0</v>
      </c>
      <c r="H30" s="151">
        <v>21</v>
      </c>
      <c r="I30" s="144">
        <f t="shared" si="1"/>
        <v>0</v>
      </c>
    </row>
  </sheetData>
  <sheetProtection algorithmName="SHA-512" hashValue="agrCxtAj8Q//kTE8sRlW1tHU2FSCM9KU/cjgcd+j/txq+HjrMgRjwcISM8agLxzB63rQcz+P0Q5ZexbCF6DHyg==" saltValue="syk6vU+MU0xlsPIa1qa4oQ==" spinCount="100000" sheet="1" objects="1" scenarios="1"/>
  <mergeCells count="4">
    <mergeCell ref="C3:E3"/>
    <mergeCell ref="C6:E6"/>
    <mergeCell ref="C7:D7"/>
    <mergeCell ref="C8:D8"/>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BA96-CA61-4C56-96D1-8C96905FE2D4}">
  <dimension ref="A1:I29"/>
  <sheetViews>
    <sheetView workbookViewId="0">
      <selection activeCell="B4" sqref="B4"/>
    </sheetView>
  </sheetViews>
  <sheetFormatPr defaultColWidth="9.28515625" defaultRowHeight="12.75" x14ac:dyDescent="0.2"/>
  <cols>
    <col min="1" max="1" width="5.5703125" style="18" customWidth="1"/>
    <col min="2" max="2" width="21.140625" style="152" customWidth="1"/>
    <col min="3" max="3" width="95.85546875" style="152" customWidth="1"/>
    <col min="4" max="4" width="12.85546875" style="160" customWidth="1"/>
    <col min="5" max="5" width="9.42578125" style="161" customWidth="1"/>
    <col min="6" max="6" width="11.5703125" style="18" customWidth="1"/>
    <col min="7" max="7" width="13.5703125" style="18" customWidth="1"/>
    <col min="8" max="8" width="14.28515625" style="18" customWidth="1"/>
    <col min="9" max="9" width="16.85546875" style="18" customWidth="1"/>
    <col min="10" max="10" width="60" style="18" customWidth="1"/>
    <col min="11" max="16384" width="9.28515625" style="18"/>
  </cols>
  <sheetData>
    <row r="1" spans="1:9" ht="18" x14ac:dyDescent="0.25">
      <c r="A1" s="98" t="s">
        <v>0</v>
      </c>
      <c r="B1" s="125"/>
      <c r="C1" s="125"/>
      <c r="D1" s="126"/>
      <c r="E1" s="127"/>
      <c r="F1" s="128"/>
      <c r="G1" s="128"/>
      <c r="H1" s="128"/>
      <c r="I1" s="128"/>
    </row>
    <row r="2" spans="1:9" x14ac:dyDescent="0.2">
      <c r="A2" s="129" t="s">
        <v>1</v>
      </c>
      <c r="B2" s="125"/>
      <c r="C2" s="130" t="str">
        <f>Celkem!E5</f>
        <v>Modernizace odborných učeben</v>
      </c>
      <c r="D2" s="131"/>
      <c r="E2" s="132"/>
      <c r="F2" s="125"/>
      <c r="G2" s="125"/>
      <c r="H2" s="125"/>
      <c r="I2" s="125"/>
    </row>
    <row r="3" spans="1:9" x14ac:dyDescent="0.2">
      <c r="A3" s="129" t="s">
        <v>2</v>
      </c>
      <c r="B3" s="125"/>
      <c r="C3" s="185" t="str">
        <f>Celkem!E7</f>
        <v>Gymnázium a Střední odborná škola zdravotnická a ekonomická Vyškov, Komenského 16/5, 682 01 Vyškov</v>
      </c>
      <c r="D3" s="186"/>
      <c r="E3" s="186"/>
      <c r="F3" s="125"/>
      <c r="G3" s="125"/>
      <c r="H3" s="125"/>
      <c r="I3" s="130"/>
    </row>
    <row r="4" spans="1:9" x14ac:dyDescent="0.2">
      <c r="A4" s="129"/>
      <c r="B4" s="125"/>
      <c r="C4" s="130"/>
      <c r="D4" s="131"/>
      <c r="E4" s="132"/>
      <c r="F4" s="125"/>
      <c r="G4" s="125"/>
      <c r="H4" s="125"/>
      <c r="I4" s="130"/>
    </row>
    <row r="5" spans="1:9" x14ac:dyDescent="0.2">
      <c r="A5" s="125"/>
      <c r="B5" s="125"/>
      <c r="C5" s="130"/>
      <c r="D5" s="131"/>
      <c r="E5" s="132"/>
      <c r="F5" s="125"/>
      <c r="G5" s="125"/>
      <c r="H5" s="125"/>
      <c r="I5" s="130"/>
    </row>
    <row r="6" spans="1:9" x14ac:dyDescent="0.2">
      <c r="A6" s="125"/>
      <c r="B6" s="125"/>
      <c r="C6" s="185"/>
      <c r="D6" s="186"/>
      <c r="E6" s="186"/>
      <c r="F6" s="125"/>
      <c r="G6" s="125"/>
      <c r="H6" s="125"/>
      <c r="I6" s="130"/>
    </row>
    <row r="7" spans="1:9" x14ac:dyDescent="0.2">
      <c r="A7" s="125"/>
      <c r="B7" s="125"/>
      <c r="C7" s="185"/>
      <c r="D7" s="185"/>
      <c r="E7" s="132"/>
      <c r="F7" s="125"/>
      <c r="G7" s="125"/>
      <c r="H7" s="125"/>
      <c r="I7" s="130"/>
    </row>
    <row r="8" spans="1:9" x14ac:dyDescent="0.2">
      <c r="A8" s="125"/>
      <c r="B8" s="125"/>
      <c r="C8" s="187"/>
      <c r="D8" s="187"/>
      <c r="E8" s="132"/>
      <c r="F8" s="125"/>
      <c r="G8" s="125"/>
      <c r="H8" s="125"/>
      <c r="I8" s="130"/>
    </row>
    <row r="9" spans="1:9" x14ac:dyDescent="0.2">
      <c r="A9" s="128"/>
      <c r="B9" s="125"/>
      <c r="C9" s="125"/>
      <c r="D9" s="126"/>
      <c r="E9" s="127"/>
      <c r="F9" s="128"/>
      <c r="G9" s="128"/>
      <c r="H9" s="128"/>
      <c r="I9" s="128"/>
    </row>
    <row r="10" spans="1:9" s="135" customFormat="1" ht="38.25" x14ac:dyDescent="0.2">
      <c r="A10" s="133" t="s">
        <v>3</v>
      </c>
      <c r="B10" s="134" t="s">
        <v>4</v>
      </c>
      <c r="C10" s="134" t="s">
        <v>5</v>
      </c>
      <c r="D10" s="134" t="s">
        <v>6</v>
      </c>
      <c r="E10" s="134" t="s">
        <v>7</v>
      </c>
      <c r="F10" s="134" t="s">
        <v>8</v>
      </c>
      <c r="G10" s="134" t="s">
        <v>9</v>
      </c>
      <c r="H10" s="134" t="s">
        <v>10</v>
      </c>
      <c r="I10" s="134" t="s">
        <v>11</v>
      </c>
    </row>
    <row r="11" spans="1:9" x14ac:dyDescent="0.2">
      <c r="A11" s="136"/>
      <c r="B11" s="137"/>
      <c r="C11" s="138"/>
      <c r="D11" s="136"/>
      <c r="E11" s="136"/>
      <c r="F11" s="136"/>
      <c r="G11" s="136"/>
      <c r="H11" s="136"/>
      <c r="I11" s="136"/>
    </row>
    <row r="12" spans="1:9" s="142" customFormat="1" x14ac:dyDescent="0.25">
      <c r="A12" s="139"/>
      <c r="B12" s="140"/>
      <c r="C12" s="141" t="s">
        <v>25</v>
      </c>
      <c r="G12" s="143">
        <f>+G13</f>
        <v>0</v>
      </c>
      <c r="I12" s="144"/>
    </row>
    <row r="13" spans="1:9" s="152" customFormat="1" x14ac:dyDescent="0.25">
      <c r="A13" s="145"/>
      <c r="B13" s="146"/>
      <c r="C13" s="147" t="s">
        <v>13</v>
      </c>
      <c r="D13" s="148"/>
      <c r="E13" s="149"/>
      <c r="F13" s="149"/>
      <c r="G13" s="150">
        <f>SUM(G14:G23)</f>
        <v>0</v>
      </c>
      <c r="H13" s="151"/>
      <c r="I13" s="144"/>
    </row>
    <row r="14" spans="1:9" s="152" customFormat="1" ht="306" x14ac:dyDescent="0.25">
      <c r="A14" s="153">
        <v>1</v>
      </c>
      <c r="B14" s="146" t="s">
        <v>26</v>
      </c>
      <c r="C14" s="154" t="s">
        <v>127</v>
      </c>
      <c r="D14" s="155" t="s">
        <v>15</v>
      </c>
      <c r="E14" s="156">
        <v>1</v>
      </c>
      <c r="F14" s="1">
        <v>0</v>
      </c>
      <c r="G14" s="157">
        <f t="shared" ref="G14:G23" si="0">ROUND(E14*F14,2)</f>
        <v>0</v>
      </c>
      <c r="H14" s="151">
        <v>21</v>
      </c>
      <c r="I14" s="144">
        <f t="shared" ref="I14:I23" si="1">G14+((G14/100)*H14)</f>
        <v>0</v>
      </c>
    </row>
    <row r="15" spans="1:9" s="152" customFormat="1" ht="191.25" x14ac:dyDescent="0.25">
      <c r="A15" s="153">
        <v>2</v>
      </c>
      <c r="B15" s="146" t="s">
        <v>27</v>
      </c>
      <c r="C15" s="154" t="s">
        <v>104</v>
      </c>
      <c r="D15" s="155" t="s">
        <v>15</v>
      </c>
      <c r="E15" s="156">
        <v>1</v>
      </c>
      <c r="F15" s="1">
        <v>0</v>
      </c>
      <c r="G15" s="157">
        <f t="shared" si="0"/>
        <v>0</v>
      </c>
      <c r="H15" s="151">
        <v>21</v>
      </c>
      <c r="I15" s="144">
        <f t="shared" si="1"/>
        <v>0</v>
      </c>
    </row>
    <row r="16" spans="1:9" s="152" customFormat="1" ht="253.5" customHeight="1" x14ac:dyDescent="0.25">
      <c r="A16" s="153">
        <v>3</v>
      </c>
      <c r="B16" s="146" t="s">
        <v>28</v>
      </c>
      <c r="C16" s="158" t="s">
        <v>103</v>
      </c>
      <c r="D16" s="155" t="s">
        <v>15</v>
      </c>
      <c r="E16" s="156">
        <v>4</v>
      </c>
      <c r="F16" s="1">
        <v>0</v>
      </c>
      <c r="G16" s="157">
        <f t="shared" si="0"/>
        <v>0</v>
      </c>
      <c r="H16" s="151">
        <v>21</v>
      </c>
      <c r="I16" s="144">
        <f t="shared" si="1"/>
        <v>0</v>
      </c>
    </row>
    <row r="17" spans="1:9" s="152" customFormat="1" ht="165.75" x14ac:dyDescent="0.25">
      <c r="A17" s="153">
        <v>4</v>
      </c>
      <c r="B17" s="146" t="s">
        <v>29</v>
      </c>
      <c r="C17" s="158" t="s">
        <v>105</v>
      </c>
      <c r="D17" s="155" t="s">
        <v>15</v>
      </c>
      <c r="E17" s="156">
        <v>20</v>
      </c>
      <c r="F17" s="1">
        <v>0</v>
      </c>
      <c r="G17" s="159">
        <f t="shared" si="0"/>
        <v>0</v>
      </c>
      <c r="H17" s="151">
        <v>21</v>
      </c>
      <c r="I17" s="144">
        <f t="shared" si="1"/>
        <v>0</v>
      </c>
    </row>
    <row r="18" spans="1:9" s="152" customFormat="1" ht="276" customHeight="1" x14ac:dyDescent="0.25">
      <c r="A18" s="153">
        <v>5</v>
      </c>
      <c r="B18" s="146" t="s">
        <v>30</v>
      </c>
      <c r="C18" s="168" t="s">
        <v>128</v>
      </c>
      <c r="D18" s="155" t="s">
        <v>15</v>
      </c>
      <c r="E18" s="156">
        <v>3</v>
      </c>
      <c r="F18" s="1">
        <v>0</v>
      </c>
      <c r="G18" s="157">
        <f t="shared" si="0"/>
        <v>0</v>
      </c>
      <c r="H18" s="151">
        <v>21</v>
      </c>
      <c r="I18" s="144">
        <f t="shared" si="1"/>
        <v>0</v>
      </c>
    </row>
    <row r="19" spans="1:9" s="152" customFormat="1" ht="270.75" customHeight="1" x14ac:dyDescent="0.25">
      <c r="A19" s="153">
        <v>6</v>
      </c>
      <c r="B19" s="146" t="s">
        <v>31</v>
      </c>
      <c r="C19" s="158" t="s">
        <v>129</v>
      </c>
      <c r="D19" s="155" t="s">
        <v>15</v>
      </c>
      <c r="E19" s="156">
        <v>2</v>
      </c>
      <c r="F19" s="1">
        <v>0</v>
      </c>
      <c r="G19" s="157">
        <f t="shared" si="0"/>
        <v>0</v>
      </c>
      <c r="H19" s="151">
        <v>21</v>
      </c>
      <c r="I19" s="144">
        <f t="shared" si="1"/>
        <v>0</v>
      </c>
    </row>
    <row r="20" spans="1:9" s="152" customFormat="1" ht="283.5" customHeight="1" x14ac:dyDescent="0.25">
      <c r="A20" s="153">
        <v>7</v>
      </c>
      <c r="B20" s="146" t="s">
        <v>31</v>
      </c>
      <c r="C20" s="158" t="s">
        <v>130</v>
      </c>
      <c r="D20" s="155" t="s">
        <v>15</v>
      </c>
      <c r="E20" s="156">
        <v>1</v>
      </c>
      <c r="F20" s="1">
        <v>0</v>
      </c>
      <c r="G20" s="157">
        <f t="shared" si="0"/>
        <v>0</v>
      </c>
      <c r="H20" s="151">
        <v>21</v>
      </c>
      <c r="I20" s="144">
        <f t="shared" si="1"/>
        <v>0</v>
      </c>
    </row>
    <row r="21" spans="1:9" s="152" customFormat="1" ht="288" customHeight="1" x14ac:dyDescent="0.25">
      <c r="A21" s="153">
        <v>8</v>
      </c>
      <c r="B21" s="146" t="s">
        <v>32</v>
      </c>
      <c r="C21" s="169" t="s">
        <v>131</v>
      </c>
      <c r="D21" s="155" t="s">
        <v>15</v>
      </c>
      <c r="E21" s="156">
        <v>1</v>
      </c>
      <c r="F21" s="1">
        <v>0</v>
      </c>
      <c r="G21" s="157">
        <f t="shared" si="0"/>
        <v>0</v>
      </c>
      <c r="H21" s="151">
        <v>21</v>
      </c>
      <c r="I21" s="144">
        <f t="shared" si="1"/>
        <v>0</v>
      </c>
    </row>
    <row r="22" spans="1:9" s="152" customFormat="1" ht="114.75" x14ac:dyDescent="0.25">
      <c r="A22" s="153">
        <v>9</v>
      </c>
      <c r="B22" s="146" t="s">
        <v>33</v>
      </c>
      <c r="C22" s="167" t="s">
        <v>97</v>
      </c>
      <c r="D22" s="155" t="s">
        <v>15</v>
      </c>
      <c r="E22" s="156">
        <v>1</v>
      </c>
      <c r="F22" s="1">
        <v>0</v>
      </c>
      <c r="G22" s="157">
        <f t="shared" si="0"/>
        <v>0</v>
      </c>
      <c r="H22" s="151">
        <v>21</v>
      </c>
      <c r="I22" s="144">
        <f t="shared" si="1"/>
        <v>0</v>
      </c>
    </row>
    <row r="23" spans="1:9" s="152" customFormat="1" ht="255" x14ac:dyDescent="0.25">
      <c r="A23" s="153">
        <v>10</v>
      </c>
      <c r="B23" s="146" t="s">
        <v>34</v>
      </c>
      <c r="C23" s="167" t="s">
        <v>132</v>
      </c>
      <c r="D23" s="155" t="s">
        <v>15</v>
      </c>
      <c r="E23" s="156">
        <v>1</v>
      </c>
      <c r="F23" s="1">
        <v>0</v>
      </c>
      <c r="G23" s="157">
        <f t="shared" si="0"/>
        <v>0</v>
      </c>
      <c r="H23" s="151">
        <v>21</v>
      </c>
      <c r="I23" s="144">
        <f t="shared" si="1"/>
        <v>0</v>
      </c>
    </row>
    <row r="24" spans="1:9" s="152" customFormat="1" x14ac:dyDescent="0.25">
      <c r="A24" s="153"/>
      <c r="B24" s="146"/>
      <c r="C24" s="163"/>
      <c r="D24" s="155"/>
      <c r="E24" s="156"/>
      <c r="F24" s="157"/>
      <c r="G24" s="157"/>
      <c r="H24" s="151"/>
      <c r="I24" s="144"/>
    </row>
    <row r="25" spans="1:9" s="152" customFormat="1" x14ac:dyDescent="0.25">
      <c r="A25" s="153"/>
      <c r="B25" s="146"/>
      <c r="C25" s="163"/>
      <c r="D25" s="155"/>
      <c r="E25" s="156"/>
      <c r="F25" s="157"/>
      <c r="G25" s="157"/>
      <c r="H25" s="151"/>
      <c r="I25" s="144"/>
    </row>
    <row r="26" spans="1:9" s="152" customFormat="1" x14ac:dyDescent="0.25">
      <c r="A26" s="153"/>
      <c r="B26" s="146"/>
      <c r="C26" s="163"/>
      <c r="D26" s="155"/>
      <c r="E26" s="156"/>
      <c r="F26" s="157"/>
      <c r="G26" s="157"/>
      <c r="H26" s="151"/>
      <c r="I26" s="144"/>
    </row>
    <row r="27" spans="1:9" s="152" customFormat="1" x14ac:dyDescent="0.25">
      <c r="A27" s="153"/>
      <c r="B27" s="146"/>
      <c r="C27" s="163"/>
      <c r="D27" s="155"/>
      <c r="E27" s="156"/>
      <c r="F27" s="157"/>
      <c r="G27" s="157"/>
      <c r="H27" s="151"/>
      <c r="I27" s="144"/>
    </row>
    <row r="28" spans="1:9" s="152" customFormat="1" x14ac:dyDescent="0.25">
      <c r="A28" s="153"/>
      <c r="B28" s="146"/>
      <c r="C28" s="163"/>
      <c r="D28" s="155"/>
      <c r="E28" s="156"/>
      <c r="F28" s="157"/>
      <c r="G28" s="157"/>
      <c r="H28" s="151"/>
      <c r="I28" s="144"/>
    </row>
    <row r="29" spans="1:9" s="152" customFormat="1" x14ac:dyDescent="0.25">
      <c r="A29" s="153"/>
      <c r="B29" s="146"/>
      <c r="C29" s="163"/>
      <c r="D29" s="155"/>
      <c r="E29" s="156"/>
      <c r="F29" s="157"/>
      <c r="G29" s="157"/>
      <c r="H29" s="151"/>
      <c r="I29" s="144"/>
    </row>
  </sheetData>
  <sheetProtection algorithmName="SHA-512" hashValue="l624Mk/5u/JZ7SIAn8KDgavSiDdhMTITSzNe/76zqEmRwmory3UK+vj8UDKeRr6cFQGdd0m71DuaXAqmSFjxkw==" saltValue="86MNbhA/8lZL8jukJnl5YQ==" spinCount="100000" sheet="1" objects="1" scenarios="1"/>
  <mergeCells count="4">
    <mergeCell ref="C3:E3"/>
    <mergeCell ref="C6:E6"/>
    <mergeCell ref="C7:D7"/>
    <mergeCell ref="C8:D8"/>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B667-0610-49FF-8226-A998A2C76241}">
  <dimension ref="A1:I29"/>
  <sheetViews>
    <sheetView workbookViewId="0">
      <selection activeCell="B6" sqref="B6"/>
    </sheetView>
  </sheetViews>
  <sheetFormatPr defaultColWidth="9.28515625" defaultRowHeight="12.75" x14ac:dyDescent="0.2"/>
  <cols>
    <col min="1" max="1" width="5.5703125" style="18" customWidth="1"/>
    <col min="2" max="2" width="21.140625" style="152" customWidth="1"/>
    <col min="3" max="3" width="95.85546875" style="152" customWidth="1"/>
    <col min="4" max="4" width="12.85546875" style="160" customWidth="1"/>
    <col min="5" max="5" width="9.42578125" style="161" customWidth="1"/>
    <col min="6" max="6" width="11.5703125" style="18" customWidth="1"/>
    <col min="7" max="7" width="13.5703125" style="18" customWidth="1"/>
    <col min="8" max="8" width="14.28515625" style="18" customWidth="1"/>
    <col min="9" max="9" width="16.85546875" style="18" customWidth="1"/>
    <col min="10" max="10" width="59.85546875" style="18" customWidth="1"/>
    <col min="11" max="16384" width="9.28515625" style="18"/>
  </cols>
  <sheetData>
    <row r="1" spans="1:9" ht="18" x14ac:dyDescent="0.25">
      <c r="A1" s="98" t="s">
        <v>0</v>
      </c>
      <c r="B1" s="125"/>
      <c r="C1" s="125"/>
      <c r="D1" s="126"/>
      <c r="E1" s="127"/>
      <c r="F1" s="128"/>
      <c r="G1" s="128"/>
      <c r="H1" s="128"/>
      <c r="I1" s="128"/>
    </row>
    <row r="2" spans="1:9" x14ac:dyDescent="0.2">
      <c r="A2" s="129" t="s">
        <v>1</v>
      </c>
      <c r="B2" s="125"/>
      <c r="C2" s="130" t="str">
        <f>Celkem!E5</f>
        <v>Modernizace odborných učeben</v>
      </c>
      <c r="D2" s="131"/>
      <c r="E2" s="132"/>
      <c r="F2" s="125"/>
      <c r="G2" s="125"/>
      <c r="H2" s="125"/>
      <c r="I2" s="125"/>
    </row>
    <row r="3" spans="1:9" x14ac:dyDescent="0.2">
      <c r="A3" s="129" t="s">
        <v>2</v>
      </c>
      <c r="B3" s="125"/>
      <c r="C3" s="185" t="str">
        <f>Celkem!E7</f>
        <v>Gymnázium a Střední odborná škola zdravotnická a ekonomická Vyškov, Komenského 16/5, 682 01 Vyškov</v>
      </c>
      <c r="D3" s="186"/>
      <c r="E3" s="186"/>
      <c r="F3" s="125"/>
      <c r="G3" s="125"/>
      <c r="H3" s="125"/>
      <c r="I3" s="130"/>
    </row>
    <row r="4" spans="1:9" x14ac:dyDescent="0.2">
      <c r="A4" s="129"/>
      <c r="B4" s="125"/>
      <c r="C4" s="130"/>
      <c r="D4" s="131"/>
      <c r="E4" s="132"/>
      <c r="F4" s="125"/>
      <c r="G4" s="125"/>
      <c r="H4" s="125"/>
      <c r="I4" s="130"/>
    </row>
    <row r="5" spans="1:9" x14ac:dyDescent="0.2">
      <c r="A5" s="125"/>
      <c r="B5" s="125"/>
      <c r="C5" s="130"/>
      <c r="D5" s="131"/>
      <c r="E5" s="132"/>
      <c r="F5" s="125"/>
      <c r="G5" s="125"/>
      <c r="H5" s="125"/>
      <c r="I5" s="130"/>
    </row>
    <row r="6" spans="1:9" x14ac:dyDescent="0.2">
      <c r="A6" s="125"/>
      <c r="B6" s="125"/>
      <c r="C6" s="185"/>
      <c r="D6" s="186"/>
      <c r="E6" s="186"/>
      <c r="F6" s="125"/>
      <c r="G6" s="125"/>
      <c r="H6" s="125"/>
      <c r="I6" s="130"/>
    </row>
    <row r="7" spans="1:9" x14ac:dyDescent="0.2">
      <c r="A7" s="125"/>
      <c r="B7" s="125"/>
      <c r="C7" s="185"/>
      <c r="D7" s="185"/>
      <c r="E7" s="132"/>
      <c r="F7" s="125"/>
      <c r="G7" s="125"/>
      <c r="H7" s="125"/>
      <c r="I7" s="130"/>
    </row>
    <row r="8" spans="1:9" x14ac:dyDescent="0.2">
      <c r="A8" s="125"/>
      <c r="B8" s="125"/>
      <c r="C8" s="187"/>
      <c r="D8" s="187"/>
      <c r="E8" s="132"/>
      <c r="F8" s="125"/>
      <c r="G8" s="125"/>
      <c r="H8" s="125"/>
      <c r="I8" s="130"/>
    </row>
    <row r="9" spans="1:9" x14ac:dyDescent="0.2">
      <c r="A9" s="128"/>
      <c r="B9" s="125"/>
      <c r="C9" s="125"/>
      <c r="D9" s="126"/>
      <c r="E9" s="127"/>
      <c r="F9" s="128"/>
      <c r="G9" s="128"/>
      <c r="H9" s="128"/>
      <c r="I9" s="128"/>
    </row>
    <row r="10" spans="1:9" s="135" customFormat="1" ht="38.25" x14ac:dyDescent="0.2">
      <c r="A10" s="133" t="s">
        <v>3</v>
      </c>
      <c r="B10" s="134" t="s">
        <v>4</v>
      </c>
      <c r="C10" s="134" t="s">
        <v>5</v>
      </c>
      <c r="D10" s="134" t="s">
        <v>6</v>
      </c>
      <c r="E10" s="134" t="s">
        <v>7</v>
      </c>
      <c r="F10" s="134" t="s">
        <v>8</v>
      </c>
      <c r="G10" s="134" t="s">
        <v>9</v>
      </c>
      <c r="H10" s="134" t="s">
        <v>10</v>
      </c>
      <c r="I10" s="134" t="s">
        <v>11</v>
      </c>
    </row>
    <row r="11" spans="1:9" x14ac:dyDescent="0.2">
      <c r="A11" s="136"/>
      <c r="B11" s="137"/>
      <c r="C11" s="138"/>
      <c r="D11" s="136"/>
      <c r="E11" s="136"/>
      <c r="F11" s="136"/>
      <c r="G11" s="136"/>
      <c r="H11" s="136"/>
      <c r="I11" s="136"/>
    </row>
    <row r="12" spans="1:9" s="142" customFormat="1" x14ac:dyDescent="0.25">
      <c r="A12" s="139"/>
      <c r="B12" s="140"/>
      <c r="C12" s="141" t="s">
        <v>12</v>
      </c>
      <c r="G12" s="143">
        <f>G13</f>
        <v>0</v>
      </c>
      <c r="I12" s="144"/>
    </row>
    <row r="13" spans="1:9" s="152" customFormat="1" x14ac:dyDescent="0.25">
      <c r="A13" s="145"/>
      <c r="B13" s="146"/>
      <c r="C13" s="147" t="s">
        <v>13</v>
      </c>
      <c r="D13" s="148"/>
      <c r="E13" s="149"/>
      <c r="F13" s="149"/>
      <c r="G13" s="150">
        <f>SUM(G14:G26)</f>
        <v>0</v>
      </c>
      <c r="H13" s="151"/>
      <c r="I13" s="144"/>
    </row>
    <row r="14" spans="1:9" s="152" customFormat="1" ht="279" customHeight="1" x14ac:dyDescent="0.25">
      <c r="A14" s="153">
        <v>1</v>
      </c>
      <c r="B14" s="146" t="s">
        <v>14</v>
      </c>
      <c r="C14" s="154" t="s">
        <v>133</v>
      </c>
      <c r="D14" s="155" t="s">
        <v>15</v>
      </c>
      <c r="E14" s="156">
        <v>1</v>
      </c>
      <c r="F14" s="1">
        <v>0</v>
      </c>
      <c r="G14" s="157">
        <f t="shared" ref="G14:G26" si="0">ROUND(E14*F14,2)</f>
        <v>0</v>
      </c>
      <c r="H14" s="151">
        <v>21</v>
      </c>
      <c r="I14" s="144">
        <f t="shared" ref="I14:I26" si="1">G14+((G14/100)*H14)</f>
        <v>0</v>
      </c>
    </row>
    <row r="15" spans="1:9" s="152" customFormat="1" ht="127.5" x14ac:dyDescent="0.25">
      <c r="A15" s="153">
        <v>2</v>
      </c>
      <c r="B15" s="146" t="s">
        <v>70</v>
      </c>
      <c r="C15" s="154" t="s">
        <v>134</v>
      </c>
      <c r="D15" s="155" t="s">
        <v>15</v>
      </c>
      <c r="E15" s="156">
        <v>1</v>
      </c>
      <c r="F15" s="1">
        <v>0</v>
      </c>
      <c r="G15" s="157">
        <f t="shared" si="0"/>
        <v>0</v>
      </c>
      <c r="H15" s="151">
        <v>21</v>
      </c>
      <c r="I15" s="144">
        <f t="shared" si="1"/>
        <v>0</v>
      </c>
    </row>
    <row r="16" spans="1:9" s="152" customFormat="1" ht="114.75" x14ac:dyDescent="0.25">
      <c r="A16" s="153">
        <v>3</v>
      </c>
      <c r="B16" s="146" t="s">
        <v>16</v>
      </c>
      <c r="C16" s="154" t="s">
        <v>135</v>
      </c>
      <c r="D16" s="155" t="s">
        <v>15</v>
      </c>
      <c r="E16" s="156">
        <v>5</v>
      </c>
      <c r="F16" s="1">
        <v>0</v>
      </c>
      <c r="G16" s="157">
        <f t="shared" si="0"/>
        <v>0</v>
      </c>
      <c r="H16" s="151">
        <v>21</v>
      </c>
      <c r="I16" s="144">
        <f t="shared" si="1"/>
        <v>0</v>
      </c>
    </row>
    <row r="17" spans="1:9" s="152" customFormat="1" ht="114.75" x14ac:dyDescent="0.25">
      <c r="A17" s="153">
        <v>4</v>
      </c>
      <c r="B17" s="146" t="s">
        <v>16</v>
      </c>
      <c r="C17" s="154" t="s">
        <v>136</v>
      </c>
      <c r="D17" s="155" t="s">
        <v>15</v>
      </c>
      <c r="E17" s="156">
        <v>1</v>
      </c>
      <c r="F17" s="1">
        <v>0</v>
      </c>
      <c r="G17" s="159">
        <f t="shared" si="0"/>
        <v>0</v>
      </c>
      <c r="H17" s="151">
        <v>21</v>
      </c>
      <c r="I17" s="144">
        <f t="shared" si="1"/>
        <v>0</v>
      </c>
    </row>
    <row r="18" spans="1:9" s="152" customFormat="1" ht="145.5" customHeight="1" x14ac:dyDescent="0.25">
      <c r="A18" s="153">
        <v>5</v>
      </c>
      <c r="B18" s="146" t="s">
        <v>17</v>
      </c>
      <c r="C18" s="154" t="s">
        <v>137</v>
      </c>
      <c r="D18" s="155" t="s">
        <v>15</v>
      </c>
      <c r="E18" s="156">
        <v>4</v>
      </c>
      <c r="F18" s="1">
        <v>0</v>
      </c>
      <c r="G18" s="157">
        <f t="shared" si="0"/>
        <v>0</v>
      </c>
      <c r="H18" s="151">
        <v>21</v>
      </c>
      <c r="I18" s="144">
        <f t="shared" si="1"/>
        <v>0</v>
      </c>
    </row>
    <row r="19" spans="1:9" s="152" customFormat="1" ht="161.25" customHeight="1" x14ac:dyDescent="0.25">
      <c r="A19" s="153">
        <v>6</v>
      </c>
      <c r="B19" s="146" t="s">
        <v>18</v>
      </c>
      <c r="C19" s="154" t="s">
        <v>138</v>
      </c>
      <c r="D19" s="155" t="s">
        <v>15</v>
      </c>
      <c r="E19" s="156">
        <v>4</v>
      </c>
      <c r="F19" s="1">
        <v>0</v>
      </c>
      <c r="G19" s="157">
        <f t="shared" si="0"/>
        <v>0</v>
      </c>
      <c r="H19" s="151">
        <v>21</v>
      </c>
      <c r="I19" s="144">
        <f t="shared" si="1"/>
        <v>0</v>
      </c>
    </row>
    <row r="20" spans="1:9" s="152" customFormat="1" ht="38.25" x14ac:dyDescent="0.25">
      <c r="A20" s="153">
        <v>7</v>
      </c>
      <c r="B20" s="146" t="s">
        <v>19</v>
      </c>
      <c r="C20" s="154" t="s">
        <v>139</v>
      </c>
      <c r="D20" s="155" t="s">
        <v>15</v>
      </c>
      <c r="E20" s="156">
        <v>6</v>
      </c>
      <c r="F20" s="1">
        <v>0</v>
      </c>
      <c r="G20" s="157">
        <f t="shared" si="0"/>
        <v>0</v>
      </c>
      <c r="H20" s="151">
        <v>21</v>
      </c>
      <c r="I20" s="144">
        <f t="shared" si="1"/>
        <v>0</v>
      </c>
    </row>
    <row r="21" spans="1:9" s="152" customFormat="1" ht="63.75" x14ac:dyDescent="0.25">
      <c r="A21" s="153">
        <v>8</v>
      </c>
      <c r="B21" s="146" t="s">
        <v>20</v>
      </c>
      <c r="C21" s="154" t="s">
        <v>140</v>
      </c>
      <c r="D21" s="155" t="s">
        <v>15</v>
      </c>
      <c r="E21" s="156">
        <v>6</v>
      </c>
      <c r="F21" s="1">
        <v>0</v>
      </c>
      <c r="G21" s="157">
        <f t="shared" si="0"/>
        <v>0</v>
      </c>
      <c r="H21" s="151">
        <v>21</v>
      </c>
      <c r="I21" s="144">
        <f t="shared" si="1"/>
        <v>0</v>
      </c>
    </row>
    <row r="22" spans="1:9" s="152" customFormat="1" ht="140.25" x14ac:dyDescent="0.25">
      <c r="A22" s="153">
        <v>9</v>
      </c>
      <c r="B22" s="146" t="s">
        <v>21</v>
      </c>
      <c r="C22" s="154" t="s">
        <v>141</v>
      </c>
      <c r="D22" s="155" t="s">
        <v>15</v>
      </c>
      <c r="E22" s="156">
        <v>2</v>
      </c>
      <c r="F22" s="1">
        <v>0</v>
      </c>
      <c r="G22" s="157">
        <f>ROUND(E22*F22,2)</f>
        <v>0</v>
      </c>
      <c r="H22" s="151">
        <v>21</v>
      </c>
      <c r="I22" s="144">
        <f>G22+((G22/100)*H22)</f>
        <v>0</v>
      </c>
    </row>
    <row r="23" spans="1:9" s="152" customFormat="1" ht="191.25" customHeight="1" x14ac:dyDescent="0.25">
      <c r="A23" s="153">
        <v>10</v>
      </c>
      <c r="B23" s="146" t="s">
        <v>18</v>
      </c>
      <c r="C23" s="154" t="s">
        <v>142</v>
      </c>
      <c r="D23" s="155" t="s">
        <v>15</v>
      </c>
      <c r="E23" s="156">
        <v>1</v>
      </c>
      <c r="F23" s="1">
        <v>0</v>
      </c>
      <c r="G23" s="157">
        <f t="shared" si="0"/>
        <v>0</v>
      </c>
      <c r="H23" s="151">
        <v>21</v>
      </c>
      <c r="I23" s="144">
        <f t="shared" si="1"/>
        <v>0</v>
      </c>
    </row>
    <row r="24" spans="1:9" s="152" customFormat="1" ht="63.75" x14ac:dyDescent="0.25">
      <c r="A24" s="153">
        <v>11</v>
      </c>
      <c r="B24" s="146" t="s">
        <v>22</v>
      </c>
      <c r="C24" s="154" t="s">
        <v>143</v>
      </c>
      <c r="D24" s="155" t="s">
        <v>15</v>
      </c>
      <c r="E24" s="156">
        <v>1</v>
      </c>
      <c r="F24" s="1">
        <v>0</v>
      </c>
      <c r="G24" s="157">
        <f t="shared" si="0"/>
        <v>0</v>
      </c>
      <c r="H24" s="151">
        <v>21</v>
      </c>
      <c r="I24" s="144">
        <f t="shared" si="1"/>
        <v>0</v>
      </c>
    </row>
    <row r="25" spans="1:9" s="152" customFormat="1" ht="76.5" x14ac:dyDescent="0.25">
      <c r="A25" s="153">
        <v>12</v>
      </c>
      <c r="B25" s="146" t="s">
        <v>17</v>
      </c>
      <c r="C25" s="154" t="s">
        <v>144</v>
      </c>
      <c r="D25" s="155" t="s">
        <v>15</v>
      </c>
      <c r="E25" s="156">
        <v>1</v>
      </c>
      <c r="F25" s="1">
        <v>0</v>
      </c>
      <c r="G25" s="157">
        <f t="shared" si="0"/>
        <v>0</v>
      </c>
      <c r="H25" s="151">
        <v>21</v>
      </c>
      <c r="I25" s="144">
        <f t="shared" si="1"/>
        <v>0</v>
      </c>
    </row>
    <row r="26" spans="1:9" s="152" customFormat="1" ht="25.5" x14ac:dyDescent="0.25">
      <c r="A26" s="153">
        <v>13</v>
      </c>
      <c r="B26" s="146" t="s">
        <v>23</v>
      </c>
      <c r="C26" s="154" t="s">
        <v>145</v>
      </c>
      <c r="D26" s="155" t="s">
        <v>15</v>
      </c>
      <c r="E26" s="156">
        <v>1</v>
      </c>
      <c r="F26" s="1">
        <v>0</v>
      </c>
      <c r="G26" s="157">
        <f t="shared" si="0"/>
        <v>0</v>
      </c>
      <c r="H26" s="151">
        <v>21</v>
      </c>
      <c r="I26" s="144">
        <f t="shared" si="1"/>
        <v>0</v>
      </c>
    </row>
    <row r="27" spans="1:9" s="152" customFormat="1" x14ac:dyDescent="0.25">
      <c r="A27" s="153"/>
      <c r="B27" s="146"/>
      <c r="C27" s="163"/>
      <c r="D27" s="155"/>
      <c r="E27" s="156"/>
      <c r="F27" s="157"/>
      <c r="G27" s="157"/>
      <c r="H27" s="151"/>
      <c r="I27" s="144"/>
    </row>
    <row r="28" spans="1:9" s="152" customFormat="1" x14ac:dyDescent="0.25">
      <c r="A28" s="153"/>
      <c r="B28" s="146"/>
      <c r="C28" s="163"/>
      <c r="D28" s="155"/>
      <c r="E28" s="156"/>
      <c r="F28" s="157"/>
      <c r="G28" s="157"/>
      <c r="H28" s="151"/>
      <c r="I28" s="144"/>
    </row>
    <row r="29" spans="1:9" s="152" customFormat="1" x14ac:dyDescent="0.25">
      <c r="A29" s="153"/>
      <c r="B29" s="146"/>
      <c r="C29" s="163"/>
      <c r="D29" s="155"/>
      <c r="E29" s="156"/>
      <c r="F29" s="157"/>
      <c r="G29" s="157"/>
      <c r="H29" s="151"/>
      <c r="I29" s="144"/>
    </row>
  </sheetData>
  <sheetProtection algorithmName="SHA-512" hashValue="avYaLZjL9ns61agc2fvgJgNf4ZxIoa6nBROCodGLt6Y6jvZLt5KbiWJebDdj/k57fjnyoct1+0iYWNPBH7hIwQ==" saltValue="5qyYtxQKan+h23VjsL7P8A==" spinCount="100000" sheet="1" objects="1" scenarios="1"/>
  <mergeCells count="4">
    <mergeCell ref="C3:E3"/>
    <mergeCell ref="C6:E6"/>
    <mergeCell ref="C7:D7"/>
    <mergeCell ref="C8:D8"/>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Celkem</vt:lpstr>
      <vt:lpstr>Rekap</vt:lpstr>
      <vt:lpstr>LabBI</vt:lpstr>
      <vt:lpstr>UčBI</vt:lpstr>
      <vt:lpstr>SkladBI</vt:lpstr>
      <vt:lpstr>UčFY</vt:lpstr>
      <vt:lpstr>LabFY</vt:lpstr>
      <vt:lpstr>KabFY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Šustek</dc:creator>
  <cp:lastModifiedBy>Zdeněk Šustek</cp:lastModifiedBy>
  <cp:lastPrinted>2024-04-12T13:41:48Z</cp:lastPrinted>
  <dcterms:created xsi:type="dcterms:W3CDTF">2024-04-05T10:56:03Z</dcterms:created>
  <dcterms:modified xsi:type="dcterms:W3CDTF">2024-06-10T13:12:45Z</dcterms:modified>
</cp:coreProperties>
</file>