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'Rekapitulace'!$G$37</definedName>
    <definedName name="Dodavka0">'Položky'!#REF!</definedName>
    <definedName name="HSV">'Rekapitulace'!$E$37</definedName>
    <definedName name="HSV0">'Položky'!#REF!</definedName>
    <definedName name="HZS">'Rekapitulace'!$I$37</definedName>
    <definedName name="HZS0">'Položky'!#REF!</definedName>
    <definedName name="JKSO">'Krycí list'!$G$2</definedName>
    <definedName name="MJ">'Krycí list'!$G$5</definedName>
    <definedName name="Mont">'Rekapitulace'!$H$37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'Položky'!$A$1:$G$1704</definedName>
    <definedName name="_xlnm.Print_Area" localSheetId="1">'Rekapitulace'!$A$1:$I$45</definedName>
    <definedName name="PocetMJ">'Krycí list'!$G$6</definedName>
    <definedName name="Poznamka">'Krycí list'!$B$37</definedName>
    <definedName name="Projektant">'Krycí list'!$C$8</definedName>
    <definedName name="PSV">'Rekapitulace'!$F$37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<sst xmlns="http://schemas.openxmlformats.org/spreadsheetml/2006/main" count="3740" uniqueCount="1410">
  <si>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</si>
  <si>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</si>
  <si>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</si>
  <si>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</si>
  <si>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</si>
  <si>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</si>
  <si>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</si>
  <si>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</si>
  <si>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</si>
  <si>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</si>
  <si>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</si>
  <si>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</si>
  <si>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</si>
  <si>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</si>
  <si>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</si>
  <si>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</si>
  <si>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</si>
  <si>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</si>
  <si>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</si>
  <si>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</si>
  <si>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</si>
  <si>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</si>
  <si>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</si>
  <si>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</si>
  <si>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</si>
  <si>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</si>
  <si>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</si>
  <si>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</si>
  <si>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</si>
  <si>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</si>
  <si>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</si>
  <si>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</si>
  <si>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</si>
  <si>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</si>
  <si>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</si>
  <si>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</si>
  <si>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</si>
  <si>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</si>
  <si>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</si>
  <si>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</si>
  <si>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</si>
  <si>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</si>
  <si>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</si>
  <si>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</si>
  <si>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</si>
  <si>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</si>
  <si>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</si>
  <si>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</si>
  <si>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</si>
  <si>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</si>
  <si>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</si>
  <si>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</si>
  <si>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</si>
  <si>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</si>
  <si>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</si>
  <si>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</si>
  <si>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</si>
  <si>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</si>
  <si>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</si>
  <si>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</si>
  <si>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</si>
  <si>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</si>
  <si>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</si>
  <si>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</si>
  <si>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</si>
  <si>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</si>
  <si>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</si>
  <si>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</si>
  <si>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</si>
  <si>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</si>
  <si>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</si>
  <si>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</si>
  <si>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</si>
  <si>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</si>
  <si>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</si>
  <si>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</si>
  <si>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</si>
  <si>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SLEPÝ ROZPOČET</t>
  </si>
  <si>
    <t>Slepý rozpočet</t>
  </si>
  <si>
    <t>0000</t>
  </si>
  <si>
    <t>SŠ gastro,hotel.+lesnic.Bzenec</t>
  </si>
  <si>
    <t>2698</t>
  </si>
  <si>
    <t>Revitalizace-SO 02-ubytovna</t>
  </si>
  <si>
    <t>00002698</t>
  </si>
  <si>
    <t>SŠ gastro,hotel.+lesnic.Bzenec - Revitalizace-SO 0</t>
  </si>
  <si>
    <t>113106111R00</t>
  </si>
  <si>
    <t xml:space="preserve">Rozebrání dlažeb z mozaiky </t>
  </si>
  <si>
    <t>m2</t>
  </si>
  <si>
    <t>v.č.201-SO-02 ubytovna-půdorys 1.np:</t>
  </si>
  <si>
    <t>legenda stavebních úprav:</t>
  </si>
  <si>
    <t>SÚ05-demontáž stávající zámkové dlažby:18,815*0,6+8,81*0,6</t>
  </si>
  <si>
    <t>113107111R00</t>
  </si>
  <si>
    <t xml:space="preserve">Odstranění podkladu pl. 200 m2,kam.těžené tl.10 cm </t>
  </si>
  <si>
    <t>SÚ03-vybourání stávajícího  beton.okapního chodníku vč.podsypu:</t>
  </si>
  <si>
    <t>podsyp tl.100mm:10,615*1,1</t>
  </si>
  <si>
    <t>SÚ04-vybourání stávajícího beton.okapního chodníku vč.podsypu:</t>
  </si>
  <si>
    <t>podsyp tl.100mm:(36,75+11,37+27,135+16,46)*0,5+0,3*0,4</t>
  </si>
  <si>
    <t>SÚ05-demontáž podsypu demontované zámkové dlažby:</t>
  </si>
  <si>
    <t>podsyp tl.100mm:18,815*0,6+8,81*0,6</t>
  </si>
  <si>
    <t>113107112R00</t>
  </si>
  <si>
    <t xml:space="preserve">Odstranění podkladu pl. 200 m2,kam.těžené tl.20 cm </t>
  </si>
  <si>
    <t>podsyp tl.150mm:18,815*0,6+8,81*0,6</t>
  </si>
  <si>
    <t>139601102R00</t>
  </si>
  <si>
    <t xml:space="preserve">Ruční výkop jam, rýh a šachet v hornině tř. 3 </t>
  </si>
  <si>
    <t>m3</t>
  </si>
  <si>
    <t>SÚ02-výkop po odstranění betonu vč.podsypu a prohloubení :</t>
  </si>
  <si>
    <t>pro zámkovou dlažbu (SÚ03):10,615*(0,31-0,175)*1,1+10,615*(0,675-0,31)*0,4</t>
  </si>
  <si>
    <t>pro betonovou dlažbu (SÚ04):(36,75+11,37)*(0,3-0,175)*0,5</t>
  </si>
  <si>
    <t>(36,75+11,37)*(0,625-0,3)*0,4</t>
  </si>
  <si>
    <t>(27,135+16,46)*(0,3-0,175)*0,5</t>
  </si>
  <si>
    <t>(27,135+16,46)*(0,7-0,3)*0,4</t>
  </si>
  <si>
    <t>0,3*0,4*(0,3-0,175)+0,3*0,4*(0,7-0,3)</t>
  </si>
  <si>
    <t>pro záhonový obrubník (SÚ04):(36,75+11,37+0,5*3+27,135+16,46)*0,2*0,25</t>
  </si>
  <si>
    <t>SÚ02-výkop po odstranění zámk.dlažby vč.podsypu a prohloubení :</t>
  </si>
  <si>
    <t>(SÚ05):(18,815+8,81)*(0,9-0,31)*0,4</t>
  </si>
  <si>
    <t>pro záhonový obrubník (SÚ05):(18,815+8,81)*0,2*0,25</t>
  </si>
  <si>
    <t>SÚ22-výkop pro zateplení,popř.zemnící pásek:7,975*0,8*0,5</t>
  </si>
  <si>
    <t>162207112R00</t>
  </si>
  <si>
    <t xml:space="preserve">Vodorovné přemístění výkopku hor. 1-4 do 100 m </t>
  </si>
  <si>
    <t>zemina na zásyp:17,9371*2</t>
  </si>
  <si>
    <t>162701105R00</t>
  </si>
  <si>
    <t xml:space="preserve">Vodorovné přemístění výkopku z hor.1-4 do 10000 m </t>
  </si>
  <si>
    <t>zemina vytěžená:37,9036</t>
  </si>
  <si>
    <t>-zemina na zásyp:-17,9371</t>
  </si>
  <si>
    <t>162701109R00</t>
  </si>
  <si>
    <t xml:space="preserve">Příplatek k vod. přemístění hor.1-4 za další 1 km </t>
  </si>
  <si>
    <t>do 15 km:</t>
  </si>
  <si>
    <t>přebytečná zemina:19,9665*5</t>
  </si>
  <si>
    <t>167101101R00</t>
  </si>
  <si>
    <t xml:space="preserve">Nakládání výkopku z hor.1-4 v množství do 100 m3 </t>
  </si>
  <si>
    <t>zemina na zásyp:17,9371</t>
  </si>
  <si>
    <t>171201201R00</t>
  </si>
  <si>
    <t xml:space="preserve">Uložení sypaniny na skl.-modelace na výšku přes 2m </t>
  </si>
  <si>
    <t>zemina vytěžená:35,3839</t>
  </si>
  <si>
    <t>174101102R00</t>
  </si>
  <si>
    <t xml:space="preserve">Zásyp ruční se zhutněním </t>
  </si>
  <si>
    <t>SÚ02-zásyp po provedení zámkové dlažby a zateplení (SÚ03):10,615*(0,675-0,31)*0,3</t>
  </si>
  <si>
    <t>SÚ02-zásyp po provedení betonové dlažby a zateplení (SÚ04):(36,75+11,37)*(0,625-0,3)*0,3</t>
  </si>
  <si>
    <t>(27,135+16,46)*(0,7-0,3)*0,3</t>
  </si>
  <si>
    <t>0,3*0,4*(0,7-0,3)</t>
  </si>
  <si>
    <t>SÚ02-zásyp po provedení zámkové dlažby a zateplení (SÚ05):(18,815+8,81)*(0,9-0,31)*0,3</t>
  </si>
  <si>
    <t>SÚ22-zásyp po provedení okap.chodníku a zateplení:7,975*0,6*0,4</t>
  </si>
  <si>
    <t>183101215R00</t>
  </si>
  <si>
    <t xml:space="preserve">Hloub. jamek s výměnou 50% půdy do 0,4 m3 sv.1:5 </t>
  </si>
  <si>
    <t>kus</t>
  </si>
  <si>
    <t>SÚ04-přesazení stromů:8</t>
  </si>
  <si>
    <t>184201112R00</t>
  </si>
  <si>
    <t xml:space="preserve">Výsadba stromu při výšce kmene do 2,5 m, v rovině </t>
  </si>
  <si>
    <t>184401119R00</t>
  </si>
  <si>
    <t xml:space="preserve">Přesazení stromů-odkop vč.vytažení stromu s kořeny </t>
  </si>
  <si>
    <t>199000002R00</t>
  </si>
  <si>
    <t xml:space="preserve">Poplatek za skládku horniny 1- 4 </t>
  </si>
  <si>
    <t>odvoz přebytečné zeminy do 15 km:19,9665</t>
  </si>
  <si>
    <t>u hloubení pro osazení stromů:0,4*8</t>
  </si>
  <si>
    <t>3</t>
  </si>
  <si>
    <t>Svislé a kompletní konstrukce</t>
  </si>
  <si>
    <t>311271815R00</t>
  </si>
  <si>
    <t xml:space="preserve">Zdivo z tv.pórobet. P2-420 hlad.tl.450 </t>
  </si>
  <si>
    <t>řez C2-C2,pohled severozápadní:</t>
  </si>
  <si>
    <t>SÚ14-dozdívky z porobetonu tl.450mm:0,785*1,45</t>
  </si>
  <si>
    <t>317234410RT2</t>
  </si>
  <si>
    <t>Vyzdívka mezi nosníky cihlami pálenými na MC s použitím suché maltové směsi</t>
  </si>
  <si>
    <t>v.č.212-SO-02 ubytovna-výrobky zámečnické:</t>
  </si>
  <si>
    <t>304-2x I160,dl.4000mm:4*(0,2-0,15)*0,16</t>
  </si>
  <si>
    <t>317944313RT3</t>
  </si>
  <si>
    <t>Válcované nosníky č.14-22 osazené do otvorů včetně dodávky profilu  I č.16</t>
  </si>
  <si>
    <t>t</t>
  </si>
  <si>
    <t>304-2x I160,dl.4000mm:2*4*17,9*0,001</t>
  </si>
  <si>
    <t>342256256R00</t>
  </si>
  <si>
    <t xml:space="preserve">Příčka z tvárnic porobetonových tl. 200 mm </t>
  </si>
  <si>
    <t>řez C3-C3,pohled jihozápadní:</t>
  </si>
  <si>
    <t>SÚ14-dozdívky z porobetonu tl.200mm:1,73*0,9*3</t>
  </si>
  <si>
    <t>SÚ14-dozdívky z porobetonu tl.200mm:3,5*(1,53+0,34-0,16+0,9)</t>
  </si>
  <si>
    <t>346244381RT2</t>
  </si>
  <si>
    <t>Plentování ocelových nosníků výšky do 20 cm s použitím suché maltové směsi</t>
  </si>
  <si>
    <t>304-2x I160,dl.4000mm:4*0,16*2</t>
  </si>
  <si>
    <t>4</t>
  </si>
  <si>
    <t>Vodorovné konstrukce</t>
  </si>
  <si>
    <t>411121232RT3</t>
  </si>
  <si>
    <t>Osazování stropních desek š. do 60, dl. do 180 cm včetně dodávky desek 29/10   149x29x9</t>
  </si>
  <si>
    <t>SÚ18-úprava stávajícího lapolu:</t>
  </si>
  <si>
    <t>pzd desky 149/29/9:6*1,01</t>
  </si>
  <si>
    <t>413232221RT2</t>
  </si>
  <si>
    <t>Zazdívka zhlaví válcovaných nosníků výšky do 30cm s použitím suché maltové směsi</t>
  </si>
  <si>
    <t>304-po osazení 2x I160,dl.4000mm:2*2</t>
  </si>
  <si>
    <t>417321315R00</t>
  </si>
  <si>
    <t xml:space="preserve">Ztužující pásy a věnce z betonu železového C 20/25 </t>
  </si>
  <si>
    <t>žb věnec po obvodě 150x100mm:(1,8+1,5-0,15*2)*2*0,15*0,1</t>
  </si>
  <si>
    <t>417351115R00</t>
  </si>
  <si>
    <t xml:space="preserve">Bednění ztužujících pásů a věnců - zřízení </t>
  </si>
  <si>
    <t>žb věnec po obvodě 150x100mm:(1,8+1,5*2+1,2)*2*0,1</t>
  </si>
  <si>
    <t>417351116R00</t>
  </si>
  <si>
    <t xml:space="preserve">Bednění ztužujících pásů a věnců - odstranění </t>
  </si>
  <si>
    <t>viz bednění věnců:1,2</t>
  </si>
  <si>
    <t>417361821R00</t>
  </si>
  <si>
    <t xml:space="preserve">Výztuž ztužujících pásů a věnců z oceli 10505 </t>
  </si>
  <si>
    <t>výztuž žb věnce 2xR10 vč.přesahu (20%):(1,8+1,5*2+1,2)*2*0,000617*1,2</t>
  </si>
  <si>
    <t>5</t>
  </si>
  <si>
    <t>Komunikace</t>
  </si>
  <si>
    <t>451577777R00</t>
  </si>
  <si>
    <t xml:space="preserve">Podklad pod dlažbu z kameniva těženého tl.do 10 cm </t>
  </si>
  <si>
    <t>SÚ03-zámková dlažba vč.podsypu tl.100mm+štěrkopísku tl.150mm:</t>
  </si>
  <si>
    <t>podsyp:10,615*1,1</t>
  </si>
  <si>
    <t>SÚ04-betonová dlažba vč.podsypu tl.100mm+štěrkopísku tl.150mm:</t>
  </si>
  <si>
    <t>podsyp:(36,75+11,37+27,135+16,46)*0,5+0,3*0,4</t>
  </si>
  <si>
    <t>SÚ05-zámková dlažba vč.podsypu tl.100mm+štěrkopísku tl.150mm:</t>
  </si>
  <si>
    <t>podsyp :18,815*0,5+8,81*0,5</t>
  </si>
  <si>
    <t>564231111R00</t>
  </si>
  <si>
    <t xml:space="preserve">Podklad ze štěrkopísku po zhutnění tloušťky 10 cm </t>
  </si>
  <si>
    <t>SÚ22-podsyp tl.100mm pod okap.chodník z betonu :7,975*0,5</t>
  </si>
  <si>
    <t>564251111R00</t>
  </si>
  <si>
    <t xml:space="preserve">Podklad ze štěrkopísku po zhutnění tloušťky 15 cm </t>
  </si>
  <si>
    <t>štěrkopísek:10,615*1,1</t>
  </si>
  <si>
    <t>štěrkopísek:(36,75+11,37+27,135+16,46)*0,5+0,3*0,4</t>
  </si>
  <si>
    <t>štěrkopísek:18,815*0,5+8,81*0,5</t>
  </si>
  <si>
    <t>596215021R00</t>
  </si>
  <si>
    <t xml:space="preserve">Kladení zámkové dlažby tl. 6 cm do drtě tl. 4 cm </t>
  </si>
  <si>
    <t>SÚ03-zámková dlažba (nová):10,615*1,1</t>
  </si>
  <si>
    <t>SÚ05-zámková dlažba (použitá-očištěná):18,815*0,5+8,81*0,5</t>
  </si>
  <si>
    <t>596811111RT4</t>
  </si>
  <si>
    <t>Kladení dlaždic kom.pro pěší, lože z kameniva těž. včetně dlaždic betonových 50/50/5 cm</t>
  </si>
  <si>
    <t>SÚ04-betonová dlažba 500x500x50mm:((36,75+11,37+27,135+16,46)*0,5+0,3*0,4)*1,01</t>
  </si>
  <si>
    <t>59245098</t>
  </si>
  <si>
    <t>Dlažba zámková 20x10x6 cm šedá</t>
  </si>
  <si>
    <t>SÚ03-zámková dlažba :11,6765*1,01</t>
  </si>
  <si>
    <t>61</t>
  </si>
  <si>
    <t>Upravy povrchů vnitřní</t>
  </si>
  <si>
    <t>610991111R00</t>
  </si>
  <si>
    <t xml:space="preserve">Zakrývání výplní vnitřních otvorů </t>
  </si>
  <si>
    <t>výrobky plastové:</t>
  </si>
  <si>
    <t>pol.101-117:2*1,6*(46+8)+2,9*1,6*(44+7)</t>
  </si>
  <si>
    <t>(0,8*2,35+2,1*1,6)*2+(0,8+2,35+1,2*1,6)</t>
  </si>
  <si>
    <t>1,45*1,6+1,1*2,35+3,2*2,08*2</t>
  </si>
  <si>
    <t>(0,8*2,2+1,2*1,6)*6+(0,8*2,2+2,1*1,6)*12</t>
  </si>
  <si>
    <t>1,2*1,45+3,5*0,84+3,5*1,4+2,7*1,65*2</t>
  </si>
  <si>
    <t>1,73*1,75*3+1,73*2,65+2*1,6*2+2,9*1,6*2</t>
  </si>
  <si>
    <t>612409991RT2</t>
  </si>
  <si>
    <t>Začištění omítek kolem oken,dveří apod. s použitím suché maltové směsi</t>
  </si>
  <si>
    <t>m</t>
  </si>
  <si>
    <t>po osazení parapetních desek:323,74</t>
  </si>
  <si>
    <t>kolem osazené stěny 115:1,73+2,65*2</t>
  </si>
  <si>
    <t>612425931RT2</t>
  </si>
  <si>
    <t>Omítka vápenná vnitřního ostění - štuková s použitím suché maltové směsi</t>
  </si>
  <si>
    <t>po výměně oken,dveří,stěn:0,22*(2+1,6*2)*14+0,22*(2,9+1,6*2)*13</t>
  </si>
  <si>
    <t>0,22*(2,9+2,35*2)*2+0,22*(2+2,35*2)</t>
  </si>
  <si>
    <t>0,22*(1,45+1,6*2)+0,22*(1,1+2,35*2)</t>
  </si>
  <si>
    <t>v.č.202-SO-02 ubytovna-půdorys 2.np:</t>
  </si>
  <si>
    <t>po výměně oken,dveří,stěn:0,125*(1,73+1,75*2)+0,22*(2+1,6*2)*14</t>
  </si>
  <si>
    <t>0,22*(2,9+1,6*2)*12+0,22*(2+2,2*2)*2</t>
  </si>
  <si>
    <t>0,22*(2,9+2,2*2)*4+0,22*(3,2+2,08*2)*2</t>
  </si>
  <si>
    <t>0,22*(2,69+1,65*2)+0,375*(1,2+1,45*2)</t>
  </si>
  <si>
    <t>v.č.203-SO-02 ubytovna-půdorys 3.np:</t>
  </si>
  <si>
    <t>0,22*(2,9+1,6*2)*14+0,22*(2+2,2*2)*2</t>
  </si>
  <si>
    <t>0,22*(2,9+2,2*2)*4+0,375*(3,5+0,92*2)</t>
  </si>
  <si>
    <t>0,22*(2,69+1,65*2)</t>
  </si>
  <si>
    <t>v.č.204-SO-02 ubytovna-půdorys 4.np:</t>
  </si>
  <si>
    <t>0,22*(2,9+2,2*2)*4+0,375*(3,5+1,4*2)</t>
  </si>
  <si>
    <t>612472181R00</t>
  </si>
  <si>
    <t xml:space="preserve">Omítka stěn, jádro míchané, štuk ze suché směsi </t>
  </si>
  <si>
    <t>SÚ14-dozdívky z porobetonu tl.200mm:3,5*(1,53+0,34-0,15+0,9)</t>
  </si>
  <si>
    <t>612473186R00</t>
  </si>
  <si>
    <t xml:space="preserve">Příplatek za zabudované rohovníky </t>
  </si>
  <si>
    <t>(2+1,6*2)*14+(2,9+1,6*2)*13+(2,9+2,35*2)*2</t>
  </si>
  <si>
    <t>2+2,35*2+1,45+1,6*2+1,1+2,35*2</t>
  </si>
  <si>
    <t>1,73+(2+1,6*2)*14+(2,9+1,6*2)*12+(2+2,2*2)*2</t>
  </si>
  <si>
    <t>(2,9+2,2*2)*4+(3,2+2,08*2)*2+2,69+1,65*2</t>
  </si>
  <si>
    <t>1,2+1,45*2</t>
  </si>
  <si>
    <t>(2+1,6*2)*14+(2,9+1,6*2)*14+(2+2,2*2)*2</t>
  </si>
  <si>
    <t>(2,9+2,2*2)*4+1,73+3,5+0,92*2+2,69+1,65*2</t>
  </si>
  <si>
    <t>(2,9+2,2*2)*4+1,73+3,5+1,4*2</t>
  </si>
  <si>
    <t>612481211RT2</t>
  </si>
  <si>
    <t>Montáž výztužné sítě (perlinky) do stěrky-stěny včetně výztužné sítě a stěrkového tmelu</t>
  </si>
  <si>
    <t>omítka ostění a stěn:183,7647+14,9793</t>
  </si>
  <si>
    <t>615481111R00</t>
  </si>
  <si>
    <t xml:space="preserve">Potažení válc.nosníků rabic.pletivem a postřik MC </t>
  </si>
  <si>
    <t>304-2x I160,dl.4000mm:4*0,2*3</t>
  </si>
  <si>
    <t>62</t>
  </si>
  <si>
    <t>Úpravy povrchů vnější</t>
  </si>
  <si>
    <t>620991121R00</t>
  </si>
  <si>
    <t xml:space="preserve">Zakrývání výplní vnějších otvorů z lešení </t>
  </si>
  <si>
    <t>621131121R00</t>
  </si>
  <si>
    <t xml:space="preserve">Penetrace vně podhled ručně </t>
  </si>
  <si>
    <t>úprava podkladu pod zateplení objektu tl.30mm:</t>
  </si>
  <si>
    <t>podhled u balkonů:(2,5*1,2+3,7*1,2*2)*2*3</t>
  </si>
  <si>
    <t>622131121R00</t>
  </si>
  <si>
    <t xml:space="preserve">Penetrace vně stěna ručně </t>
  </si>
  <si>
    <t>úprava podkladu pod zateplení objektu tl.140mm:</t>
  </si>
  <si>
    <t>EPS/14:1275,0</t>
  </si>
  <si>
    <t>MW/14:82,0</t>
  </si>
  <si>
    <t>XPS/3-u balkonů:1,2*2,55*24</t>
  </si>
  <si>
    <t>622300131R00</t>
  </si>
  <si>
    <t xml:space="preserve">Vyrovnání podkladu tmelem tl. do 10 mm </t>
  </si>
  <si>
    <t>odhad 20% z celkové plochy:(1275+153,83+135,79+82)*0,2</t>
  </si>
  <si>
    <t>622300141R00</t>
  </si>
  <si>
    <t xml:space="preserve">Montáž vyrovnávací vrstvy izolantem </t>
  </si>
  <si>
    <t>622300151R00</t>
  </si>
  <si>
    <t xml:space="preserve">Montáž soklové lišty </t>
  </si>
  <si>
    <t>zakládací soklová lišta:</t>
  </si>
  <si>
    <t>úprava soklu na terénu:58,45+62,3+17,85-1,73</t>
  </si>
  <si>
    <t>622300152R00</t>
  </si>
  <si>
    <t xml:space="preserve">Montáž dilatační lišty </t>
  </si>
  <si>
    <t>krycí nerezová lišta:</t>
  </si>
  <si>
    <t>dilatační lišta:</t>
  </si>
  <si>
    <t>622311134RTU</t>
  </si>
  <si>
    <t>Zateplovací systém , fasáda, EPS F tl.140 mm s omítkou sil. 3,2 kg/m2, lepidlo</t>
  </si>
  <si>
    <t>kvalitativní tř.KZS s evropským technickým osvědčením ETA:</t>
  </si>
  <si>
    <t>(evropský certifikát):</t>
  </si>
  <si>
    <t>reakce na oheň B,izolace E:</t>
  </si>
  <si>
    <t>šroubovací talířové kotvy se zápustnou montáží,dl.min.215mm:</t>
  </si>
  <si>
    <t>vč.tepelných zátek:</t>
  </si>
  <si>
    <t>zrnitost omítky 1,5mm:</t>
  </si>
  <si>
    <t>622311153RTX</t>
  </si>
  <si>
    <t>Zateplovací systém , ostění, XPS tl. 30 mm s omítkou sil. 3,2 kg/m2, lepidlo</t>
  </si>
  <si>
    <t>XPS/3:153,83</t>
  </si>
  <si>
    <t>622311522RV1</t>
  </si>
  <si>
    <t>Zateplovací systém, sokl, XPS tl. 100 mm zakončený stěrkou s výztužnou tkaninou</t>
  </si>
  <si>
    <t>XPS/10 nad út:43,12</t>
  </si>
  <si>
    <t>XPS/10 pod út:92,67</t>
  </si>
  <si>
    <t>622311734RTU</t>
  </si>
  <si>
    <t>Zatepl.syst. , fasáda, miner.desky KV 140 mm s omítkou sil. 3,2 kg/m2, lepidlo</t>
  </si>
  <si>
    <t>622401941R00</t>
  </si>
  <si>
    <t xml:space="preserve">Příplatek za kropení podkladu omítky vnější stěn </t>
  </si>
  <si>
    <t>omítka dozdívek:14,97</t>
  </si>
  <si>
    <t>622421131R00</t>
  </si>
  <si>
    <t xml:space="preserve">Omítka vnější stěn, MVC, hladká, složitost 1-2 </t>
  </si>
  <si>
    <t>622422211R00</t>
  </si>
  <si>
    <t xml:space="preserve">Oprava vnějších omítek vápen. hladk. II, do 20 % </t>
  </si>
  <si>
    <t>EPS/14:1275</t>
  </si>
  <si>
    <t>MW/14:82</t>
  </si>
  <si>
    <t>XPS/3-u bočních stěn balkonů:1,2*2,55*24</t>
  </si>
  <si>
    <t>-omítka dozdívek:-14,97</t>
  </si>
  <si>
    <t>622432111R00</t>
  </si>
  <si>
    <t xml:space="preserve">Omítka stěn dekorativní jemnozrnná </t>
  </si>
  <si>
    <t>622451131R00</t>
  </si>
  <si>
    <t xml:space="preserve">Omítka vnější stěn, MC, hladká, složitost 1 - 2 </t>
  </si>
  <si>
    <t>pod út vyrovnání povrchu z 20%:</t>
  </si>
  <si>
    <t>XPS/10 pod út:92,67*0,2</t>
  </si>
  <si>
    <t>622481211RT2</t>
  </si>
  <si>
    <t>pod oplechování parapetů:</t>
  </si>
  <si>
    <t>v.č.211-SO-02 ubytovna-výrobky klempířské:</t>
  </si>
  <si>
    <t>201:2*54*0,15</t>
  </si>
  <si>
    <t>202:2,9*51*0,15</t>
  </si>
  <si>
    <t>203:1,2*8*0,15</t>
  </si>
  <si>
    <t>204:2,9*14*0,15</t>
  </si>
  <si>
    <t>205:0,8*0,11</t>
  </si>
  <si>
    <t>206:0,5*4*0,15</t>
  </si>
  <si>
    <t>207:1,7*3*0,15</t>
  </si>
  <si>
    <t>208:2,7*2*0,15</t>
  </si>
  <si>
    <t>209:3,5*2*0,15</t>
  </si>
  <si>
    <t>výměra venkovního ostění:115,16</t>
  </si>
  <si>
    <t>SÚ10-úprava bočních stěn schodiště:(2,55*0,15+1*0,15+9*0,19*0,25/2)*2</t>
  </si>
  <si>
    <t>622481292R00</t>
  </si>
  <si>
    <t xml:space="preserve">Montáž výztužné lišty okenní a podparapetní </t>
  </si>
  <si>
    <t>apu lišta u oken (zevnitř+zvenku):</t>
  </si>
  <si>
    <t>(2+1,6)*2*14*2+(2,9+1,6)*2*13*2</t>
  </si>
  <si>
    <t>(2,9+2,35)*2*2*2+(2+2,35)*2*2</t>
  </si>
  <si>
    <t>(1,45+1,6)*2*2+(1,1+2,35)*2*2</t>
  </si>
  <si>
    <t>(1,73+2,65)*2*2</t>
  </si>
  <si>
    <t>(1,73+1,75)*2*2+(2+1,6)*2*14*2</t>
  </si>
  <si>
    <t>(2,9+1,6)*2*12*2+(2+2,2)*2*2*2</t>
  </si>
  <si>
    <t>(2,9+2,2)*2*4*2+(3,2+2,08)*2*2*2</t>
  </si>
  <si>
    <t>(2,69+1,65)*2*2+(1,1+2)*2+(1,2+1,45)*2*2</t>
  </si>
  <si>
    <t>(2+1,6)*2*14*2+(2,9+1,6)*2*14*2</t>
  </si>
  <si>
    <t>(2+2,2)*2*2*2+(2,9+2,2)*2*4*2</t>
  </si>
  <si>
    <t>(1,73+1,75)*2*2+(3,5+0,92)*2*2</t>
  </si>
  <si>
    <t>(2,69+1,65)*2*2</t>
  </si>
  <si>
    <t>(1,73+1,75)*2*2+(3,5+1,4)*2*2</t>
  </si>
  <si>
    <t>Mezisoučet</t>
  </si>
  <si>
    <t>rohové lišty:</t>
  </si>
  <si>
    <t>2+2,35*2+1,45+1,6*2+1,1+2,35*2+1,73+2,65*2</t>
  </si>
  <si>
    <t>1,73+1,75*2+(2+1,6*2)*14+(2,9+1,6*2)*12+(2+2,2*2)*2</t>
  </si>
  <si>
    <t>(2+1,6*2)*14+(2,9+1,6*2)*14+(2,+2,2*2)*2</t>
  </si>
  <si>
    <t>(2,9+2,2*2)*4+1,73+1,75*2+3,5+0,92*2</t>
  </si>
  <si>
    <t>2,69+1,65*2</t>
  </si>
  <si>
    <t>(2,9+2,2*2)*4+1,73+1,75*2+3,5+1,4*2</t>
  </si>
  <si>
    <t>rohy fasádní:12,22*3+8,85</t>
  </si>
  <si>
    <t>11,97*2-(2,65+1,75*3)*2</t>
  </si>
  <si>
    <t>rohy u balkonů:2,55*6*2*3+(2,5+3,7*2)*2*3</t>
  </si>
  <si>
    <t>622531021R00</t>
  </si>
  <si>
    <t xml:space="preserve">Sil. zrn omítka 2,0mm vně stěna </t>
  </si>
  <si>
    <t>622904112R00</t>
  </si>
  <si>
    <t xml:space="preserve">Očištění fasád tlakovou vodou složitost 1 - 2 </t>
  </si>
  <si>
    <t>úprava podkladu pod zateplení objektu tl.30,100,140mm:</t>
  </si>
  <si>
    <t>622904121R00</t>
  </si>
  <si>
    <t>Ruční čištění ocelovým kartáčem odstranění případných výstupků</t>
  </si>
  <si>
    <t>150</t>
  </si>
  <si>
    <t>627991039T00</t>
  </si>
  <si>
    <t xml:space="preserve">Výplň spár mezi panely PUR pěnou </t>
  </si>
  <si>
    <t>62,3*4+12,22*18</t>
  </si>
  <si>
    <t>62,3*4+12,22*18-2*3</t>
  </si>
  <si>
    <t>17,85*4-1,73*4+12,22*6</t>
  </si>
  <si>
    <t>28350210.A</t>
  </si>
  <si>
    <t>Lišta okenní APU l=2,4 m</t>
  </si>
  <si>
    <t>apu lišta u nových oken (zevnitř+zvenku):2381,72*1,1</t>
  </si>
  <si>
    <t>28350250</t>
  </si>
  <si>
    <t>Lišta rohová plastová s tkaninou bílá dl. 2,0m</t>
  </si>
  <si>
    <t>1042,86*1,1</t>
  </si>
  <si>
    <t>28375925</t>
  </si>
  <si>
    <t>Deska fasádní polystyrenová EPS 70 F</t>
  </si>
  <si>
    <t>odhad 20% z celkové plochy (1-3 cm):(1275+153,83+135,79+82)*0,2*(0,01+0,03)/2</t>
  </si>
  <si>
    <t>553702214KL</t>
  </si>
  <si>
    <t xml:space="preserve">Lišta krycí nerez lepicí l=300 cm </t>
  </si>
  <si>
    <t>(136,87/3)*1,1</t>
  </si>
  <si>
    <t>55392541ZL</t>
  </si>
  <si>
    <t xml:space="preserve">Lišta zakládací kovová </t>
  </si>
  <si>
    <t>136,87*1,1</t>
  </si>
  <si>
    <t>900   RT5</t>
  </si>
  <si>
    <t>HZS-odtahová zkouška fasády Práce v tarifní třídě 8</t>
  </si>
  <si>
    <t>h</t>
  </si>
  <si>
    <t>odtahová zkouška fasády před provedením zateplení objektu:5</t>
  </si>
  <si>
    <t>63</t>
  </si>
  <si>
    <t>Podlahy a podlahové konstrukce</t>
  </si>
  <si>
    <t>631312621R00</t>
  </si>
  <si>
    <t xml:space="preserve">Mazanina betonová tl. 5 - 8 cm C 20/25 </t>
  </si>
  <si>
    <t>spádová vrstva z betonu tl.50-70mm:(1,8*1,5-0,6*0,6)*(0,05+0,07)/2</t>
  </si>
  <si>
    <t>v.č.202-SO-02-ubytovna-půdorys 2.np:</t>
  </si>
  <si>
    <t>SÚ19-úprava stávajících balkonů-spádový beton tl.40-60mm:(2,5*1,2+3,7*1,2*2)*2*(0,04+0,06)/2</t>
  </si>
  <si>
    <t>v.č.203,204-SO-02-ubytovna-půdorys 3.,4.np:</t>
  </si>
  <si>
    <t>SÚ20-úprava stávajících balkonů-spádový beton tl.40-60mm:(2,5*1,2+3,7*1,2*2)*2*2*(0,04+0,06)/2</t>
  </si>
  <si>
    <t>631313621R00</t>
  </si>
  <si>
    <t xml:space="preserve">Mazanina betonová tl. 8 - 12 cm C 20/25 </t>
  </si>
  <si>
    <t>SÚ22-okap.chodník z betonu :7,975*0,5*0,1</t>
  </si>
  <si>
    <t>631316241T00</t>
  </si>
  <si>
    <t xml:space="preserve">Penetrace disperzní pastovitá plněná křemič.pískem </t>
  </si>
  <si>
    <t>povrch střešních konstrukcí po odstranění původních vrstev střech:</t>
  </si>
  <si>
    <t>střecha ZS/T1:1063,5656</t>
  </si>
  <si>
    <t xml:space="preserve">             ZS/T3:29,2427</t>
  </si>
  <si>
    <t>631319151R00</t>
  </si>
  <si>
    <t xml:space="preserve">Příplatek za přehlaz. mazanin pod povlaky tl. 8 cm </t>
  </si>
  <si>
    <t>631319171R00</t>
  </si>
  <si>
    <t xml:space="preserve">Příplatek za stržení povrchu mazaniny tl. 8 cm </t>
  </si>
  <si>
    <t>631351101R00</t>
  </si>
  <si>
    <t xml:space="preserve">Bednění stěn, rýh a otvorů v podlahách - zřízení </t>
  </si>
  <si>
    <t>spádová vrstva z betonu tl.50-70mm:(1,8+1,5)*2*0,05</t>
  </si>
  <si>
    <t>SÚ19-úprava stávajících balkonů-spádový beton tl.40-60mm:(2,5+3,7*2)*2*0,04</t>
  </si>
  <si>
    <t>SÚ20-úprava stávajících balkonů-spádový beton tl.40-60mm:(2,5+3,7*2)*2*2*0,04</t>
  </si>
  <si>
    <t>631351102R00</t>
  </si>
  <si>
    <t xml:space="preserve">Bednění stěn, rýh a otvorů v podlahách -odstranění </t>
  </si>
  <si>
    <t>viz bednění podlah :2,706</t>
  </si>
  <si>
    <t>631362021R00</t>
  </si>
  <si>
    <t xml:space="preserve">Výztuž mazanin svařovanou sítí z drátů Kari </t>
  </si>
  <si>
    <t>výztuž betonu kari sítí 4-150/150 vč.přesahů (20%):</t>
  </si>
  <si>
    <t>SÚ19-úprava stávajících balkonů-spádový beton tl.40-60mm:(2,5*1,2+3,7*1,2*2)*2*0,001315*1,2</t>
  </si>
  <si>
    <t>SÚ20-úprava stávajících balkonů-spádový beton tl.40-60mm:(2,5*1,2+3,7*1,2*2)*2*2*0,001315*1,2</t>
  </si>
  <si>
    <t>632411904R00</t>
  </si>
  <si>
    <t xml:space="preserve">Penetrace savých podkladů 0,25 l/m2 </t>
  </si>
  <si>
    <t>SÚ10-pod vyspravení podesty schodiště potěrem tl.20mm :1*2,1</t>
  </si>
  <si>
    <t xml:space="preserve">         -pod vyspravení schodiš.stupňů potěrem tl.20mm  (190x250mm) :9*2,1*(0,19+0,25)</t>
  </si>
  <si>
    <t>632451121R00</t>
  </si>
  <si>
    <t xml:space="preserve">Potěr pískocementový hlazený dřev. hlad. tl. 20 mm </t>
  </si>
  <si>
    <t>SÚ10-vyspravení podesty schodiště potěrem tl.20mm :1*2,1</t>
  </si>
  <si>
    <t>632456121R00</t>
  </si>
  <si>
    <t xml:space="preserve">Potěr píscem.stupňů hlazený dř.hladítkem, 20 mm </t>
  </si>
  <si>
    <t>SÚ10-vyspravení schodiš.stupňů potěrem tl.20mm  (190x250mm) :9*2,1*(0,19+0,25)</t>
  </si>
  <si>
    <t>632478132T00</t>
  </si>
  <si>
    <t xml:space="preserve">Reprofilace povrchu opravnou maltou tl.0-20mm </t>
  </si>
  <si>
    <t>opravná vyrovnávací malta na beton-cementová prášková pytlovaná:</t>
  </si>
  <si>
    <t>směs vodou ředitelná (oprava v jednom kroku):</t>
  </si>
  <si>
    <t>64</t>
  </si>
  <si>
    <t>Výplně otvorů</t>
  </si>
  <si>
    <t>648991113RT2</t>
  </si>
  <si>
    <t>Osazení parapet.desek plast. a lamin. š.nad 20cm včetně dodávky plastové parapetní desky š. 220 mm</t>
  </si>
  <si>
    <t>parapet plast š.220mm se zaobleným nosem:</t>
  </si>
  <si>
    <t>v.č.210-SO-02 ubytovna-výrobky plastové:</t>
  </si>
  <si>
    <t>101,101a:2*(46+8)*1,05</t>
  </si>
  <si>
    <t>102,102a:2,9*(44+7)*1,05</t>
  </si>
  <si>
    <t>103:2,1*2*1,05</t>
  </si>
  <si>
    <t>104:1,2*1,05</t>
  </si>
  <si>
    <t>105:1,45*1,05</t>
  </si>
  <si>
    <t>108:1,2*6*1,05</t>
  </si>
  <si>
    <t>109:2,1*12*1,05</t>
  </si>
  <si>
    <t>110:1,2*1,05</t>
  </si>
  <si>
    <t>111:3,5*1,05</t>
  </si>
  <si>
    <t>112:3,5*1,05</t>
  </si>
  <si>
    <t>113:2,7*2*1,05</t>
  </si>
  <si>
    <t>114:1,73*3*1,05</t>
  </si>
  <si>
    <t>116:2*2*1,05</t>
  </si>
  <si>
    <t>117:2,9*2*1,05</t>
  </si>
  <si>
    <t>8</t>
  </si>
  <si>
    <t>Trubní vedení</t>
  </si>
  <si>
    <t>899101111R00</t>
  </si>
  <si>
    <t xml:space="preserve">Osazení poklopu s rámem do 50 kg </t>
  </si>
  <si>
    <t>plastový poklop 600x600mm:1</t>
  </si>
  <si>
    <t>283.SÚ18poklop</t>
  </si>
  <si>
    <t>Plastový poklop s rámem vč.uzamčení 600x600mm SÚ18-úprava stávajícího lapolu</t>
  </si>
  <si>
    <t>91</t>
  </si>
  <si>
    <t>Doplňující práce na komunikaci</t>
  </si>
  <si>
    <t>916561111RT4</t>
  </si>
  <si>
    <t>Osazení záhon.obrubníků do lože z C 12/15 s opěrou včetně obrubníku 50/5/25</t>
  </si>
  <si>
    <t>SÚ04-osazení záhonového obrubníku:(36,75+11,37+0,5*3+27,135+16,46)*1,01</t>
  </si>
  <si>
    <t>SÚ05-osazení záhonového obrubníku:(18,815+8,81)*1,01</t>
  </si>
  <si>
    <t>94</t>
  </si>
  <si>
    <t>Lešení a stavební výtahy</t>
  </si>
  <si>
    <t>941941031R00</t>
  </si>
  <si>
    <t xml:space="preserve">Montáž lešení leh.řad.s podlahami,š.do 1 m, H 10 m </t>
  </si>
  <si>
    <t>v.č.208-SO-02 ubytovna-pohled jihovýchodní:</t>
  </si>
  <si>
    <t>4,125*8,85+(7,725+3,75+1)*9,375-3,75*0,45/2</t>
  </si>
  <si>
    <t>3,845*7</t>
  </si>
  <si>
    <t>v.č.206-SO-02 ubytovna-řezy:</t>
  </si>
  <si>
    <t>řez C2-C2:(3,05+1)*(8,4+7,65)/2+(5,655+1)*(5,25+6,375)/2</t>
  </si>
  <si>
    <t>941941032R00</t>
  </si>
  <si>
    <t xml:space="preserve">Montáž lešení leh.řad.s podlahami,š.do 1 m, H 30 m </t>
  </si>
  <si>
    <t>v.č.207-SO-02 ubytovna-pohled severozápadní :</t>
  </si>
  <si>
    <t>(62,3+1+0,5)*12,52-0,4*0,3-18,815*0,2</t>
  </si>
  <si>
    <t>(58,45+1-11,7)*12,595</t>
  </si>
  <si>
    <t>v.č.209-SO-02 ubytovna-pohled jihozápadní:</t>
  </si>
  <si>
    <t>(18,05+1*2)*12,72-8,06*0,175</t>
  </si>
  <si>
    <t>941941191R00</t>
  </si>
  <si>
    <t xml:space="preserve">Příplatek za každý měsíc použití lešení k pol.1031 </t>
  </si>
  <si>
    <t>fasádní lešení do 10m (3 měsíce) :250,7141*3</t>
  </si>
  <si>
    <t>941941192R00</t>
  </si>
  <si>
    <t xml:space="preserve">Příplatek za každý měsíc použití lešení k pol.1032 </t>
  </si>
  <si>
    <t>fasádní lešení do 30m (3 měsíce) :1649,9298*3</t>
  </si>
  <si>
    <t>941941831R00</t>
  </si>
  <si>
    <t xml:space="preserve">Demontáž lešení leh.řad.s podlahami,š.1 m, H 10 m </t>
  </si>
  <si>
    <t>fasádní lešení do 10m:250,7141</t>
  </si>
  <si>
    <t>941941832R00</t>
  </si>
  <si>
    <t xml:space="preserve">Demontáž lešení leh.řad.s podlahami,š.1 m, H 30 m </t>
  </si>
  <si>
    <t>fasádní lešení do 30m:1649,9298</t>
  </si>
  <si>
    <t>941955001R00</t>
  </si>
  <si>
    <t xml:space="preserve">Lešení lehké pomocné, výška podlahy do 1,2 m </t>
  </si>
  <si>
    <t>pro úpravu fasády-v místě balkonů:(2,5*1,2+3,7*1,2*2)*2*3</t>
  </si>
  <si>
    <t>pro demontážní a montážní práce-výměna výplní otvorů,omítka:</t>
  </si>
  <si>
    <t>ostění:353*2*1,0</t>
  </si>
  <si>
    <t>pro demontáž a opětnou montáž obkladu stěn-SÚ12:(3,22+1+2,5+1)*1,0</t>
  </si>
  <si>
    <t>941955002R00</t>
  </si>
  <si>
    <t xml:space="preserve">Lešení lehké pomocné, výška podlahy do 1,9 m </t>
  </si>
  <si>
    <t>pro úpravu fasády:(7,725+1)*1,0</t>
  </si>
  <si>
    <t>pro demontáž a opětnou montáž obkladu stěn-SÚ15:(8,4+5,07)*1,0</t>
  </si>
  <si>
    <t>941955003R00</t>
  </si>
  <si>
    <t xml:space="preserve">Lešení lehké pomocné, výška podlahy do 2,5 m </t>
  </si>
  <si>
    <t>pro úpravu fasády:5,07*1,0</t>
  </si>
  <si>
    <t>941955004R00</t>
  </si>
  <si>
    <t xml:space="preserve">Lešení lehké pomocné, výška podlahy do 3,5 m </t>
  </si>
  <si>
    <t>pro úpravu fasády:(4,125+1*2)*1,0</t>
  </si>
  <si>
    <t>řez C2-C2:(5,655+1)*1,0</t>
  </si>
  <si>
    <t>944944081R00</t>
  </si>
  <si>
    <t xml:space="preserve">Demontáž ochranné sítě z umělých vláken </t>
  </si>
  <si>
    <t>viz ochranná síť na fasádním lešení:250,7141+1649,9298</t>
  </si>
  <si>
    <t>944944111R00</t>
  </si>
  <si>
    <t xml:space="preserve">Ochranná síť na lešení z textilie </t>
  </si>
  <si>
    <t>viz fasádní lešení:250,7141+1649,9298</t>
  </si>
  <si>
    <t>941.99</t>
  </si>
  <si>
    <t>Ochrana střešní konstrukce při použití lešení na střeše markýzy,šaten</t>
  </si>
  <si>
    <t>mb</t>
  </si>
  <si>
    <t>v.č.207-SO-02 ubytovna-pohled severozápadní:</t>
  </si>
  <si>
    <t>střecha markýzy:5,07</t>
  </si>
  <si>
    <t>střecha markýzy,šaten:4,125+7,725+3,75+3,845</t>
  </si>
  <si>
    <t>95</t>
  </si>
  <si>
    <t>Dokončovací konstrukce na pozemních stavbách</t>
  </si>
  <si>
    <t>938533115T00</t>
  </si>
  <si>
    <t>Očištění povrchu střech po odstranění původ.vrstev zbytky asf.lepenek,vydrolených částí betonu</t>
  </si>
  <si>
    <t>952901111R00</t>
  </si>
  <si>
    <t xml:space="preserve">Vyčištění budov o výšce podlaží do 4 m </t>
  </si>
  <si>
    <t>balkony:(2,5*1,2+3,7*1,2*2)*2/3</t>
  </si>
  <si>
    <t>balkony:(2,5*1,2+3,7*1,2*2)*2*2/3</t>
  </si>
  <si>
    <t>v.č.205-SO-02-ubytovna-půdorys střechy:</t>
  </si>
  <si>
    <t>střecha ZS/T1:(63,3+0,14*2)*(17,85+0,14*2)/3</t>
  </si>
  <si>
    <t xml:space="preserve">             ZS/T3:(3,845+5,085)/2*(8,22+0,64+0,59)/3</t>
  </si>
  <si>
    <t>953941411R00</t>
  </si>
  <si>
    <t xml:space="preserve">Osazení železných ventilací o ploše do 0,10 m2 </t>
  </si>
  <si>
    <t>v.č.213-SO-02 ubytovna-výrobky různé:</t>
  </si>
  <si>
    <t>403:4</t>
  </si>
  <si>
    <t>953941421R00</t>
  </si>
  <si>
    <t xml:space="preserve">Osazení železných ventilací o ploše nad 0,10 m2 </t>
  </si>
  <si>
    <t>404:5</t>
  </si>
  <si>
    <t>553.403</t>
  </si>
  <si>
    <t xml:space="preserve">Nerezová mřížka 250x250mm-403 </t>
  </si>
  <si>
    <t>553.404</t>
  </si>
  <si>
    <t xml:space="preserve">Nerezová mřížka 350x350mm-404 </t>
  </si>
  <si>
    <t>900materiál</t>
  </si>
  <si>
    <t>Materiál pro provedení osazení reklam,světel opětné montáže klimat.jednotky</t>
  </si>
  <si>
    <t>soubor</t>
  </si>
  <si>
    <t>SÚ18-pro montáž klimatizační jednotky-prodl.kabelů,kotvení :</t>
  </si>
  <si>
    <t>osazení světel:</t>
  </si>
  <si>
    <t>SÚ25-pro montáž reklamních cedulí:</t>
  </si>
  <si>
    <t>95.0</t>
  </si>
  <si>
    <t>Ostatní práce neuvedené které mohou vzniknout při rekonstrukci</t>
  </si>
  <si>
    <t>fakturace po dohodě investora s dodavatelem:1</t>
  </si>
  <si>
    <t>95.5</t>
  </si>
  <si>
    <t xml:space="preserve">Ochrana jednotek vzt na střeše-pol.5 </t>
  </si>
  <si>
    <t>5-ochrana jednotek vzt na střeše:1</t>
  </si>
  <si>
    <t>900   RT1</t>
  </si>
  <si>
    <t xml:space="preserve">HZS-úklid Práce v tarifní třídě 4 </t>
  </si>
  <si>
    <t>80</t>
  </si>
  <si>
    <t>900   RT3</t>
  </si>
  <si>
    <t>HZS-pro montážní a demontážní práce Práce v tarifní třídě 6</t>
  </si>
  <si>
    <t>fakturace podle skutečného provedení:</t>
  </si>
  <si>
    <t>SÚ18-demontáž klimatizační jednotky a po zateplení opět montáž:5*2</t>
  </si>
  <si>
    <t>7-přesunutí stávající antény,po provedení střechy osazení zpět:3*2</t>
  </si>
  <si>
    <t>SÚ25-stávající reklamní cedule demontovat a po zateplení znovu:</t>
  </si>
  <si>
    <t>osadit:15*2</t>
  </si>
  <si>
    <t>nad levým vstupem dmtž a po zateplení opětná mtž světla:2*2</t>
  </si>
  <si>
    <t>ostatní práce nezahrnuté v položkách:65</t>
  </si>
  <si>
    <t>96</t>
  </si>
  <si>
    <t>Bourání konstrukcí</t>
  </si>
  <si>
    <t>962031133R00</t>
  </si>
  <si>
    <t xml:space="preserve">Bourání příček cihelných tl. 15 cm </t>
  </si>
  <si>
    <t>odbourání části zdiva v.cca 500mm:(1,8+1,5-0,15*2)*2*0,5</t>
  </si>
  <si>
    <t>963012510R00</t>
  </si>
  <si>
    <t xml:space="preserve">Bourání stropů z desek žb. š. 30 cm, tl. do 14 cm </t>
  </si>
  <si>
    <t>vybourání stropu z pzd desek tl.100mm:(1,8*1,5-0,6*0,6)*0,1</t>
  </si>
  <si>
    <t>965042141R00</t>
  </si>
  <si>
    <t xml:space="preserve">Bourání mazanin betonových tl. 10 cm, nad 4 m2 </t>
  </si>
  <si>
    <t>SÚ03-vybourání stávajícího beton.okapního chodníku tl.75mm:10,615*1,1*0,075</t>
  </si>
  <si>
    <t>SÚ04-vybourání stávajícího beton.okapního chodníku tl.75mm:(36,75+11,37+27,135+16,46)*0,5*0,075</t>
  </si>
  <si>
    <t>0,3*0,4*0,075</t>
  </si>
  <si>
    <t>965082933R00</t>
  </si>
  <si>
    <t xml:space="preserve">Odstranění násypu tl. do 20 cm, plocha nad 2 m2 </t>
  </si>
  <si>
    <t>odstranění stávajících vrstev střechy:</t>
  </si>
  <si>
    <t>násyp tl.120-220mm:</t>
  </si>
  <si>
    <t>střecha ZS/T1:1063,5656*(0,12+0,22)/2</t>
  </si>
  <si>
    <t>-sokly výlezu na střechu-4  :-0,83*1,125*(0,12+0,22)/2</t>
  </si>
  <si>
    <t>-sokly vzt-5:-(0,9*0,9*10+0,65*1,05*9+1,05*1,35*2)*(0,12+0,22)/2</t>
  </si>
  <si>
    <t>-sokly antény-6:-0,5*0,5*3*(0,12+0,22)/2</t>
  </si>
  <si>
    <t>střecha ZS/T3:29,2427*(0,12+0,22)/2</t>
  </si>
  <si>
    <t>968061112R00</t>
  </si>
  <si>
    <t xml:space="preserve">Vyvěšení dřevěných okenních křídel pl. do 1,5 m2 </t>
  </si>
  <si>
    <t>v.č.201-204-SO-02 ubytovna-půdorys 1.-4.np:</t>
  </si>
  <si>
    <t xml:space="preserve">      207-SO-02 ubytovna-pohled severozápadní:</t>
  </si>
  <si>
    <t>2000x1600mm:2*1*25</t>
  </si>
  <si>
    <t>2900x1600mm:2*2*22</t>
  </si>
  <si>
    <t>2100x1600mm:2*1*13</t>
  </si>
  <si>
    <t>2000x1600mm:2*1*31</t>
  </si>
  <si>
    <t>2900x1600mm:2*2*30</t>
  </si>
  <si>
    <t>2700x1650mm:2*2*2</t>
  </si>
  <si>
    <t>968061113R00</t>
  </si>
  <si>
    <t xml:space="preserve">Vyvěšení dřevěných okenních křídel pl. nad 1,5 m2 </t>
  </si>
  <si>
    <t>2900x1600mm:2*1*22</t>
  </si>
  <si>
    <t>1450x1600mm:2*1</t>
  </si>
  <si>
    <t>1200x1600mm:2*1*7</t>
  </si>
  <si>
    <t>2900x1600mm:2*1*30</t>
  </si>
  <si>
    <t>2700x1650mm:2*1*2</t>
  </si>
  <si>
    <t>968061125R00</t>
  </si>
  <si>
    <t xml:space="preserve">Vyvěšení dřevěných dveřních křídel pl. do 2 m2 </t>
  </si>
  <si>
    <t>800x2350mm:2</t>
  </si>
  <si>
    <t>800x2200mm:18</t>
  </si>
  <si>
    <t>968061126R00</t>
  </si>
  <si>
    <t xml:space="preserve">Vyvěšení dřevěných dveřních křídel pl. nad 2 m2 </t>
  </si>
  <si>
    <t>1100x2350mm:1</t>
  </si>
  <si>
    <t>968062355R00</t>
  </si>
  <si>
    <t xml:space="preserve">Vybourání dřevěných rámů oken dvojitých pl. 2 m2 </t>
  </si>
  <si>
    <t>1200x1600mm:1,2*1,6*7</t>
  </si>
  <si>
    <t>968062356R00</t>
  </si>
  <si>
    <t xml:space="preserve">Vybourání dřevěných rámů oken dvojitých pl. 4 m2 </t>
  </si>
  <si>
    <t>2000x1600mm:2*1,6*25</t>
  </si>
  <si>
    <t>2100x1600mm:2,1*1,6*13</t>
  </si>
  <si>
    <t>1450x1600mm:1,45*1,6</t>
  </si>
  <si>
    <t>2000x1600mm:2*1,6*31</t>
  </si>
  <si>
    <t>968062357R00</t>
  </si>
  <si>
    <t xml:space="preserve">Vybourání dřevěných rámů oken dvojitých nad  4 m2 </t>
  </si>
  <si>
    <t>2900x1600mm:2,9*1,6*22</t>
  </si>
  <si>
    <t>2900x1600mm:2,9*1,6*30</t>
  </si>
  <si>
    <t>2700x1650mm:2,7*1,65*2</t>
  </si>
  <si>
    <t>968062455R00</t>
  </si>
  <si>
    <t xml:space="preserve">Vybourání dřevěných dveřních zárubní pl. do 2 m2 </t>
  </si>
  <si>
    <t>800x2350mm:0,8*2,35*2</t>
  </si>
  <si>
    <t>800x2200mm:0,8*2,2*18</t>
  </si>
  <si>
    <t>968062456R00</t>
  </si>
  <si>
    <t xml:space="preserve">Vybourání dřevěných dveřních zárubní pl. nad 2 m2 </t>
  </si>
  <si>
    <t>1100x2350mm:1,1*2,35</t>
  </si>
  <si>
    <t>968071125R00</t>
  </si>
  <si>
    <t xml:space="preserve">Vyvěšení, zavěšení kovových křídel dveří pl. 2 m2 </t>
  </si>
  <si>
    <t xml:space="preserve">      208-SO-02 ubytovna-pohled jihovýchodní:</t>
  </si>
  <si>
    <t>stěna s 2-křídl.dveřmi 3200x2080mm:2*2</t>
  </si>
  <si>
    <t>stěna s 1-křídl.dveřmi 1730x2650mm:1</t>
  </si>
  <si>
    <t>968072641R00</t>
  </si>
  <si>
    <t xml:space="preserve">Vybourání kovových stěn, kromě výkladních </t>
  </si>
  <si>
    <t>stěna s 2-křídl.dveřmi 3200x2080mm:3,2*2,08*2</t>
  </si>
  <si>
    <t>stěna s 1-křídl.dveřmi 1730x2650mm:1,73*2,65</t>
  </si>
  <si>
    <t>968083004R0D</t>
  </si>
  <si>
    <t>Vybourání plastových oken nad 4 m2 (opatrná demontáž-znovu se použijí)</t>
  </si>
  <si>
    <t xml:space="preserve">      210-SO-02 ubytovna-výrobky plastové:</t>
  </si>
  <si>
    <t>SÚ11-117-demontáž plastového okna:2,9*1,6*2</t>
  </si>
  <si>
    <t>968095001R00</t>
  </si>
  <si>
    <t xml:space="preserve">Bourání parapetů dřevěných š. do 25 cm </t>
  </si>
  <si>
    <t>demontáž parapetů:323,73+0,8</t>
  </si>
  <si>
    <t>970251100R00</t>
  </si>
  <si>
    <t xml:space="preserve">Řezání železobetonu hl. řezu 100 mm </t>
  </si>
  <si>
    <t>zkrácení pzd desek tl.90mm:0,3*2</t>
  </si>
  <si>
    <t>vybourání parapetu v žb panelu tl.60mm (sendvič):0,75*2+0,8</t>
  </si>
  <si>
    <t>970251200R00</t>
  </si>
  <si>
    <t xml:space="preserve">Řezání železobetonu hl. řezu 200 mm </t>
  </si>
  <si>
    <t>vybourání parapetu v žb panelu tl.155mm (sendvič):0,75*2+0,8</t>
  </si>
  <si>
    <t>971052521R00</t>
  </si>
  <si>
    <t xml:space="preserve">Vybourání otvorů zdi želbet. pl. 1 m2, tl. 10 cm </t>
  </si>
  <si>
    <t>vybourání parapetu v žb panelu tl.60mm (sendvič):0,75*0,8</t>
  </si>
  <si>
    <t>971052551R00</t>
  </si>
  <si>
    <t xml:space="preserve">Vybourání otvorů zdi želbet. pl. 1 m2, tl. 60 cm </t>
  </si>
  <si>
    <t>vybourání parapetu v žb panelu tl.155mm (sendvič):0,75*0,8*0,155</t>
  </si>
  <si>
    <t>973031335R00</t>
  </si>
  <si>
    <t xml:space="preserve">Vysekání kapes zeď cih. MVC pl. 0,16 m2, hl. 30 cm </t>
  </si>
  <si>
    <t>304-pro osazení 2x I160,dl.4000mm:2*2</t>
  </si>
  <si>
    <t>973031824R00</t>
  </si>
  <si>
    <t xml:space="preserve">Vysekání kapes pro zavázání zdí tl. 30 cm </t>
  </si>
  <si>
    <t>SÚ14-pro dozdívky z porobetonu tl.200mm:(1,53+0,34-0,16+0,9)*2</t>
  </si>
  <si>
    <t>973031825R00</t>
  </si>
  <si>
    <t xml:space="preserve">Vysekání kapes pro zavázání zdí tl. 45 cm </t>
  </si>
  <si>
    <t>SÚ14-pro dozdívky z porobetonu tl.450mm:1,45</t>
  </si>
  <si>
    <t>975043111R00</t>
  </si>
  <si>
    <t xml:space="preserve">Jednořad.podchycení stropů do 3,5 m,do 750 kg/m </t>
  </si>
  <si>
    <t>SÚ08-demontáž o.k.sloupků+vaznice (u fasády):</t>
  </si>
  <si>
    <t>přístřešek nad vstupem:4,2</t>
  </si>
  <si>
    <t>přístřešek pro odložení kol,příp.kočárků:8,25</t>
  </si>
  <si>
    <t>975048111R00</t>
  </si>
  <si>
    <t xml:space="preserve">Příplatek za každý další 1 m výšky,do 750 kg/m </t>
  </si>
  <si>
    <t>976071111R00</t>
  </si>
  <si>
    <t xml:space="preserve">Vybourání kovových zábradlí a madel </t>
  </si>
  <si>
    <t>zábradlí z ocelových profilů v.1,0m, prosklené:</t>
  </si>
  <si>
    <t>š.2610mm:2,61*6</t>
  </si>
  <si>
    <t xml:space="preserve">   3920mm:3,92*6</t>
  </si>
  <si>
    <t xml:space="preserve">   3820mm:3,82*6</t>
  </si>
  <si>
    <t>976072231R00</t>
  </si>
  <si>
    <t xml:space="preserve">Vybourání kov. komín. dvířek pl. 0,3 m2 ze zdi bet </t>
  </si>
  <si>
    <t>SÚ24-demontáž větracích mřížek (viz pohledy):</t>
  </si>
  <si>
    <t>250x250mm:4</t>
  </si>
  <si>
    <t>350x350mm:5</t>
  </si>
  <si>
    <t>976085311R00</t>
  </si>
  <si>
    <t xml:space="preserve">Vybourání kanal.rámů a poklopů plochy do 0,6 m2 </t>
  </si>
  <si>
    <t>demontáž poklopu 600x600mm:1</t>
  </si>
  <si>
    <t>977151125U00</t>
  </si>
  <si>
    <t xml:space="preserve">Vrt jádrový D do 200mm </t>
  </si>
  <si>
    <t>SÚ26-2x prostup betonovou stěnou dn200mm tl.295mm:</t>
  </si>
  <si>
    <t>(beton 60+155mm):(0,06+0,155)*2</t>
  </si>
  <si>
    <t>978015231R00</t>
  </si>
  <si>
    <t xml:space="preserve">Otlučení omítek vnějších MVC v složit.1-4 do 20 % </t>
  </si>
  <si>
    <t>viz oprava omítek z 20%:1415,47</t>
  </si>
  <si>
    <t>978059631R00</t>
  </si>
  <si>
    <t xml:space="preserve">Odsekání vnějších obkladů stěn nad 2 m2 </t>
  </si>
  <si>
    <t>SÚ13-vybourání keramického obkladu z kabřince:</t>
  </si>
  <si>
    <t>po horní rám výplní otvorů v 1.np:</t>
  </si>
  <si>
    <t>62,3*2,625-0,4*0,3-18,815*0,2</t>
  </si>
  <si>
    <t>-2*1,6*7+0,1*(2+1,6*2)*7</t>
  </si>
  <si>
    <t>-2,9*1,6*7+0,1*(2,9+1,6*2)*7</t>
  </si>
  <si>
    <t>-1,1*2,35+0,1*(1,1+2,35*2)</t>
  </si>
  <si>
    <t>-1,45*1,6+0,1*(1,45+1,6*2)</t>
  </si>
  <si>
    <t>-0,8*2,35-1,2*1,6+0,1*(2+2,35*2)</t>
  </si>
  <si>
    <t>-0,8*2,35-2,1*1,6+0,1*(2,9+2,35*2)</t>
  </si>
  <si>
    <t>kolem copilitové stěny (viz foto):0,785*(2,025+4,875)+0,79*4,875+0,1*(2,025+4,875*2)+15</t>
  </si>
  <si>
    <t>58,45*2,7-1,5*0,15</t>
  </si>
  <si>
    <t>-3,2*1,0*2+0,1*1,0*2*2</t>
  </si>
  <si>
    <t>8,06*2,7+8,06*2,625</t>
  </si>
  <si>
    <t>2,75*(2,25+1,875)/2</t>
  </si>
  <si>
    <t>-část obkladu opadaného-cca 35%:-279,8711*0,35</t>
  </si>
  <si>
    <t>979071131R00</t>
  </si>
  <si>
    <t xml:space="preserve">Očištění vybouraných kostek mozaikových, kam. těž. </t>
  </si>
  <si>
    <t>96650</t>
  </si>
  <si>
    <t xml:space="preserve">Demontáž svislých lan hromosvodu vč.kotvení </t>
  </si>
  <si>
    <t>SÚ07-demontáž stávajících lan vč.kotvení:12,595*3+12,52*2</t>
  </si>
  <si>
    <t>SÚ07-demontáž stávajících lan vč.kotvení:7,65+2,65+2,5</t>
  </si>
  <si>
    <t>900   RT2</t>
  </si>
  <si>
    <t xml:space="preserve">HZS-demontáže Práce v tarifní třídě 5 </t>
  </si>
  <si>
    <t>demontáže stávajících prvků na fasádě.které nebudou už využity:25</t>
  </si>
  <si>
    <t>SÚ06-demontáž popínavých rostlin na fasádě:18</t>
  </si>
  <si>
    <t>SÚ09-demontáž přístřešku nad vstupem:15</t>
  </si>
  <si>
    <t>SÚ23-demontáž markýz nad okny:6*3</t>
  </si>
  <si>
    <t>SÚ27-odstranění stáv.dřevěné konstrukce před oknem:5</t>
  </si>
  <si>
    <t>SÚ16-odstranění stávajícího sdk obkladu stěn:15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</si>
  <si>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</si>
  <si>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</si>
  <si>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</si>
  <si>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</si>
  <si>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</si>
  <si>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</si>
  <si>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711212002RT3</t>
  </si>
  <si>
    <t>Stěrka hydroizolační těsnicí hmotou pružná hydroizolace tl. 2mm</t>
  </si>
  <si>
    <t>SÚ10-hydroizolace podesty schodiště :1*2,1</t>
  </si>
  <si>
    <t xml:space="preserve">         -hydroizolace schodiš.stupňů :9*2,1*(0,19+0,25)</t>
  </si>
  <si>
    <t>SÚ19-úprava stávajících balkonů-stěrková hydroizolace:(2,5*1,2+3,7*1,2*2)*2</t>
  </si>
  <si>
    <t>vytažení na svislo 0,1m:((2,5+1,2*2)*0,1+(3,7+1,2*2)*0,1*2)*2</t>
  </si>
  <si>
    <t>SÚ20-úprava stávajících balkonů-stěrková hydroizolace:(2,5*1,2+3,7*1,2*2)*2*2</t>
  </si>
  <si>
    <t>vytažení na svislo 0,1m:((2,5+1,2*2)*0,1+(3,7+1,2*2)*0,1*2)*2*2</t>
  </si>
  <si>
    <t>711212601RT2</t>
  </si>
  <si>
    <t xml:space="preserve">Těsnicí pás do spoje podlaha - stěna š. 100 mm </t>
  </si>
  <si>
    <t>SÚ19-úprava stávajících balkonů-stěrková hydroizolace:</t>
  </si>
  <si>
    <t>podlaha+stěna:((2,5+1,2*2)+(3,7+1,2*2)*2)*2</t>
  </si>
  <si>
    <t>SÚ20-úprava stávajících balkonů-stěrková hydroizolace:</t>
  </si>
  <si>
    <t>podlaha+stěna:((2,5+1,2*2)+(3,7+1,2*2)*2)*2*2</t>
  </si>
  <si>
    <t>711482020RZU</t>
  </si>
  <si>
    <t>Izolační systém nopovou folií, svisle včetně dodávky fólie a doplňků</t>
  </si>
  <si>
    <t>998711203R00</t>
  </si>
  <si>
    <t xml:space="preserve">Přesun hmot pro izolace proti vodě, výšky do 60 m </t>
  </si>
  <si>
    <t>712</t>
  </si>
  <si>
    <t>Živičné krytiny</t>
  </si>
  <si>
    <t>712300831RT3</t>
  </si>
  <si>
    <t>Odstranění živičné krytiny střech do 10° 1vrstvé z ploch jednotlivě nad 20 m2</t>
  </si>
  <si>
    <t>nakašírovaný asf.pás na deskách POLSID tl.50mm:</t>
  </si>
  <si>
    <t xml:space="preserve">             ZS/T3-demontáž :29,2427</t>
  </si>
  <si>
    <t>712300832RT3</t>
  </si>
  <si>
    <t>Odstranění živičné krytiny střech do 10° 2vrstvé z ploch jednotlivě nad 20 m2</t>
  </si>
  <si>
    <t>SÚ17-demontáž střešní krytiny:4,875*1,35+4,5*0,35+10,65*5,25/2+10,65*4,725/2</t>
  </si>
  <si>
    <t>712300833RT3</t>
  </si>
  <si>
    <t>Odstranění živičné krytiny střech do 10° 3vrstvé z ploch jednotlivě nad 20 m2</t>
  </si>
  <si>
    <t>asf.pásy tl.30mm:</t>
  </si>
  <si>
    <t>střecha ZS/T1 vč.vytažení na atiku:1063,5656*1,1</t>
  </si>
  <si>
    <t xml:space="preserve">             ZS/T3 vč.vytažení na atiku:29,2427*1,1</t>
  </si>
  <si>
    <t>712300834RT3</t>
  </si>
  <si>
    <t>Příplatek za odstranění každé další vrstvy z ploch jednotlivě nad 20 m2</t>
  </si>
  <si>
    <t>střecha ZS/T1 vč.vytažení na atiku:1063,5656*1,1*2</t>
  </si>
  <si>
    <t xml:space="preserve">             ZS/T3 vč.vytažení na atiku:29,2427*1,1*2</t>
  </si>
  <si>
    <t>712311101RZ1</t>
  </si>
  <si>
    <t>Povlaková krytina střech do 10°, za studena 1 x nátěr - včetně dodávky</t>
  </si>
  <si>
    <t>nátěr:</t>
  </si>
  <si>
    <t>712341559R00</t>
  </si>
  <si>
    <t xml:space="preserve">Povlaková krytina střech do 10°, přitavením </t>
  </si>
  <si>
    <t>parozábrana z modifik.asf.pásu z vložkou ze skelných vláken:</t>
  </si>
  <si>
    <t>712361703R00</t>
  </si>
  <si>
    <t xml:space="preserve">Povlaková krytina střech do 10°, fólií lepenou </t>
  </si>
  <si>
    <t>strop lapolu:1,8*1,5</t>
  </si>
  <si>
    <t>712372111R0K</t>
  </si>
  <si>
    <t>Krytina střech do 10° fólie, 4 kotvy/m2, na beton tl.izolace 300-600mm</t>
  </si>
  <si>
    <t>pozor nutné prodloužení kotevních šroubů přes tepelnou izolaci:</t>
  </si>
  <si>
    <t>kotvení šrouby do betonu ,s talířovými podložkami:</t>
  </si>
  <si>
    <t>střešní mPVC folie vyztužená polyesterovou tkaninou tl.2mm,popř.:</t>
  </si>
  <si>
    <t>tl.2,4mm:</t>
  </si>
  <si>
    <t>Broof t1:</t>
  </si>
  <si>
    <t>střecha ZS/T1:(61,7-0,14*2)*(17,25-0,14*2)</t>
  </si>
  <si>
    <t>přetažení přes atiku:((62,3+0,14*2)+16,97)*2*0,58</t>
  </si>
  <si>
    <t>Broof t3:</t>
  </si>
  <si>
    <t>střecha ZS/T3:(3,835+2,72)/2*7,94</t>
  </si>
  <si>
    <t>přetažení přes atiku:9,245*0,45+5,085*0,78+3,845*0,73+9,45*0,6</t>
  </si>
  <si>
    <t>712391171R00</t>
  </si>
  <si>
    <t xml:space="preserve">Povlaková krytina střech do 10°, podklad. textilie </t>
  </si>
  <si>
    <t>podkladní textilie 300g/m2:</t>
  </si>
  <si>
    <t>vytažení na svislo:(61,42+16,97)*2*(1,02*2-0,3-0,5)/2-2,305*(9,42-9,17)</t>
  </si>
  <si>
    <t>0,375*2*(0,77-0,4)</t>
  </si>
  <si>
    <t>4-vytažení izolace soklu výlezu na střechu 830x1125mm v.300mm:(0,83+1,125)*2*0,3</t>
  </si>
  <si>
    <t>5-vytažení izolace soklu jednotek vzt v.300mm:(0,9*4+0,64*4+1,05*4)*0,3*3</t>
  </si>
  <si>
    <t>(0,9*4+0,65*2+1,05*2)*0,3*3</t>
  </si>
  <si>
    <t>(0,9*4+1,35*2+1,05*2)*0,3*2</t>
  </si>
  <si>
    <t>0,9*8*0,3</t>
  </si>
  <si>
    <t>6-vytažení izolace na sokly antény v.300mm:0,5*4*0,3*3</t>
  </si>
  <si>
    <t>podkladní textilie 120g/m2:</t>
  </si>
  <si>
    <t>vytažení na svislo:(3,835+2,72+7,94*2)*(0,7*2-0,3-0,4)/2</t>
  </si>
  <si>
    <t>712399097R00</t>
  </si>
  <si>
    <t xml:space="preserve">Příplatek za plochu do 10 m2 NAIP, pryže, termopl. </t>
  </si>
  <si>
    <t>strop lapolu:1,8*1,5*2</t>
  </si>
  <si>
    <t>712811101RZ1</t>
  </si>
  <si>
    <t>Samostatné vytažení izolace, za studena 1x nátěr - včetně dodávky</t>
  </si>
  <si>
    <t>nátěr ALP:</t>
  </si>
  <si>
    <t>vytažení na svislo z úr.+8,40 na úr.+9,42,popř.+9,17:</t>
  </si>
  <si>
    <t>střecha ZS/T1:(61,7+17,25)*2*(9,42-8,4)-2,025*(9,42-9,17)</t>
  </si>
  <si>
    <t>0,375*2*(9,17-8,4)</t>
  </si>
  <si>
    <t>vytažení na svislo z úr.+8,40 na úr.+8,80:</t>
  </si>
  <si>
    <t>střecha ZS/T3 :(3+4,115+8,22*2)*(8,8-8,4)</t>
  </si>
  <si>
    <t>712841559R00</t>
  </si>
  <si>
    <t xml:space="preserve">Samostatné vytažení izolace, pásy přitavením </t>
  </si>
  <si>
    <t>712871801R00</t>
  </si>
  <si>
    <t xml:space="preserve">Samostatné vytažení izolace, fólií PVC polož.volně </t>
  </si>
  <si>
    <t>střešní mPVC folie vyztužená polyesterovou tkaninou tl.2mm:</t>
  </si>
  <si>
    <t>střecha ZS/T1:</t>
  </si>
  <si>
    <t>712997001R00</t>
  </si>
  <si>
    <t xml:space="preserve">Přilepení polystyrénových klínů do asfaltu </t>
  </si>
  <si>
    <t>polystyren XPS tl.50-30mm pod oplechování parapetů:</t>
  </si>
  <si>
    <t>201:2*54</t>
  </si>
  <si>
    <t>202:2,9*51</t>
  </si>
  <si>
    <t>203:1,2*8</t>
  </si>
  <si>
    <t>204:2,9*14</t>
  </si>
  <si>
    <t>205:0,8</t>
  </si>
  <si>
    <t>206:0,5*4</t>
  </si>
  <si>
    <t>207:1,7*3</t>
  </si>
  <si>
    <t>208:2,7*2</t>
  </si>
  <si>
    <t>209:3,5*2</t>
  </si>
  <si>
    <t>712710010RA0</t>
  </si>
  <si>
    <t xml:space="preserve">Krytina střech do 25 st. živičným šindelem </t>
  </si>
  <si>
    <t>SÚ17-střešní krytina asfaltovým šindelem:(4,875*1,35+4,5*0,35+10,65*5,25/2+10,65*4,725/2)*1,15</t>
  </si>
  <si>
    <t>712.1</t>
  </si>
  <si>
    <t>Ztížení provádění izolačních prací na střeše (jednotky a potrubí vzt,základy antény)</t>
  </si>
  <si>
    <t>283220192</t>
  </si>
  <si>
    <t>Fólie PVCm vyztužená polyest.tkaninou tl.2,0mm s odolností proti UV záření Broof t1</t>
  </si>
  <si>
    <t>folie PVCm tl.2mm s odolností proti UV záření Broof t1:1134,5754*1,12+122,4243*1,15</t>
  </si>
  <si>
    <t>strop lapolu :2,7*1,12</t>
  </si>
  <si>
    <t>283220193</t>
  </si>
  <si>
    <t>Fólie PVCm vyztužená polyest.tkaninou tl.2,4mm s odolností proti UV záření Broof t3</t>
  </si>
  <si>
    <t>střecha ZS/T3:</t>
  </si>
  <si>
    <t>folie PVCm tl.2mm s odolností proti UV záření Broof t3:42,6268*1,12+7,8522*1,15</t>
  </si>
  <si>
    <t>28375460</t>
  </si>
  <si>
    <t>Polystyren extrudovaný XPS</t>
  </si>
  <si>
    <t>201:2*54*0,15*(0,05+0,03)/2</t>
  </si>
  <si>
    <t>202:2,9*51*0,15*(0,05+0,03)/2</t>
  </si>
  <si>
    <t>203:1,2*8*0,15*(0,05+0,03)/2</t>
  </si>
  <si>
    <t>204:2,9*14*0,15*(0,05+0,03)/2</t>
  </si>
  <si>
    <t>205:0,8*0,11*(0,05+0,03)/2</t>
  </si>
  <si>
    <t>206:0,5*4*0,15*(0,05+0,03)/2</t>
  </si>
  <si>
    <t>207:1,7*3*0,15*(0,05+0,03)/2</t>
  </si>
  <si>
    <t>208:2,7*2*0,15*(0,05+0,03)/2</t>
  </si>
  <si>
    <t>209:3,5*2*0,15*(0,05+0,03)/2</t>
  </si>
  <si>
    <t>ztratné 2%:1,9571*0,02</t>
  </si>
  <si>
    <t>62833181</t>
  </si>
  <si>
    <t>Pás asfaltovaný těžký z vložkou ze skelných vláken</t>
  </si>
  <si>
    <t>modifik.asf.pás z vložkou ze skelných vláken:1092,8083*1,15+170,5512*1,2</t>
  </si>
  <si>
    <t>69366196u</t>
  </si>
  <si>
    <t xml:space="preserve">Geotextilie 120 g/m2 š. 200cm 100% PP </t>
  </si>
  <si>
    <t>podkladní textilie 120g/m2:50,479*1,05</t>
  </si>
  <si>
    <t>69366198</t>
  </si>
  <si>
    <t>Geotextilie 300 g/m2 š. 200cm 100% PP</t>
  </si>
  <si>
    <t>podkladní textilie 300g/m2:1259,9772*1,05</t>
  </si>
  <si>
    <t>998712203R00</t>
  </si>
  <si>
    <t xml:space="preserve">Přesun hmot pro povlakové krytiny, výšky do 24 m </t>
  </si>
  <si>
    <t>713</t>
  </si>
  <si>
    <t>Izolace tepelné</t>
  </si>
  <si>
    <t>713111125R00</t>
  </si>
  <si>
    <t xml:space="preserve">Izolace tepelné stropů rovných spodem, lepením </t>
  </si>
  <si>
    <t>4-zateplení poklopu 830x1125mm minerální plstí tl.100mm:0,83*1,125</t>
  </si>
  <si>
    <t>713121111R00</t>
  </si>
  <si>
    <t xml:space="preserve">Izolace tepelná podlah na sucho, jednovrstvá </t>
  </si>
  <si>
    <t>SÚ19-úprava stávajících balkonů-extrud.polystyren tl.80mm:(2,5*1,2+3,7*1,2*2)*2</t>
  </si>
  <si>
    <t>SÚ20-úprava stávajících balkonů-extrud.polysytren tl.30mm:(2,5*1,2+3,7*1,2*2)*2*2</t>
  </si>
  <si>
    <t>713130821R00</t>
  </si>
  <si>
    <t xml:space="preserve">Odstraň stěna volně polystyr -100mm </t>
  </si>
  <si>
    <t>demontáž izolace z polystyrenu:</t>
  </si>
  <si>
    <t>vybourání parapetu v žb panelu tl.80mm (sendvič):0,75*0,8</t>
  </si>
  <si>
    <t>713131131R00</t>
  </si>
  <si>
    <t xml:space="preserve">Izolace tepelná stěn lepením </t>
  </si>
  <si>
    <t>izolace stěn atik polystyrenem tl.140mm:</t>
  </si>
  <si>
    <t>střecha ZS/T1:(17,25+61,42)*2*(1,02*2-0,3-0,5)/2</t>
  </si>
  <si>
    <t xml:space="preserve">             ZS/T3:(8,22*2+4,115+3-0,14*2*2)*0,3</t>
  </si>
  <si>
    <t>713140821R00</t>
  </si>
  <si>
    <t xml:space="preserve">Odstraň střech lep polystyr -100mm </t>
  </si>
  <si>
    <t>polystyrenové dílce POLSID tl.50mm:</t>
  </si>
  <si>
    <t>713141125R00</t>
  </si>
  <si>
    <t xml:space="preserve">Izolace tepelná střech, desky, na lepidlo PUK </t>
  </si>
  <si>
    <t>detail A-izolace horní hrany atiky polystyr. XPS ve spádu tl.50-30mm:</t>
  </si>
  <si>
    <t>střecha ZS/T1:(17,25+62,3)*2*(0,3-0,05*2)</t>
  </si>
  <si>
    <t xml:space="preserve">             ZS/T3 :9,245*(0,3-0,05*2)+9,45*(0,46-0,05*2)</t>
  </si>
  <si>
    <t>4,115*(0,5-0,05*2)+3*(0,45-0,05*2)</t>
  </si>
  <si>
    <t>713141151R00</t>
  </si>
  <si>
    <t xml:space="preserve">Izolace tepelná střech kladená na sucho 1vrstvá </t>
  </si>
  <si>
    <t>izolace pěnovým polystyrenem EPS 100S tl.300-500mm :</t>
  </si>
  <si>
    <t>spádové dílce ve 3 vrstvách (vystřídané spáry):</t>
  </si>
  <si>
    <t>střecha ZS/T1:1063,5656*3</t>
  </si>
  <si>
    <t>izolace pěnovým polystyrenem EPS 100S tl.300-400mm :</t>
  </si>
  <si>
    <t>spádové dílce ve 2 vrstvách (vystřídané spáry):</t>
  </si>
  <si>
    <t>střecha ZS/T3:29,2427*2</t>
  </si>
  <si>
    <t>polystyren  XPS ve spádu tl.50-30mm:39,767*(0,05+0,03)/2*1,02</t>
  </si>
  <si>
    <t>izolace podlah balkonů:(23,76*0,08+47,52*0,03)*1,02</t>
  </si>
  <si>
    <t>28375873IZ</t>
  </si>
  <si>
    <t xml:space="preserve">Deska polystyren. 100 S tl. 140 mm </t>
  </si>
  <si>
    <t>polystyren EPS 100 S tl.140mm:104,4493*1,02</t>
  </si>
  <si>
    <t>28375971</t>
  </si>
  <si>
    <t>Deska - klín spádový EPS 100 S</t>
  </si>
  <si>
    <t>střecha ZS/T1:1063,5656*(0,3+0,5)/2*1,02</t>
  </si>
  <si>
    <t>střecha ZS/T3:29,2427*(0,3+0,4)/2*1,02</t>
  </si>
  <si>
    <t>63150844</t>
  </si>
  <si>
    <t>Deska izolační z minerál.plsti 1000x625 tl.100 mm</t>
  </si>
  <si>
    <t>4-zateplení poklopu 830x1125mm minerální plstí tl.100mm:0,9337*1,02</t>
  </si>
  <si>
    <t>998713203R00</t>
  </si>
  <si>
    <t xml:space="preserve">Přesun hmot pro izolace tepelné, výšky do 24 m </t>
  </si>
  <si>
    <t>721</t>
  </si>
  <si>
    <t>Vnitřní kanalizace</t>
  </si>
  <si>
    <t>721210823R00</t>
  </si>
  <si>
    <t xml:space="preserve">Demontáž střešní vpusti DN 125 </t>
  </si>
  <si>
    <t>3-demontáž střešní vpusti dn 125mm:5</t>
  </si>
  <si>
    <t>721.1</t>
  </si>
  <si>
    <t>D+m odvětr.kanalizace PVC dn 125 s integrovan.PVC manžetou,v.500mm,napojení na původní potrbí</t>
  </si>
  <si>
    <t>1-nové odvětrání kanalizace:13</t>
  </si>
  <si>
    <t>721.3</t>
  </si>
  <si>
    <t>D+m střešní vpusti PVC dn 125 s integrovanou PVC manžetou a s ochrannýn košem</t>
  </si>
  <si>
    <t>legenda stavebních úprav :</t>
  </si>
  <si>
    <t>3-nová vpusť:5</t>
  </si>
  <si>
    <t>998721203R00</t>
  </si>
  <si>
    <t xml:space="preserve">Přesun hmot pro vnitřní kanalizaci, výšky do 24 m </t>
  </si>
  <si>
    <t>762</t>
  </si>
  <si>
    <t>Konstrukce tesařské</t>
  </si>
  <si>
    <t>762132811R00</t>
  </si>
  <si>
    <t xml:space="preserve">Demontáž bednění stěn z hoblovaných prken </t>
  </si>
  <si>
    <t>SÚ12-demontáž opláštění stěn z prken:3,22*2,55+2,5*(2,55+3)/2</t>
  </si>
  <si>
    <t>SÚ15-demontáž opláštění stěn z prken (cca-fakturace podle:</t>
  </si>
  <si>
    <t>skutečnosti):8,4*(4,2+2,475)/2+5,07*4,2-1,1*2</t>
  </si>
  <si>
    <t>762313111R00</t>
  </si>
  <si>
    <t xml:space="preserve">Montáž svorníků, šroubů délky 150 mm </t>
  </si>
  <si>
    <t>kotvení latí 50x50,popř.50x30mm zhora do atiky-počítány 2ks/mb:740</t>
  </si>
  <si>
    <t>762361114R00</t>
  </si>
  <si>
    <t xml:space="preserve">Montáž spádových klínů plochy do 120 cm2 </t>
  </si>
  <si>
    <t>detail A-impregnované latě 50x50mm,popř.50x30mm na atice:</t>
  </si>
  <si>
    <t>střecha ZS-T1-latě 50x50mm:(17,85+62,3)*2</t>
  </si>
  <si>
    <t xml:space="preserve">                       latě 50x30mm:(17,25+61,7)*2</t>
  </si>
  <si>
    <t>střecha ZS-T3-latě 50x50mm:9,245+9,45+5,085+3,845</t>
  </si>
  <si>
    <t xml:space="preserve">                       -latě 50x30mm:8,22*2+4,115+3</t>
  </si>
  <si>
    <t>762395000R00</t>
  </si>
  <si>
    <t xml:space="preserve">Spojovací a ochranné prostředky pro střechy </t>
  </si>
  <si>
    <t>impregnované latě 50x50mm:(160,3+27,625)*0,05*0,05</t>
  </si>
  <si>
    <t xml:space="preserve">                              50x30mm:(157,9+23,555)*0,05*0,03</t>
  </si>
  <si>
    <t>762421013R00</t>
  </si>
  <si>
    <t xml:space="preserve">Obložení strop deskou dřevoštěpkovou 15 sraz šroub </t>
  </si>
  <si>
    <t>detail A-atiková dřevoštěpková deska tl.15mm:</t>
  </si>
  <si>
    <t>střecha ZS/T1:(18,13+61,42)*2*0,58+2,025*(0,86-0,58)</t>
  </si>
  <si>
    <t xml:space="preserve">             ZS/T3:9,245*0,45+9,45*0,6+2,72*0,73+3,835*0,78</t>
  </si>
  <si>
    <t>762431110R00</t>
  </si>
  <si>
    <t xml:space="preserve">Montáž obložení stěn hobrou tl. do 12 mm </t>
  </si>
  <si>
    <t>SÚ12-opláštění stěn z desek vláknocementových:3,22*2,55+(2,5-0,15)*(2,55+3)/2</t>
  </si>
  <si>
    <t>SÚ15-opláštění stěn z desek vláknocementových (cca-fakturace:</t>
  </si>
  <si>
    <t>podle skutečnosti):8,4*(4,2+2,475)/2+5,07*4,2-1,1*2-1,2*1,45</t>
  </si>
  <si>
    <t>762495000R00</t>
  </si>
  <si>
    <t xml:space="preserve">Spojovací a ochranné prostř. obložení stěn, stropů </t>
  </si>
  <si>
    <t>dřevoštěpková deska tl.15mm:107,6521</t>
  </si>
  <si>
    <t>SÚ12,SÚ15-opláštění stěn z desek vláknocementových:60,1213</t>
  </si>
  <si>
    <t>762911113R00</t>
  </si>
  <si>
    <t xml:space="preserve">Impregnace řeziva máčením </t>
  </si>
  <si>
    <t>impregnované latě 50x50mm:(160,3+27,625)*0,05*4</t>
  </si>
  <si>
    <t xml:space="preserve">                              50x30mm:(157,9+23,555)*(0,05+0,03)*2</t>
  </si>
  <si>
    <t>953991211RCH</t>
  </si>
  <si>
    <t>Osazení hmoždinek ve stěnách z betonu DN 6 - 8 mm na chemickou maltu</t>
  </si>
  <si>
    <t>31140658</t>
  </si>
  <si>
    <t>Vrut se šestihrannou hlavou 021810  8x100 mm</t>
  </si>
  <si>
    <t>1000 k</t>
  </si>
  <si>
    <t>740*1,1/1000</t>
  </si>
  <si>
    <t>591553027</t>
  </si>
  <si>
    <t xml:space="preserve">Vláknocement.fasádní deska tl. 8 mm, š 1200 mm </t>
  </si>
  <si>
    <t>SÚ12,SÚ15-opláštění stěn z desek vláknocementových:60,1213*1,1</t>
  </si>
  <si>
    <t>60510103</t>
  </si>
  <si>
    <t>latě do 25 cm2</t>
  </si>
  <si>
    <t>impregnované latě 50x50mm:(160,3+27,625)*0,05*0,05*1,1</t>
  </si>
  <si>
    <t xml:space="preserve">                              50x30mm:(157,9+23,555)*0,05*0,03*1,1</t>
  </si>
  <si>
    <t>998762203R00</t>
  </si>
  <si>
    <t xml:space="preserve">Přesun hmot pro tesařské konstrukce, výšky do 24 m </t>
  </si>
  <si>
    <t>764</t>
  </si>
  <si>
    <t>Konstrukce klempířské</t>
  </si>
  <si>
    <t>764334850R00</t>
  </si>
  <si>
    <t xml:space="preserve">Demontáž lemování zdí plochých střech,rš 500 mm </t>
  </si>
  <si>
    <t>dermontáž oplechování atik:171</t>
  </si>
  <si>
    <t>764345831R00</t>
  </si>
  <si>
    <t xml:space="preserve">Demontáž ventilačních nástavců D do 150 mm, do 30° </t>
  </si>
  <si>
    <t>1-demontáž odvětrání kanalizace:13</t>
  </si>
  <si>
    <t>2-demontáž odvětrání střechy :33</t>
  </si>
  <si>
    <t>764410430R01</t>
  </si>
  <si>
    <t>Oplechování parapetů z Al tl. 1,0 mm, rš 200 mm lepení montážním lepidlem</t>
  </si>
  <si>
    <t>764410440R01</t>
  </si>
  <si>
    <t>Oplechování parapetů z Al tl. 1,0 mm, rš 250 mm lepení montážním lepidlem</t>
  </si>
  <si>
    <t>764410850R00</t>
  </si>
  <si>
    <t xml:space="preserve">Demontáž oplechování parapetů,rš od 100 do 330 mm </t>
  </si>
  <si>
    <t>podle klempířských konstrukcí 201-208:2*54+2,9*51+1,2*8+2,9*14+0,8+0,5*4</t>
  </si>
  <si>
    <t>1,7*3+2,7*2</t>
  </si>
  <si>
    <t>764918231R00</t>
  </si>
  <si>
    <t xml:space="preserve">Z+M okapů z popl.pl. živič. fól.krytina, rš 250 mm </t>
  </si>
  <si>
    <t>po obvodě:(1,8+1,5)*2</t>
  </si>
  <si>
    <t>764918331R00</t>
  </si>
  <si>
    <t xml:space="preserve">Z+M.lemov.z popl.plech.na plochých střech. rš 250 </t>
  </si>
  <si>
    <t>210:171</t>
  </si>
  <si>
    <t>764928301R00</t>
  </si>
  <si>
    <t xml:space="preserve">Z+M oplechování zdí z poplast. plechu, rš 250 mm </t>
  </si>
  <si>
    <t>211:19</t>
  </si>
  <si>
    <t>212:18</t>
  </si>
  <si>
    <t>134.popl plech</t>
  </si>
  <si>
    <t xml:space="preserve">poplastovaný plech-dodávka (ztratné 10%) 210-212 </t>
  </si>
  <si>
    <t>210:171*0,25*1,1</t>
  </si>
  <si>
    <t>211:19*0,25*1,1</t>
  </si>
  <si>
    <t>212:18*0,25*1,1</t>
  </si>
  <si>
    <t>po obvodě:6,6*0,25*1,1</t>
  </si>
  <si>
    <t>998764203R00</t>
  </si>
  <si>
    <t xml:space="preserve">Přesun hmot pro klempířské konstr., výšky do 24 m </t>
  </si>
  <si>
    <t>767</t>
  </si>
  <si>
    <t>Konstrukce zámečnické</t>
  </si>
  <si>
    <t>767996804R00</t>
  </si>
  <si>
    <t xml:space="preserve">Demontáž atypických ocelových konstr. do 500 kg </t>
  </si>
  <si>
    <t>kg</t>
  </si>
  <si>
    <t>přístřešek nad vstupem:</t>
  </si>
  <si>
    <t>sloupky 2x U100,dl.4,5m (2 ks):4,5*2*2*10,6</t>
  </si>
  <si>
    <t>vaznice 2x U100,dl.4,2m:4,2*2*10,6</t>
  </si>
  <si>
    <t>přístřešek pro odložení kol,příp.kočárků:</t>
  </si>
  <si>
    <t>sloupky 2x U100,dl.3,0m (4 ks):3*2*4*10,6</t>
  </si>
  <si>
    <t>vaznice 2x U100,dl.8,25m:8,25*2*10,6</t>
  </si>
  <si>
    <t>767996805R00</t>
  </si>
  <si>
    <t xml:space="preserve">Demontáž atypických ocelových konstr. nad 500 kg </t>
  </si>
  <si>
    <t>demontáž rámů z U160  (pro zasklení copilitem):(3,5+9,2)*2*18,8</t>
  </si>
  <si>
    <t>paždík 2x U160,dl.3500mm:3,5*2*18,8</t>
  </si>
  <si>
    <t>demontáž rámů Z U160 (pro zasklení copilitem):(1,73+9,1)*2*18,8</t>
  </si>
  <si>
    <t>paždík 2xU160,dl.1730mm:1,73*2*3*18,8</t>
  </si>
  <si>
    <t>953961114R00</t>
  </si>
  <si>
    <t xml:space="preserve">Kotva chem tmel M16 hl 12,5cm ŽBvrt </t>
  </si>
  <si>
    <t>SÚ08-přístřešek nad vstupem:</t>
  </si>
  <si>
    <t>kotvení krokví přes ocel.plotnu do fasády-chemickými kotvami:5*4</t>
  </si>
  <si>
    <t>SÚ08-přístřešek pro odložení kol,příp.kočárků:</t>
  </si>
  <si>
    <t>kotvení krokví přes ocel.plotnu do fasády-chemickými kotvami:4*4</t>
  </si>
  <si>
    <t>953965131U00</t>
  </si>
  <si>
    <t xml:space="preserve">Kotevní šroub chem kotv M16 hl 19cm </t>
  </si>
  <si>
    <t>767200008RAZ</t>
  </si>
  <si>
    <t>D+m zábradlí balkonového,p.ú.žárový zinek výplň děrovaný plech,p.ú.žárový zinek+nátěr</t>
  </si>
  <si>
    <t>zábradlí z ocelových profilů v.1,0m:</t>
  </si>
  <si>
    <t>součástí položky je kotvení do zdiva,příp.podlahy:</t>
  </si>
  <si>
    <t>ve výpise uvedena světlá š.balkonu (prodloužení zábradlí o zateplení) :</t>
  </si>
  <si>
    <t>303a-š.2330mm:(2,33+0,14*2)*6</t>
  </si>
  <si>
    <t>303b-š.3640mm:(3,64+0,14*2)*6</t>
  </si>
  <si>
    <t>303c-š.3540mm:(3,54+0,14*2)*6</t>
  </si>
  <si>
    <t>767990010RAB</t>
  </si>
  <si>
    <t>Atypické ocelové konstrukce 5 - 10 kg/kus,součástí nátěr</t>
  </si>
  <si>
    <t>kotvení krokví přes ocel.plotnu do fasády:5*10</t>
  </si>
  <si>
    <t>kotvení krokví přes ocel.plotnu do fasády:4*10</t>
  </si>
  <si>
    <t>767990010RAD</t>
  </si>
  <si>
    <t>Atypické ocelové konstrukce 50 - 100 kg/kus, součástí nátěr</t>
  </si>
  <si>
    <t>ocelová výměna stropu z U120 (2x 1500mm+2x 600mm):(1,5+0,6)*2*13,4*1,08</t>
  </si>
  <si>
    <t>767+553.301</t>
  </si>
  <si>
    <t>D+m skleněné markýzy 1000x1700mm-301 kotvení nerez do fasády,bezpečnostní sklo</t>
  </si>
  <si>
    <t>301:1</t>
  </si>
  <si>
    <t>767+553.302</t>
  </si>
  <si>
    <t>D+m skleněné markýzy 1000x2000mm-302 kotvení nerez do fasády,bezpečnostní sklo</t>
  </si>
  <si>
    <t>302:1</t>
  </si>
  <si>
    <t>767+553.SÚ10záb</t>
  </si>
  <si>
    <t>Úprava zábradlí zkrácením na podestě,posunutí kotvení sloupků vč.opravy nátěru-SÚ22</t>
  </si>
  <si>
    <t>SÚ10-úprava zábradlí na schodišti:2</t>
  </si>
  <si>
    <t>767+553.SÚ22záb</t>
  </si>
  <si>
    <t>SÚ22-úprava zábradlí na schodišti:2</t>
  </si>
  <si>
    <t>998767203R00</t>
  </si>
  <si>
    <t xml:space="preserve">Přesun hmot pro zámečnické konstr., výšky do 24 m </t>
  </si>
  <si>
    <t>769</t>
  </si>
  <si>
    <t>Otvorové prvky z plastu</t>
  </si>
  <si>
    <t>766669116R00</t>
  </si>
  <si>
    <t xml:space="preserve">Dokování samozavírače na dřevěnou zárubeň </t>
  </si>
  <si>
    <t>107:2</t>
  </si>
  <si>
    <t>769000001R00</t>
  </si>
  <si>
    <t xml:space="preserve">Montáž plastových dveří </t>
  </si>
  <si>
    <t>103:2</t>
  </si>
  <si>
    <t>104:1</t>
  </si>
  <si>
    <t>106:1</t>
  </si>
  <si>
    <t>107:2*2</t>
  </si>
  <si>
    <t>108:6</t>
  </si>
  <si>
    <t>109:12</t>
  </si>
  <si>
    <t>115:1</t>
  </si>
  <si>
    <t>769000002R00</t>
  </si>
  <si>
    <t xml:space="preserve">Montáž plastových stěn </t>
  </si>
  <si>
    <t>107:3,2*2,08*2</t>
  </si>
  <si>
    <t>115:1,73*2,65</t>
  </si>
  <si>
    <t>769000010R00</t>
  </si>
  <si>
    <t xml:space="preserve">Montáž plastových oken s vypěněním </t>
  </si>
  <si>
    <t>101,101a:(2+1,6)*2*(46+8)</t>
  </si>
  <si>
    <t>102,102a:(2,9+1,6)*2*(11+7)</t>
  </si>
  <si>
    <t>103:(2,1+1,6)*2*2</t>
  </si>
  <si>
    <t>104:(1,2+1,6)*2</t>
  </si>
  <si>
    <t>105:(1,45+1,6)*2</t>
  </si>
  <si>
    <t>108:(1,2+1,6)*2*6</t>
  </si>
  <si>
    <t>109:(2,1+1,6)*2*12</t>
  </si>
  <si>
    <t>110:(1,2+1,45)*2</t>
  </si>
  <si>
    <t>111:(3,5+0,84)*2</t>
  </si>
  <si>
    <t>112:(3,5+1,4)*2</t>
  </si>
  <si>
    <t>113:(2,7+1,65)*2*2</t>
  </si>
  <si>
    <t>114:(1,73+1,75)*2*3</t>
  </si>
  <si>
    <t>116:(2+1,6)*2*2</t>
  </si>
  <si>
    <t>SÚ11-117-montáž posunutého plastového okna:(2,9+1,6)*2*2</t>
  </si>
  <si>
    <t>769.101</t>
  </si>
  <si>
    <t>Plastové okno 2000x1600mm-101 zaskl.izol.2-sklem (viz PD)</t>
  </si>
  <si>
    <t>rozměr 2000x1600mm:</t>
  </si>
  <si>
    <t>2-křídl.okno otevíravé,jedno křídlo i sklápěcí :</t>
  </si>
  <si>
    <t>zaskleno izolačním 2-sklem:</t>
  </si>
  <si>
    <t>U-1,1W/(m2*K),celé okno (rám a zasklení max U-1,2W/(m2*K):</t>
  </si>
  <si>
    <t>meziskelní rámeček bude splňovat požadavek ČSN 730540-2:</t>
  </si>
  <si>
    <t>(nesmí dojít k povrchové kondenzaci):</t>
  </si>
  <si>
    <t>kování okenní sklápěcí a celoobvodové,těsnění celoobvodové:</t>
  </si>
  <si>
    <t>přítlačné,mikroventilace:</t>
  </si>
  <si>
    <t>z vnitřní strany parotěsná páska:</t>
  </si>
  <si>
    <t>z vnější strany bude paropropustná lepící páska (součást výrobku):</t>
  </si>
  <si>
    <t>101:46</t>
  </si>
  <si>
    <t>769.101a</t>
  </si>
  <si>
    <t>Plastové okno 2000x1600mm-101a zaskl.izol.2-sklem, bezpečnostní sklo (viz PD)</t>
  </si>
  <si>
    <t>zaskleno izolačním 2-sklem,bezpečnostní sklo:</t>
  </si>
  <si>
    <t>101a:8</t>
  </si>
  <si>
    <t>769.102</t>
  </si>
  <si>
    <t>Plastové okno 2900x1600mm-102 zaskl.izol.2-sklem (viz PD)</t>
  </si>
  <si>
    <t>rozměr 2900x1600mm:</t>
  </si>
  <si>
    <t>3-křídl.okno otevíravé,krajní křídla i sklápěcí :</t>
  </si>
  <si>
    <t>102:44</t>
  </si>
  <si>
    <t>769.102a</t>
  </si>
  <si>
    <t>Plastové okno 2900x1600mm-102a zaskl.izol.2-sklem, bezpečnostní sklo (viz PD)</t>
  </si>
  <si>
    <t>102a:7</t>
  </si>
  <si>
    <t>769.103</t>
  </si>
  <si>
    <t>Plastové dveře+okno 800x2350+2100x1600mm-103 zaskl.izol.2-sklem,bezpečnostní sklo (viz PD)</t>
  </si>
  <si>
    <t>rozměr 800x2350+2100x1600mm:</t>
  </si>
  <si>
    <t>3-dílná sestava vstupních dveří a 2-křídl.okna:</t>
  </si>
  <si>
    <t>okna otevíravá,krajní křídlo i sklápěcí:</t>
  </si>
  <si>
    <t>vstupní dveře otočné,dovnitř otevíravé,pravé :</t>
  </si>
  <si>
    <t>bezpečnostní zámek:</t>
  </si>
  <si>
    <t>769.104</t>
  </si>
  <si>
    <t>Plastové dveře+okno 800x2350+1200x1600mm-104 zaskl.izol.2-sklem,bezpečnostní sklo (viz PD)</t>
  </si>
  <si>
    <t>rozměr 800x2350+1200x1600mm:</t>
  </si>
  <si>
    <t>2-dílná sestava vstupních dveří a 1-křídl.okna:</t>
  </si>
  <si>
    <t>okno otevíravé i sklápěcí:</t>
  </si>
  <si>
    <t>769.105</t>
  </si>
  <si>
    <t>Plastové okno 1450x1600mm-102a zaskl.izol.2-sklem, bezpečnostní sklo (viz PD)</t>
  </si>
  <si>
    <t>rozměr 1450x1600mm:</t>
  </si>
  <si>
    <t>1-křídl.okno otevíravé i sklápěcí :</t>
  </si>
  <si>
    <t>105:1</t>
  </si>
  <si>
    <t>769.106</t>
  </si>
  <si>
    <t>Plastové dveře 1100x2350mm-106 zaskl.izol.2-sklem, bezpečnostní sklo (viz PD)</t>
  </si>
  <si>
    <t>rozměr 1100x2350:</t>
  </si>
  <si>
    <t>1-křídl.dveře otočné,ven otevíravé,levé:</t>
  </si>
  <si>
    <t>kování celoobvodové,těsnění celoobvodové přítlačné:</t>
  </si>
  <si>
    <t>769.107</t>
  </si>
  <si>
    <t>Plastová stěna s dveřmi 3200x2080mm-107 zaskl.izol.2-sklem,bezpečnostní sklo (viz PD)</t>
  </si>
  <si>
    <t>rozměr 3200x2080:</t>
  </si>
  <si>
    <t>4-dílná prosklená stěna:</t>
  </si>
  <si>
    <t>2-křídl.dveře otočné,ven otevíravé,levé:</t>
  </si>
  <si>
    <t>celá stěna (rám a zasklení max U-2,3W/(m2*K):</t>
  </si>
  <si>
    <t>769.108</t>
  </si>
  <si>
    <t>Plastové dveře+okno 800x2220+1200x1600mm-108 zaskl.izol.2-sklem (viz PD)</t>
  </si>
  <si>
    <t>rozměr 800x2200+1200x1600mm:</t>
  </si>
  <si>
    <t>2-dílná sestava balkonových dveří a 1-křídl.okna:</t>
  </si>
  <si>
    <t>balkonové dveře otočné,dovnitř otevíravé,pravé :</t>
  </si>
  <si>
    <t>769.109</t>
  </si>
  <si>
    <t>Plastové dveře+okno 800x2220+2100x1600mm-109 zaskl.izol.2-sklem (viz PD)</t>
  </si>
  <si>
    <t>rozměr 800x2200+2100x1600mm:</t>
  </si>
  <si>
    <t>3-dílná sestava balkonových dveří a 2-křídl.okna:</t>
  </si>
  <si>
    <t>769.110</t>
  </si>
  <si>
    <t>Plastové okno 1200x1450mm-110 zaskl.izol.2-sklem, bezpečnostní sklo (viz PD)</t>
  </si>
  <si>
    <t>rozměr 1200x1450mm:</t>
  </si>
  <si>
    <t>výdejní okýnko,spodní část výsuvná:</t>
  </si>
  <si>
    <t>110:1</t>
  </si>
  <si>
    <t>769.111</t>
  </si>
  <si>
    <t>Plastové okno 3500x840mm-111 zaskl.izol.2-sklem (viz PD)</t>
  </si>
  <si>
    <t>rozměr 3500x840mm:</t>
  </si>
  <si>
    <t>4-dílná okenní sestava:</t>
  </si>
  <si>
    <t>2 okna otevíravá,krajní křídla i sklápěcí:</t>
  </si>
  <si>
    <t>111:1</t>
  </si>
  <si>
    <t>769.112</t>
  </si>
  <si>
    <t>Plastové okno 3500x1400mm-112 zaskl.izol.2-sklem (viz PD)</t>
  </si>
  <si>
    <t>rozměr 3500x1400mm:</t>
  </si>
  <si>
    <t>112:1</t>
  </si>
  <si>
    <t>769.113</t>
  </si>
  <si>
    <t>Plastové okno 2700x1650mm-113 zaskl.izol.2-sklem (viz PD)</t>
  </si>
  <si>
    <t>rozměr 2700x1650mm:</t>
  </si>
  <si>
    <t>3-dílná okenní sestava:</t>
  </si>
  <si>
    <t>3 okna otevíravá,krajní křídla i sklápěcí:</t>
  </si>
  <si>
    <t>113:2</t>
  </si>
  <si>
    <t>769.114</t>
  </si>
  <si>
    <t>Plastové okno 1730x1750mm-114 zaskl.izol.2-sklem, vč.mezioken.plné vložky v.150mm (viz PD)</t>
  </si>
  <si>
    <t>rozměr 1730x1750mm:</t>
  </si>
  <si>
    <t>2-dílná okenní sestava:</t>
  </si>
  <si>
    <t>2 okna 2-křídl.otevíravá, jedno i sklápěcí:</t>
  </si>
  <si>
    <t>nad oknem je vložena meziokenní vložka (plná výplň s pur izolací):</t>
  </si>
  <si>
    <t>114:3</t>
  </si>
  <si>
    <t>769.115</t>
  </si>
  <si>
    <t>Plastová stěna s dveřmi 1730x2650mm-115 zaskl.izol.2-sklem,bezpečnostní sklo strukturované</t>
  </si>
  <si>
    <t>rozměr 1730x2650mm:</t>
  </si>
  <si>
    <t>1-křídl.vstupní dveře  otočné,ven otevíravé,levé:</t>
  </si>
  <si>
    <t>zaskleno izolačním 2-sklem,bezpečnostní sklo,strukturované:</t>
  </si>
  <si>
    <t>(průsvitné,neprůhledné):</t>
  </si>
  <si>
    <t>769.116</t>
  </si>
  <si>
    <t xml:space="preserve">D+m síťky proti hmyzu-116 </t>
  </si>
  <si>
    <t>116:2</t>
  </si>
  <si>
    <t>Plastové okno 2000x1600mm-116 zaskl.izol.2-sklem (viz PD)</t>
  </si>
  <si>
    <t>2 okna otevíravá i sklápěcí,spodní část pevná:</t>
  </si>
  <si>
    <t>769poznámka</t>
  </si>
  <si>
    <t xml:space="preserve">Všechny plastové výrobky jsou navrženy barvy bílé </t>
  </si>
  <si>
    <t>54917001</t>
  </si>
  <si>
    <t>Integrovaný samozavírač s aretací</t>
  </si>
  <si>
    <t>54926020</t>
  </si>
  <si>
    <t>panikové kování</t>
  </si>
  <si>
    <t>Ks</t>
  </si>
  <si>
    <t>998766203R00</t>
  </si>
  <si>
    <t xml:space="preserve">Přesun hmot pro truhlářské konstr., výšky do 24 m </t>
  </si>
  <si>
    <t>771</t>
  </si>
  <si>
    <t>Podlahy z dlaždic a obklady</t>
  </si>
  <si>
    <t>771270010RAC</t>
  </si>
  <si>
    <t>Obklad schodišťových stupňů do tmele ,dlažbou mrazuvzdornou vč.dodávky</t>
  </si>
  <si>
    <t>SÚ10-obklad schodiště mrazuvzdornou protiskluznou dlažbou:9*2,1</t>
  </si>
  <si>
    <t>771575018RAD</t>
  </si>
  <si>
    <t>Dlažba do tmele , nad 20 x 20 cm do tmele , mrazuvzdorná vč.soklu v.100mm</t>
  </si>
  <si>
    <t>kompletní dodávka,montáž spárování a sokliík vč.zatmelení :</t>
  </si>
  <si>
    <t>dlažba mrazuvzdorná,protiskluzná:</t>
  </si>
  <si>
    <t>silikonovým tmelem:</t>
  </si>
  <si>
    <t>SÚ10-podesta schodiště mrazuvzdornou dlažbou (10% prořez):1*2,1*1,1</t>
  </si>
  <si>
    <t>SÚ19-úprava stávajících balkonů-keramic.dlažba mrazuvzdorná :</t>
  </si>
  <si>
    <t>(10 % prořez):(2,5*1,2+3,7*1,2*2)*2*1,1</t>
  </si>
  <si>
    <t>SÚ20-úprava stávajících balkonů-keramic.dlažba mrazuvzdorná:</t>
  </si>
  <si>
    <t>(10 % prořez):(2,5*1,2+3,7*1,2*2)*2*2*1,1</t>
  </si>
  <si>
    <t>783</t>
  </si>
  <si>
    <t>Nátěry</t>
  </si>
  <si>
    <t>783201811R00</t>
  </si>
  <si>
    <t xml:space="preserve">Odstranění nátěrů z kovových konstrukcí oškrábáním </t>
  </si>
  <si>
    <t>4-oprava nátěru poklopu 830x1125mm :0,83*1,125+(0,83+1,125)*2*0,2</t>
  </si>
  <si>
    <t>5-oprava nátěrů jednotek vzt+potrubí dn 350mm:(0,9*0,9+0,9*4*0,5)*10</t>
  </si>
  <si>
    <t>(0,65*1,05+(0,65+1,05)*2*0,5)*9</t>
  </si>
  <si>
    <t>(1,05*1,35+(1,05+1,35)*2*0,5)*2</t>
  </si>
  <si>
    <t>39*0,35*3,14</t>
  </si>
  <si>
    <t>783225400R00</t>
  </si>
  <si>
    <t xml:space="preserve">Nátěr syntetický kov. konstr. 2x + 1x email + tmel </t>
  </si>
  <si>
    <t>783226100R00</t>
  </si>
  <si>
    <t xml:space="preserve">Nátěr syntetický kovových konstrukcí základní </t>
  </si>
  <si>
    <t>nátěr válcovaných nosníků:</t>
  </si>
  <si>
    <t>304-2x I160,dl.4000mm:4*2*0,574</t>
  </si>
  <si>
    <t>nátěr základní 2x:</t>
  </si>
  <si>
    <t>4-oprava nátěru poklopu 830x1125mm :0,83*1,125+(0,83+1,125)*2*0,2*2</t>
  </si>
  <si>
    <t>5-oprava nátěrů jednotek vzt+potrubí dn 350mm:(0,9*0,9+0,9*4*0,5)*10*2</t>
  </si>
  <si>
    <t>(0,65*1,05+(0,65+1,05)*2*0,5)*9*2</t>
  </si>
  <si>
    <t>(1,05*1,35+(1,05+1,35)*2*0,5)*2*2</t>
  </si>
  <si>
    <t>39*0,35*3,14*2</t>
  </si>
  <si>
    <t>784</t>
  </si>
  <si>
    <t>Malby</t>
  </si>
  <si>
    <t>784.1</t>
  </si>
  <si>
    <t xml:space="preserve">Malby v rekonstruovaných částech </t>
  </si>
  <si>
    <t>fakturace podle skutečnosti:1</t>
  </si>
  <si>
    <t>786</t>
  </si>
  <si>
    <t>Čalounické úpravy</t>
  </si>
  <si>
    <t>786611371T00</t>
  </si>
  <si>
    <t>D+m vnější Al žaluzie š.lamely 80mm,manuální pohon součástí dodávky je krycí plech</t>
  </si>
  <si>
    <t>venkovní Al žaluzie,š.lamel 80mm :</t>
  </si>
  <si>
    <t>svislé vedení v Al vodících lištách :</t>
  </si>
  <si>
    <t>ovládání manuální:</t>
  </si>
  <si>
    <t>nábal-výška vytažené žaluzie včetně horního a dolního profilu,:</t>
  </si>
  <si>
    <t>bez držáku žaluzie 200mm:</t>
  </si>
  <si>
    <t>součástí dodávky je krycí plech:</t>
  </si>
  <si>
    <t>401:2*1,6*3</t>
  </si>
  <si>
    <t>402:2,9*1,6*2</t>
  </si>
  <si>
    <t>786622111R0L</t>
  </si>
  <si>
    <t>Žaluzie lamelové oken,dveří plastových š.lamely 25mm,barva stříbrná,ovládání ruční</t>
  </si>
  <si>
    <t>101,101a:2*1,6*(46+8)</t>
  </si>
  <si>
    <t>102,102a:2,9*1,6*(44+7)</t>
  </si>
  <si>
    <t>103:(0,8*2,35+2,1*1,6)*2</t>
  </si>
  <si>
    <t>104:0,8*2,35+1,2*1,6</t>
  </si>
  <si>
    <t>105:1,45*1,6</t>
  </si>
  <si>
    <t>106:1,1*2,35</t>
  </si>
  <si>
    <t>108:(0,8+2,2+1,2*1,6)*6</t>
  </si>
  <si>
    <t>109:(0,8*2,2+2,1*1,6)*12</t>
  </si>
  <si>
    <t>111:3,5*0,84</t>
  </si>
  <si>
    <t>112:3,5*1,4</t>
  </si>
  <si>
    <t>113:2,7*1,65*2</t>
  </si>
  <si>
    <t>114:1,73*1,75*3</t>
  </si>
  <si>
    <t>998786203R00</t>
  </si>
  <si>
    <t xml:space="preserve">Přesun hmot pro čalounické úpravy, výšky do 24 m </t>
  </si>
  <si>
    <t>787</t>
  </si>
  <si>
    <t>Zasklívání</t>
  </si>
  <si>
    <t>787100812R00</t>
  </si>
  <si>
    <t xml:space="preserve">Vysklívání stěn - sklo profilové dvojité </t>
  </si>
  <si>
    <t>demontáž zasklení copilitem:1,985*2,025+3,5*4,875</t>
  </si>
  <si>
    <t>demontáž zasklení copilitem:1,73*9,1</t>
  </si>
  <si>
    <t>998787203R00</t>
  </si>
  <si>
    <t xml:space="preserve">Přesun hmot pro zasklívání, výšky do 24 m </t>
  </si>
  <si>
    <t>M11</t>
  </si>
  <si>
    <t>Hromosvod</t>
  </si>
  <si>
    <t xml:space="preserve">Hromosvod viz samostatná příloha </t>
  </si>
  <si>
    <t>MVY</t>
  </si>
  <si>
    <t>střecha ZS/T1</t>
  </si>
  <si>
    <t xml:space="preserve">výměra střechy ZS/T1 </t>
  </si>
  <si>
    <t>v.č.205-SO-02 ubytovna-půdorys střechy:</t>
  </si>
  <si>
    <t>61,7*17,25-0,375*2,025</t>
  </si>
  <si>
    <t>střecha ZS/T3</t>
  </si>
  <si>
    <t xml:space="preserve">výměra střechy ZS/T3 </t>
  </si>
  <si>
    <t>(3+4,115)/2*8,22</t>
  </si>
  <si>
    <t>z ostění</t>
  </si>
  <si>
    <t>výměra venkovního ostění-perlinka a štuk</t>
  </si>
  <si>
    <t>0,14*(2+1,6*2)*24+0,14*(2,9+1,6*2)*21</t>
  </si>
  <si>
    <t>0,14*(1,2+1,6*2)+0,14*(1,1+2,35*2)</t>
  </si>
  <si>
    <t>0,14*(1,45+1,6*2)+0,14*(2+2,35*2)</t>
  </si>
  <si>
    <t>0,14*(2,9+2,35*2)*2+0,14*(2,9+2,2*2)*12</t>
  </si>
  <si>
    <t>0,14*(2,1+2,2*2)*6+0,14*(1,2+1,45*2)</t>
  </si>
  <si>
    <t>0,14*(3,3+0,92*2)+0,14*(3,3+1,4*2)</t>
  </si>
  <si>
    <t>0,14*(2+1,6*2)*31+0,14*(2,9+1,6*2)*32</t>
  </si>
  <si>
    <t>0,14*(3,2+2,08*2)*2+0,14*(2,7+1,65*2)*2</t>
  </si>
  <si>
    <t>v.č.209-SO-02 ubytovna-pohled jihozápadní :</t>
  </si>
  <si>
    <t>0,14*(9,17-1,75*3)*2</t>
  </si>
  <si>
    <t>zEPS/14</t>
  </si>
  <si>
    <t xml:space="preserve">výměra zateplení EPS/14 polystyren tl.140mm </t>
  </si>
  <si>
    <t>(62,3+0,14*2)*(2,8+9,42)</t>
  </si>
  <si>
    <t>-2*1,6*23-2,9*1,6*21-1,2*1,6-1,1*2,35</t>
  </si>
  <si>
    <t>-1,45*1,6-(0,8*2,35+1,2*1,6)-(0,8*2,35+2,1*1,6)*2</t>
  </si>
  <si>
    <t>-(0,8*2,2+2,1*1,6)*12-(0,8*2,2+1,2*1,6)*6</t>
  </si>
  <si>
    <t>balkony-boční stěny :1,2*2,55*12</t>
  </si>
  <si>
    <t>5,07*8,8-1,1*2-1,2*1,45-3,3*0,92-3,3*1,4</t>
  </si>
  <si>
    <t>(58,45+0,14)*2,8+(62,3+0,14*2)*9,42-3,75*0,45/2</t>
  </si>
  <si>
    <t>-2*1,6*31-2,9*1,6*32-3,2*2,08*2</t>
  </si>
  <si>
    <t>3,845*(8,8-1,8)-2,7*1,65*2</t>
  </si>
  <si>
    <t>(17,85+0,1*2)*(2,8+9,42)</t>
  </si>
  <si>
    <t>-1,73*0,25-1,73*2,65-1,73*1,75*3</t>
  </si>
  <si>
    <t>zMW/14</t>
  </si>
  <si>
    <t xml:space="preserve">výměra zateplení MW/14 minerální plsť tl.140mm </t>
  </si>
  <si>
    <t>řez C2-C2:3,05*(8,4+7,65)/2+9,45*0,45+5,655*9,42</t>
  </si>
  <si>
    <t>zXPS/10nad út</t>
  </si>
  <si>
    <t>výměra zateplení XPS/10-nad út extrudovaný polystyren tl.100mm</t>
  </si>
  <si>
    <t>15,95*0,3+18,815*0,1+27,135*0,3</t>
  </si>
  <si>
    <t>(58,45-1,5)*0,375+1,5*0,15</t>
  </si>
  <si>
    <t>(8,06+0,1)*(0,5+0,325)</t>
  </si>
  <si>
    <t>zXPS/10pod út</t>
  </si>
  <si>
    <t>výměra zateplení XPS/10-pod út extrudovaný polystyren tl.100mm</t>
  </si>
  <si>
    <t>15,95*0,7+0,4*1+18,815*0,9+27,135*0,7</t>
  </si>
  <si>
    <t>(58,45-1,5)*0,625</t>
  </si>
  <si>
    <t>(8,06+0,1)*(0,5+0,675)</t>
  </si>
  <si>
    <t>zXPS/3</t>
  </si>
  <si>
    <t>výměra zateplení XPS/3-zateplení ostění extrudovaný polystyren tl.30mm</t>
  </si>
  <si>
    <t>balkony-boční stěny :1,2*2,55*24</t>
  </si>
  <si>
    <t xml:space="preserve">            -podhledy:(2,5*1,2+3,7*1,2*2)*2*3</t>
  </si>
  <si>
    <t>ostění-vstupní dveře :0,45*(1,1+2*2)</t>
  </si>
  <si>
    <t>ostění-vstupní stěna s dveřmi:0,3*(1,73+2,65*2)</t>
  </si>
  <si>
    <t xml:space="preserve">         -okna (místo copilitové stěny):0,3*(1,73+1,75*2)*3</t>
  </si>
  <si>
    <t>D96</t>
  </si>
  <si>
    <t>Přesuny suti a vybouraných hmot</t>
  </si>
  <si>
    <t>979990001R00</t>
  </si>
  <si>
    <t xml:space="preserve">Poplatek za skládku stavební suti </t>
  </si>
  <si>
    <t>396,3748</t>
  </si>
  <si>
    <t>-suť z asfalt.pásů:-(1092,8083*0,006+1202,0891*0,014+2404,1783*0,006)</t>
  </si>
  <si>
    <t>-61,2731*0,01</t>
  </si>
  <si>
    <t>979990121R00</t>
  </si>
  <si>
    <t xml:space="preserve">Poplatek za skládku suti - asfaltové pásy </t>
  </si>
  <si>
    <t>suť z asfalt.pásů:1092,8083*0,006+1202,0891*0,014+2404,1783*0,006</t>
  </si>
  <si>
    <t>61,2731*0,01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</si>
  <si>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</si>
  <si>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</si>
  <si>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</si>
  <si>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</si>
  <si>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</si>
  <si>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</si>
  <si>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</si>
  <si>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</si>
  <si>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</si>
  <si>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</si>
  <si>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</si>
  <si>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</si>
  <si>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 xml:space="preserve">
</t>
  </si>
  <si>
    <t>Firma-podle výběrového řízení</t>
  </si>
  <si>
    <t>SŠ gastr.,hotel.a lesnictví,Bzenec</t>
  </si>
  <si>
    <t>ar.Tihelka-Starycha</t>
  </si>
  <si>
    <t>malby ostění a nadpraží u měněných otvorů, drobné zapravení, apod.</t>
  </si>
  <si>
    <t>výměry - neoceňovat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</si>
</sst>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61">
    <font>
      <sz val="10"/>
      <name val="Arial CE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color indexed="5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42" fillId="23" borderId="6" applyNumberFormat="0" applyFont="0" applyAlignment="0" applyProtection="0"/>
    <xf numFmtId="9" fontId="42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7" applyNumberFormat="1" applyFont="1" applyBorder="1">
      <alignment/>
      <protection/>
    </xf>
    <xf numFmtId="49" fontId="3" fillId="0" borderId="49" xfId="47" applyNumberFormat="1" applyFont="1" applyBorder="1">
      <alignment/>
      <protection/>
    </xf>
    <xf numFmtId="49" fontId="3" fillId="0" borderId="49" xfId="47" applyNumberFormat="1" applyFont="1" applyBorder="1" applyAlignment="1">
      <alignment horizontal="right"/>
      <protection/>
    </xf>
    <xf numFmtId="0" fontId="3" fillId="0" borderId="50" xfId="47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7" applyNumberFormat="1" applyFont="1" applyBorder="1">
      <alignment/>
      <protection/>
    </xf>
    <xf numFmtId="49" fontId="3" fillId="0" borderId="52" xfId="47" applyNumberFormat="1" applyFont="1" applyBorder="1">
      <alignment/>
      <protection/>
    </xf>
    <xf numFmtId="49" fontId="3" fillId="0" borderId="52" xfId="47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3" fillId="0" borderId="0" xfId="47" applyFont="1">
      <alignment/>
      <protection/>
    </xf>
    <xf numFmtId="0" fontId="13" fillId="0" borderId="0" xfId="47" applyFont="1" applyAlignment="1">
      <alignment horizontal="centerContinuous"/>
      <protection/>
    </xf>
    <xf numFmtId="0" fontId="14" fillId="0" borderId="0" xfId="47" applyFont="1" applyAlignment="1">
      <alignment horizontal="centerContinuous"/>
      <protection/>
    </xf>
    <xf numFmtId="0" fontId="14" fillId="0" borderId="0" xfId="47" applyFont="1" applyAlignment="1">
      <alignment horizontal="right"/>
      <protection/>
    </xf>
    <xf numFmtId="0" fontId="3" fillId="0" borderId="49" xfId="47" applyFont="1" applyBorder="1">
      <alignment/>
      <protection/>
    </xf>
    <xf numFmtId="0" fontId="5" fillId="0" borderId="50" xfId="47" applyFont="1" applyBorder="1" applyAlignment="1">
      <alignment horizontal="right"/>
      <protection/>
    </xf>
    <xf numFmtId="49" fontId="3" fillId="0" borderId="49" xfId="47" applyNumberFormat="1" applyFont="1" applyBorder="1" applyAlignment="1">
      <alignment horizontal="left"/>
      <protection/>
    </xf>
    <xf numFmtId="0" fontId="3" fillId="0" borderId="51" xfId="47" applyFont="1" applyBorder="1">
      <alignment/>
      <protection/>
    </xf>
    <xf numFmtId="0" fontId="3" fillId="0" borderId="52" xfId="47" applyFont="1" applyBorder="1">
      <alignment/>
      <protection/>
    </xf>
    <xf numFmtId="0" fontId="5" fillId="0" borderId="0" xfId="47" applyFont="1">
      <alignment/>
      <protection/>
    </xf>
    <xf numFmtId="0" fontId="3" fillId="0" borderId="0" xfId="47" applyFont="1" applyAlignment="1">
      <alignment horizontal="right"/>
      <protection/>
    </xf>
    <xf numFmtId="0" fontId="3" fillId="0" borderId="0" xfId="47" applyFont="1" applyAlignment="1">
      <alignment/>
      <protection/>
    </xf>
    <xf numFmtId="49" fontId="5" fillId="33" borderId="19" xfId="47" applyNumberFormat="1" applyFont="1" applyFill="1" applyBorder="1">
      <alignment/>
      <protection/>
    </xf>
    <xf numFmtId="0" fontId="5" fillId="33" borderId="17" xfId="47" applyFont="1" applyFill="1" applyBorder="1" applyAlignment="1">
      <alignment horizontal="center"/>
      <protection/>
    </xf>
    <xf numFmtId="0" fontId="5" fillId="33" borderId="17" xfId="47" applyNumberFormat="1" applyFont="1" applyFill="1" applyBorder="1" applyAlignment="1">
      <alignment horizontal="center"/>
      <protection/>
    </xf>
    <xf numFmtId="0" fontId="5" fillId="33" borderId="19" xfId="47" applyFont="1" applyFill="1" applyBorder="1" applyAlignment="1">
      <alignment horizontal="center"/>
      <protection/>
    </xf>
    <xf numFmtId="0" fontId="4" fillId="0" borderId="58" xfId="47" applyFont="1" applyBorder="1" applyAlignment="1">
      <alignment horizontal="center"/>
      <protection/>
    </xf>
    <xf numFmtId="49" fontId="4" fillId="0" borderId="58" xfId="47" applyNumberFormat="1" applyFont="1" applyBorder="1" applyAlignment="1">
      <alignment horizontal="left"/>
      <protection/>
    </xf>
    <xf numFmtId="0" fontId="4" fillId="0" borderId="59" xfId="47" applyFont="1" applyBorder="1">
      <alignment/>
      <protection/>
    </xf>
    <xf numFmtId="0" fontId="3" fillId="0" borderId="18" xfId="47" applyFont="1" applyBorder="1" applyAlignment="1">
      <alignment horizontal="center"/>
      <protection/>
    </xf>
    <xf numFmtId="0" fontId="3" fillId="0" borderId="18" xfId="47" applyNumberFormat="1" applyFont="1" applyBorder="1" applyAlignment="1">
      <alignment horizontal="right"/>
      <protection/>
    </xf>
    <xf numFmtId="0" fontId="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15" fillId="0" borderId="0" xfId="47" applyFont="1">
      <alignment/>
      <protection/>
    </xf>
    <xf numFmtId="0" fontId="16" fillId="0" borderId="60" xfId="47" applyFont="1" applyBorder="1" applyAlignment="1">
      <alignment horizontal="center" vertical="top"/>
      <protection/>
    </xf>
    <xf numFmtId="49" fontId="16" fillId="0" borderId="60" xfId="47" applyNumberFormat="1" applyFont="1" applyBorder="1" applyAlignment="1">
      <alignment horizontal="left" vertical="top"/>
      <protection/>
    </xf>
    <xf numFmtId="0" fontId="16" fillId="0" borderId="60" xfId="47" applyFont="1" applyBorder="1" applyAlignment="1">
      <alignment vertical="top" wrapText="1"/>
      <protection/>
    </xf>
    <xf numFmtId="49" fontId="16" fillId="0" borderId="60" xfId="47" applyNumberFormat="1" applyFont="1" applyBorder="1" applyAlignment="1">
      <alignment horizontal="center" shrinkToFit="1"/>
      <protection/>
    </xf>
    <xf numFmtId="4" fontId="16" fillId="0" borderId="60" xfId="47" applyNumberFormat="1" applyFont="1" applyBorder="1" applyAlignment="1">
      <alignment horizontal="right"/>
      <protection/>
    </xf>
    <xf numFmtId="4" fontId="16" fillId="0" borderId="60" xfId="47" applyNumberFormat="1" applyFont="1" applyBorder="1">
      <alignment/>
      <protection/>
    </xf>
    <xf numFmtId="0" fontId="5" fillId="0" borderId="58" xfId="47" applyFont="1" applyBorder="1" applyAlignment="1">
      <alignment horizontal="center"/>
      <protection/>
    </xf>
    <xf numFmtId="0" fontId="17" fillId="0" borderId="0" xfId="47" applyFont="1" applyAlignment="1">
      <alignment wrapText="1"/>
      <protection/>
    </xf>
    <xf numFmtId="49" fontId="5" fillId="0" borderId="58" xfId="47" applyNumberFormat="1" applyFont="1" applyBorder="1" applyAlignment="1">
      <alignment horizontal="right"/>
      <protection/>
    </xf>
    <xf numFmtId="4" fontId="18" fillId="34" borderId="61" xfId="47" applyNumberFormat="1" applyFont="1" applyFill="1" applyBorder="1" applyAlignment="1">
      <alignment horizontal="right" wrapText="1"/>
      <protection/>
    </xf>
    <xf numFmtId="0" fontId="18" fillId="34" borderId="42" xfId="47" applyFont="1" applyFill="1" applyBorder="1" applyAlignment="1">
      <alignment horizontal="left" wrapText="1"/>
      <protection/>
    </xf>
    <xf numFmtId="0" fontId="18" fillId="0" borderId="22" xfId="0" applyFont="1" applyBorder="1" applyAlignment="1">
      <alignment horizontal="right"/>
    </xf>
    <xf numFmtId="0" fontId="3" fillId="33" borderId="19" xfId="47" applyFont="1" applyFill="1" applyBorder="1" applyAlignment="1">
      <alignment horizontal="center"/>
      <protection/>
    </xf>
    <xf numFmtId="49" fontId="20" fillId="33" borderId="19" xfId="47" applyNumberFormat="1" applyFont="1" applyFill="1" applyBorder="1" applyAlignment="1">
      <alignment horizontal="left"/>
      <protection/>
    </xf>
    <xf numFmtId="0" fontId="20" fillId="33" borderId="59" xfId="47" applyFont="1" applyFill="1" applyBorder="1">
      <alignment/>
      <protection/>
    </xf>
    <xf numFmtId="0" fontId="3" fillId="33" borderId="18" xfId="47" applyFont="1" applyFill="1" applyBorder="1" applyAlignment="1">
      <alignment horizontal="center"/>
      <protection/>
    </xf>
    <xf numFmtId="4" fontId="3" fillId="33" borderId="18" xfId="47" applyNumberFormat="1" applyFont="1" applyFill="1" applyBorder="1" applyAlignment="1">
      <alignment horizontal="right"/>
      <protection/>
    </xf>
    <xf numFmtId="4" fontId="3" fillId="33" borderId="17" xfId="47" applyNumberFormat="1" applyFont="1" applyFill="1" applyBorder="1" applyAlignment="1">
      <alignment horizontal="right"/>
      <protection/>
    </xf>
    <xf numFmtId="4" fontId="4" fillId="33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21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22" fillId="0" borderId="0" xfId="47" applyFont="1" applyBorder="1">
      <alignment/>
      <protection/>
    </xf>
    <xf numFmtId="3" fontId="22" fillId="0" borderId="0" xfId="47" applyNumberFormat="1" applyFont="1" applyBorder="1" applyAlignment="1">
      <alignment horizontal="right"/>
      <protection/>
    </xf>
    <xf numFmtId="4" fontId="22" fillId="0" borderId="0" xfId="47" applyNumberFormat="1" applyFont="1" applyBorder="1">
      <alignment/>
      <protection/>
    </xf>
    <xf numFmtId="0" fontId="21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4" fontId="23" fillId="34" borderId="61" xfId="47" applyNumberFormat="1" applyFont="1" applyFill="1" applyBorder="1" applyAlignment="1">
      <alignment horizontal="right" wrapText="1"/>
      <protection/>
    </xf>
    <xf numFmtId="46" fontId="17" fillId="0" borderId="0" xfId="47" applyNumberFormat="1" applyFont="1" applyAlignment="1">
      <alignment wrapText="1"/>
      <protection/>
    </xf>
    <xf numFmtId="3" fontId="17" fillId="0" borderId="0" xfId="47" applyNumberFormat="1" applyFont="1" applyAlignment="1">
      <alignment wrapText="1"/>
      <protection/>
    </xf>
    <xf numFmtId="49" fontId="16" fillId="35" borderId="60" xfId="47" applyNumberFormat="1" applyFont="1" applyFill="1" applyBorder="1" applyAlignment="1">
      <alignment horizontal="left" vertical="top"/>
      <protection/>
    </xf>
    <xf numFmtId="0" fontId="16" fillId="35" borderId="60" xfId="47" applyFont="1" applyFill="1" applyBorder="1" applyAlignment="1">
      <alignment vertical="top" wrapText="1"/>
      <protection/>
    </xf>
    <xf numFmtId="49" fontId="16" fillId="35" borderId="60" xfId="47" applyNumberFormat="1" applyFont="1" applyFill="1" applyBorder="1" applyAlignment="1">
      <alignment horizontal="center" shrinkToFit="1"/>
      <protection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4" xfId="47" applyFont="1" applyBorder="1" applyAlignment="1">
      <alignment horizontal="center"/>
      <protection/>
    </xf>
    <xf numFmtId="0" fontId="3" fillId="0" borderId="65" xfId="47" applyFont="1" applyBorder="1" applyAlignment="1">
      <alignment horizontal="center"/>
      <protection/>
    </xf>
    <xf numFmtId="0" fontId="3" fillId="0" borderId="66" xfId="47" applyFont="1" applyBorder="1" applyAlignment="1">
      <alignment horizontal="center"/>
      <protection/>
    </xf>
    <xf numFmtId="0" fontId="3" fillId="0" borderId="67" xfId="47" applyFont="1" applyBorder="1" applyAlignment="1">
      <alignment horizontal="center"/>
      <protection/>
    </xf>
    <xf numFmtId="0" fontId="3" fillId="0" borderId="68" xfId="47" applyFont="1" applyBorder="1" applyAlignment="1">
      <alignment horizontal="left"/>
      <protection/>
    </xf>
    <xf numFmtId="0" fontId="3" fillId="0" borderId="52" xfId="47" applyFont="1" applyBorder="1" applyAlignment="1">
      <alignment horizontal="left"/>
      <protection/>
    </xf>
    <xf numFmtId="0" fontId="3" fillId="0" borderId="69" xfId="47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49" fontId="18" fillId="34" borderId="70" xfId="47" applyNumberFormat="1" applyFont="1" applyFill="1" applyBorder="1" applyAlignment="1">
      <alignment horizontal="left" wrapText="1"/>
      <protection/>
    </xf>
    <xf numFmtId="49" fontId="19" fillId="0" borderId="71" xfId="0" applyNumberFormat="1" applyFont="1" applyBorder="1" applyAlignment="1">
      <alignment horizontal="left" wrapText="1"/>
    </xf>
    <xf numFmtId="49" fontId="23" fillId="34" borderId="70" xfId="47" applyNumberFormat="1" applyFont="1" applyFill="1" applyBorder="1" applyAlignment="1">
      <alignment horizontal="left" wrapText="1"/>
      <protection/>
    </xf>
    <xf numFmtId="0" fontId="12" fillId="0" borderId="0" xfId="47" applyFont="1" applyAlignment="1">
      <alignment horizontal="center"/>
      <protection/>
    </xf>
    <xf numFmtId="49" fontId="3" fillId="0" borderId="66" xfId="47" applyNumberFormat="1" applyFont="1" applyBorder="1" applyAlignment="1">
      <alignment horizontal="center"/>
      <protection/>
    </xf>
    <xf numFmtId="0" fontId="3" fillId="0" borderId="68" xfId="47" applyFont="1" applyBorder="1" applyAlignment="1">
      <alignment horizontal="center" shrinkToFit="1"/>
      <protection/>
    </xf>
    <xf numFmtId="0" fontId="3" fillId="0" borderId="52" xfId="47" applyFont="1" applyBorder="1" applyAlignment="1">
      <alignment horizontal="center" shrinkToFit="1"/>
      <protection/>
    </xf>
    <xf numFmtId="0" fontId="3" fillId="0" borderId="69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K21" sqref="K2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77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00002698</v>
      </c>
      <c r="D2" s="5" t="str">
        <f>Rekapitulace!G2</f>
        <v>SŠ gastro,hotel.+lesnic.Bzenec - Revitalizace-SO 0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81</v>
      </c>
      <c r="B5" s="18"/>
      <c r="C5" s="19" t="s">
        <v>82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79</v>
      </c>
      <c r="B7" s="25"/>
      <c r="C7" s="26" t="s">
        <v>80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15" t="s">
        <v>1407</v>
      </c>
      <c r="D8" s="215"/>
      <c r="E8" s="216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15" t="str">
        <f>Projektant</f>
        <v>ar.Tihelka-Starycha</v>
      </c>
      <c r="D9" s="215"/>
      <c r="E9" s="216"/>
      <c r="F9" s="13"/>
      <c r="G9" s="34"/>
      <c r="H9" s="35"/>
    </row>
    <row r="10" spans="1:8" ht="12.75">
      <c r="A10" s="29" t="s">
        <v>14</v>
      </c>
      <c r="B10" s="13"/>
      <c r="C10" s="215" t="s">
        <v>1406</v>
      </c>
      <c r="D10" s="215"/>
      <c r="E10" s="215"/>
      <c r="F10" s="36"/>
      <c r="G10" s="37"/>
      <c r="H10" s="38"/>
    </row>
    <row r="11" spans="1:57" ht="13.5" customHeight="1">
      <c r="A11" s="29" t="s">
        <v>15</v>
      </c>
      <c r="B11" s="13"/>
      <c r="C11" s="215" t="s">
        <v>1405</v>
      </c>
      <c r="D11" s="215"/>
      <c r="E11" s="215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17"/>
      <c r="D12" s="217"/>
      <c r="E12" s="217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>
        <f>Rekapitulace!A42</f>
        <v>0</v>
      </c>
      <c r="E15" s="58"/>
      <c r="F15" s="59"/>
      <c r="G15" s="56">
        <f>Rekapitulace!I42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>
        <f>Rekapitulace!A43</f>
        <v>0</v>
      </c>
      <c r="E16" s="60"/>
      <c r="F16" s="61"/>
      <c r="G16" s="56">
        <f>Rekapitulace!I43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/>
      <c r="E17" s="60"/>
      <c r="F17" s="61"/>
      <c r="G17" s="56"/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/>
      <c r="E18" s="60"/>
      <c r="F18" s="61"/>
      <c r="G18" s="56"/>
    </row>
    <row r="19" spans="1:7" ht="15.75" customHeight="1">
      <c r="A19" s="64" t="s">
        <v>29</v>
      </c>
      <c r="B19" s="55"/>
      <c r="C19" s="56">
        <f>SUM(C15:C18)</f>
        <v>0</v>
      </c>
      <c r="D19" s="9"/>
      <c r="E19" s="60"/>
      <c r="F19" s="61"/>
      <c r="G19" s="56"/>
    </row>
    <row r="20" spans="1:7" ht="15.75" customHeight="1">
      <c r="A20" s="64"/>
      <c r="B20" s="55"/>
      <c r="C20" s="56"/>
      <c r="D20" s="9"/>
      <c r="E20" s="60"/>
      <c r="F20" s="61"/>
      <c r="G20" s="56"/>
    </row>
    <row r="21" spans="1:7" ht="15.75" customHeight="1">
      <c r="A21" s="64" t="s">
        <v>30</v>
      </c>
      <c r="B21" s="55"/>
      <c r="C21" s="56">
        <f>HZS</f>
        <v>0</v>
      </c>
      <c r="D21" s="9"/>
      <c r="E21" s="60"/>
      <c r="F21" s="61"/>
      <c r="G21" s="56"/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18" t="s">
        <v>33</v>
      </c>
      <c r="B23" s="219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10">
        <f>C23-F32</f>
        <v>0</v>
      </c>
      <c r="G30" s="211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10">
        <f>ROUND(PRODUCT(F30,C31/100),0)</f>
        <v>0</v>
      </c>
      <c r="G31" s="211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10">
        <v>0</v>
      </c>
      <c r="G32" s="211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10">
        <f>ROUND(PRODUCT(F32,C33/100),0)</f>
        <v>0</v>
      </c>
      <c r="G33" s="211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12">
        <f>ROUND(SUM(F30:F33),0)</f>
        <v>0</v>
      </c>
      <c r="G34" s="213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14" t="s">
        <v>1404</v>
      </c>
      <c r="C37" s="214"/>
      <c r="D37" s="214"/>
      <c r="E37" s="214"/>
      <c r="F37" s="214"/>
      <c r="G37" s="214"/>
      <c r="H37" t="s">
        <v>5</v>
      </c>
    </row>
    <row r="38" spans="1:8" ht="12.75" customHeight="1">
      <c r="A38" s="96"/>
      <c r="B38" s="214"/>
      <c r="C38" s="214"/>
      <c r="D38" s="214"/>
      <c r="E38" s="214"/>
      <c r="F38" s="214"/>
      <c r="G38" s="214"/>
      <c r="H38" t="s">
        <v>5</v>
      </c>
    </row>
    <row r="39" spans="1:8" ht="12.75">
      <c r="A39" s="96"/>
      <c r="B39" s="214"/>
      <c r="C39" s="214"/>
      <c r="D39" s="214"/>
      <c r="E39" s="214"/>
      <c r="F39" s="214"/>
      <c r="G39" s="214"/>
      <c r="H39" t="s">
        <v>5</v>
      </c>
    </row>
    <row r="40" spans="1:8" ht="12.75">
      <c r="A40" s="96"/>
      <c r="B40" s="214"/>
      <c r="C40" s="214"/>
      <c r="D40" s="214"/>
      <c r="E40" s="214"/>
      <c r="F40" s="214"/>
      <c r="G40" s="214"/>
      <c r="H40" t="s">
        <v>5</v>
      </c>
    </row>
    <row r="41" spans="1:8" ht="12.75">
      <c r="A41" s="96"/>
      <c r="B41" s="214"/>
      <c r="C41" s="214"/>
      <c r="D41" s="214"/>
      <c r="E41" s="214"/>
      <c r="F41" s="214"/>
      <c r="G41" s="214"/>
      <c r="H41" t="s">
        <v>5</v>
      </c>
    </row>
    <row r="42" spans="1:8" ht="12.75">
      <c r="A42" s="96"/>
      <c r="B42" s="214"/>
      <c r="C42" s="214"/>
      <c r="D42" s="214"/>
      <c r="E42" s="214"/>
      <c r="F42" s="214"/>
      <c r="G42" s="214"/>
      <c r="H42" t="s">
        <v>5</v>
      </c>
    </row>
    <row r="43" spans="1:8" ht="12.75">
      <c r="A43" s="96"/>
      <c r="B43" s="214"/>
      <c r="C43" s="214"/>
      <c r="D43" s="214"/>
      <c r="E43" s="214"/>
      <c r="F43" s="214"/>
      <c r="G43" s="214"/>
      <c r="H43" t="s">
        <v>5</v>
      </c>
    </row>
    <row r="44" spans="1:8" ht="12.75">
      <c r="A44" s="96"/>
      <c r="B44" s="214"/>
      <c r="C44" s="214"/>
      <c r="D44" s="214"/>
      <c r="E44" s="214"/>
      <c r="F44" s="214"/>
      <c r="G44" s="214"/>
      <c r="H44" t="s">
        <v>5</v>
      </c>
    </row>
    <row r="45" spans="1:8" ht="0.75" customHeight="1">
      <c r="A45" s="96"/>
      <c r="B45" s="214"/>
      <c r="C45" s="214"/>
      <c r="D45" s="214"/>
      <c r="E45" s="214"/>
      <c r="F45" s="214"/>
      <c r="G45" s="214"/>
      <c r="H45" t="s">
        <v>5</v>
      </c>
    </row>
    <row r="46" spans="2:7" ht="12.75">
      <c r="B46" s="209"/>
      <c r="C46" s="209"/>
      <c r="D46" s="209"/>
      <c r="E46" s="209"/>
      <c r="F46" s="209"/>
      <c r="G46" s="209"/>
    </row>
    <row r="47" spans="2:7" ht="12.75">
      <c r="B47" s="209"/>
      <c r="C47" s="209"/>
      <c r="D47" s="209"/>
      <c r="E47" s="209"/>
      <c r="F47" s="209"/>
      <c r="G47" s="209"/>
    </row>
    <row r="48" spans="2:7" ht="12.75">
      <c r="B48" s="209"/>
      <c r="C48" s="209"/>
      <c r="D48" s="209"/>
      <c r="E48" s="209"/>
      <c r="F48" s="209"/>
      <c r="G48" s="209"/>
    </row>
    <row r="49" spans="2:7" ht="12.75">
      <c r="B49" s="209"/>
      <c r="C49" s="209"/>
      <c r="D49" s="209"/>
      <c r="E49" s="209"/>
      <c r="F49" s="209"/>
      <c r="G49" s="209"/>
    </row>
    <row r="50" spans="2:7" ht="12.75">
      <c r="B50" s="209"/>
      <c r="C50" s="209"/>
      <c r="D50" s="209"/>
      <c r="E50" s="209"/>
      <c r="F50" s="209"/>
      <c r="G50" s="209"/>
    </row>
    <row r="51" spans="2:7" ht="12.75">
      <c r="B51" s="209"/>
      <c r="C51" s="209"/>
      <c r="D51" s="209"/>
      <c r="E51" s="209"/>
      <c r="F51" s="209"/>
      <c r="G51" s="209"/>
    </row>
    <row r="52" spans="2:7" ht="12.75">
      <c r="B52" s="209"/>
      <c r="C52" s="209"/>
      <c r="D52" s="209"/>
      <c r="E52" s="209"/>
      <c r="F52" s="209"/>
      <c r="G52" s="209"/>
    </row>
    <row r="53" spans="2:7" ht="12.75">
      <c r="B53" s="209"/>
      <c r="C53" s="209"/>
      <c r="D53" s="209"/>
      <c r="E53" s="209"/>
      <c r="F53" s="209"/>
      <c r="G53" s="209"/>
    </row>
    <row r="54" spans="2:7" ht="12.75">
      <c r="B54" s="209"/>
      <c r="C54" s="209"/>
      <c r="D54" s="209"/>
      <c r="E54" s="209"/>
      <c r="F54" s="209"/>
      <c r="G54" s="209"/>
    </row>
    <row r="55" spans="2:7" ht="12.75">
      <c r="B55" s="209"/>
      <c r="C55" s="209"/>
      <c r="D55" s="209"/>
      <c r="E55" s="209"/>
      <c r="F55" s="209"/>
      <c r="G55" s="209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95"/>
  <sheetViews>
    <sheetView zoomScalePageLayoutView="0" workbookViewId="0" topLeftCell="A7">
      <selection activeCell="A42" sqref="A42:A4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20" t="s">
        <v>48</v>
      </c>
      <c r="B1" s="221"/>
      <c r="C1" s="97" t="str">
        <f>CONCATENATE(cislostavby," ",nazevstavby)</f>
        <v>0000 SŠ gastro,hotel.+lesnic.Bzenec</v>
      </c>
      <c r="D1" s="98"/>
      <c r="E1" s="99"/>
      <c r="F1" s="98"/>
      <c r="G1" s="100" t="s">
        <v>49</v>
      </c>
      <c r="H1" s="101" t="s">
        <v>83</v>
      </c>
      <c r="I1" s="102"/>
    </row>
    <row r="2" spans="1:9" ht="13.5" thickBot="1">
      <c r="A2" s="222" t="s">
        <v>50</v>
      </c>
      <c r="B2" s="223"/>
      <c r="C2" s="103" t="str">
        <f>CONCATENATE(cisloobjektu," ",nazevobjektu)</f>
        <v>2698 Revitalizace-SO 02-ubytovna</v>
      </c>
      <c r="D2" s="104"/>
      <c r="E2" s="105"/>
      <c r="F2" s="104"/>
      <c r="G2" s="224" t="s">
        <v>84</v>
      </c>
      <c r="H2" s="225"/>
      <c r="I2" s="226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199" t="str">
        <f>Položky!B7</f>
        <v>1</v>
      </c>
      <c r="B7" s="115" t="str">
        <f>Položky!C7</f>
        <v>Zemní práce</v>
      </c>
      <c r="C7" s="66"/>
      <c r="D7" s="116"/>
      <c r="E7" s="200">
        <f>Položky!BA75</f>
        <v>0</v>
      </c>
      <c r="F7" s="201">
        <f>Položky!BB75</f>
        <v>0</v>
      </c>
      <c r="G7" s="201">
        <f>Položky!BC75</f>
        <v>0</v>
      </c>
      <c r="H7" s="201">
        <f>Položky!BD75</f>
        <v>0</v>
      </c>
      <c r="I7" s="202">
        <f>Položky!BE75</f>
        <v>0</v>
      </c>
    </row>
    <row r="8" spans="1:9" s="35" customFormat="1" ht="12.75">
      <c r="A8" s="199" t="str">
        <f>Položky!B76</f>
        <v>3</v>
      </c>
      <c r="B8" s="115" t="str">
        <f>Položky!C76</f>
        <v>Svislé a kompletní konstrukce</v>
      </c>
      <c r="C8" s="66"/>
      <c r="D8" s="116"/>
      <c r="E8" s="200">
        <f>Položky!BA97</f>
        <v>0</v>
      </c>
      <c r="F8" s="201">
        <f>Položky!BB97</f>
        <v>0</v>
      </c>
      <c r="G8" s="201">
        <f>Položky!BC97</f>
        <v>0</v>
      </c>
      <c r="H8" s="201">
        <f>Položky!BD97</f>
        <v>0</v>
      </c>
      <c r="I8" s="202">
        <f>Položky!BE97</f>
        <v>0</v>
      </c>
    </row>
    <row r="9" spans="1:9" s="35" customFormat="1" ht="12.75">
      <c r="A9" s="199" t="str">
        <f>Položky!B98</f>
        <v>4</v>
      </c>
      <c r="B9" s="115" t="str">
        <f>Položky!C98</f>
        <v>Vodorovné konstrukce</v>
      </c>
      <c r="C9" s="66"/>
      <c r="D9" s="116"/>
      <c r="E9" s="200">
        <f>Položky!BA124</f>
        <v>0</v>
      </c>
      <c r="F9" s="201">
        <f>Položky!BB124</f>
        <v>0</v>
      </c>
      <c r="G9" s="201">
        <f>Položky!BC124</f>
        <v>0</v>
      </c>
      <c r="H9" s="201">
        <f>Položky!BD124</f>
        <v>0</v>
      </c>
      <c r="I9" s="202">
        <f>Položky!BE124</f>
        <v>0</v>
      </c>
    </row>
    <row r="10" spans="1:9" s="35" customFormat="1" ht="12.75">
      <c r="A10" s="199" t="str">
        <f>Položky!B125</f>
        <v>5</v>
      </c>
      <c r="B10" s="115" t="str">
        <f>Položky!C125</f>
        <v>Komunikace</v>
      </c>
      <c r="C10" s="66"/>
      <c r="D10" s="116"/>
      <c r="E10" s="200">
        <f>Položky!BA159</f>
        <v>0</v>
      </c>
      <c r="F10" s="201">
        <f>Položky!BB159</f>
        <v>0</v>
      </c>
      <c r="G10" s="201">
        <f>Položky!BC159</f>
        <v>0</v>
      </c>
      <c r="H10" s="201">
        <f>Položky!BD159</f>
        <v>0</v>
      </c>
      <c r="I10" s="202">
        <f>Položky!BE159</f>
        <v>0</v>
      </c>
    </row>
    <row r="11" spans="1:9" s="35" customFormat="1" ht="12.75">
      <c r="A11" s="199" t="str">
        <f>Položky!B160</f>
        <v>61</v>
      </c>
      <c r="B11" s="115" t="str">
        <f>Položky!C160</f>
        <v>Upravy povrchů vnitřní</v>
      </c>
      <c r="C11" s="66"/>
      <c r="D11" s="116"/>
      <c r="E11" s="200">
        <f>Položky!BA218</f>
        <v>0</v>
      </c>
      <c r="F11" s="201">
        <f>Položky!BB218</f>
        <v>0</v>
      </c>
      <c r="G11" s="201">
        <f>Položky!BC218</f>
        <v>0</v>
      </c>
      <c r="H11" s="201">
        <f>Položky!BD218</f>
        <v>0</v>
      </c>
      <c r="I11" s="202">
        <f>Položky!BE218</f>
        <v>0</v>
      </c>
    </row>
    <row r="12" spans="1:9" s="35" customFormat="1" ht="12.75">
      <c r="A12" s="199" t="str">
        <f>Položky!B219</f>
        <v>62</v>
      </c>
      <c r="B12" s="115" t="str">
        <f>Položky!C219</f>
        <v>Úpravy povrchů vnější</v>
      </c>
      <c r="C12" s="66"/>
      <c r="D12" s="116"/>
      <c r="E12" s="200">
        <f>Položky!BA370</f>
        <v>0</v>
      </c>
      <c r="F12" s="201">
        <f>Položky!BB370</f>
        <v>0</v>
      </c>
      <c r="G12" s="201">
        <f>Položky!BC370</f>
        <v>0</v>
      </c>
      <c r="H12" s="201">
        <f>Položky!BD370</f>
        <v>0</v>
      </c>
      <c r="I12" s="202">
        <f>Položky!BE370</f>
        <v>0</v>
      </c>
    </row>
    <row r="13" spans="1:9" s="35" customFormat="1" ht="12.75">
      <c r="A13" s="199" t="str">
        <f>Položky!B371</f>
        <v>63</v>
      </c>
      <c r="B13" s="115" t="str">
        <f>Položky!C371</f>
        <v>Podlahy a podlahové konstrukce</v>
      </c>
      <c r="C13" s="66"/>
      <c r="D13" s="116"/>
      <c r="E13" s="200">
        <f>Položky!BA449</f>
        <v>0</v>
      </c>
      <c r="F13" s="201">
        <f>Položky!BB449</f>
        <v>0</v>
      </c>
      <c r="G13" s="201">
        <f>Položky!BC449</f>
        <v>0</v>
      </c>
      <c r="H13" s="201">
        <f>Položky!BD449</f>
        <v>0</v>
      </c>
      <c r="I13" s="202">
        <f>Položky!BE449</f>
        <v>0</v>
      </c>
    </row>
    <row r="14" spans="1:9" s="35" customFormat="1" ht="12.75">
      <c r="A14" s="199" t="str">
        <f>Položky!B450</f>
        <v>64</v>
      </c>
      <c r="B14" s="115" t="str">
        <f>Položky!C450</f>
        <v>Výplně otvorů</v>
      </c>
      <c r="C14" s="66"/>
      <c r="D14" s="116"/>
      <c r="E14" s="200">
        <f>Položky!BA468</f>
        <v>0</v>
      </c>
      <c r="F14" s="201">
        <f>Položky!BB468</f>
        <v>0</v>
      </c>
      <c r="G14" s="201">
        <f>Položky!BC468</f>
        <v>0</v>
      </c>
      <c r="H14" s="201">
        <f>Položky!BD468</f>
        <v>0</v>
      </c>
      <c r="I14" s="202">
        <f>Položky!BE468</f>
        <v>0</v>
      </c>
    </row>
    <row r="15" spans="1:9" s="35" customFormat="1" ht="12.75">
      <c r="A15" s="199" t="str">
        <f>Položky!B469</f>
        <v>8</v>
      </c>
      <c r="B15" s="115" t="str">
        <f>Položky!C469</f>
        <v>Trubní vedení</v>
      </c>
      <c r="C15" s="66"/>
      <c r="D15" s="116"/>
      <c r="E15" s="200">
        <f>Položky!BA477</f>
        <v>0</v>
      </c>
      <c r="F15" s="201">
        <f>Položky!BB477</f>
        <v>0</v>
      </c>
      <c r="G15" s="201">
        <f>Položky!BC477</f>
        <v>0</v>
      </c>
      <c r="H15" s="201">
        <f>Položky!BD477</f>
        <v>0</v>
      </c>
      <c r="I15" s="202">
        <f>Položky!BE477</f>
        <v>0</v>
      </c>
    </row>
    <row r="16" spans="1:9" s="35" customFormat="1" ht="12.75">
      <c r="A16" s="199" t="str">
        <f>Položky!B478</f>
        <v>91</v>
      </c>
      <c r="B16" s="115" t="str">
        <f>Položky!C478</f>
        <v>Doplňující práce na komunikaci</v>
      </c>
      <c r="C16" s="66"/>
      <c r="D16" s="116"/>
      <c r="E16" s="200">
        <f>Položky!BA484</f>
        <v>0</v>
      </c>
      <c r="F16" s="201">
        <f>Položky!BB484</f>
        <v>0</v>
      </c>
      <c r="G16" s="201">
        <f>Položky!BC484</f>
        <v>0</v>
      </c>
      <c r="H16" s="201">
        <f>Položky!BD484</f>
        <v>0</v>
      </c>
      <c r="I16" s="202">
        <f>Položky!BE484</f>
        <v>0</v>
      </c>
    </row>
    <row r="17" spans="1:9" s="35" customFormat="1" ht="12.75">
      <c r="A17" s="199" t="str">
        <f>Položky!B485</f>
        <v>94</v>
      </c>
      <c r="B17" s="115" t="str">
        <f>Položky!C485</f>
        <v>Lešení a stavební výtahy</v>
      </c>
      <c r="C17" s="66"/>
      <c r="D17" s="116"/>
      <c r="E17" s="200">
        <f>Položky!BA536</f>
        <v>0</v>
      </c>
      <c r="F17" s="201">
        <f>Položky!BB536</f>
        <v>0</v>
      </c>
      <c r="G17" s="201">
        <f>Položky!BC536</f>
        <v>0</v>
      </c>
      <c r="H17" s="201">
        <f>Položky!BD536</f>
        <v>0</v>
      </c>
      <c r="I17" s="202">
        <f>Položky!BE536</f>
        <v>0</v>
      </c>
    </row>
    <row r="18" spans="1:9" s="35" customFormat="1" ht="12.75">
      <c r="A18" s="199" t="str">
        <f>Položky!B537</f>
        <v>95</v>
      </c>
      <c r="B18" s="115" t="str">
        <f>Položky!C537</f>
        <v>Dokončovací konstrukce na pozemních stavbách</v>
      </c>
      <c r="C18" s="66"/>
      <c r="D18" s="116"/>
      <c r="E18" s="200">
        <f>Položky!BA592</f>
        <v>0</v>
      </c>
      <c r="F18" s="201">
        <f>Položky!BB592</f>
        <v>0</v>
      </c>
      <c r="G18" s="201">
        <f>Položky!BC592</f>
        <v>0</v>
      </c>
      <c r="H18" s="201">
        <f>Položky!BD592</f>
        <v>0</v>
      </c>
      <c r="I18" s="202">
        <f>Položky!BE592</f>
        <v>0</v>
      </c>
    </row>
    <row r="19" spans="1:9" s="35" customFormat="1" ht="12.75">
      <c r="A19" s="199" t="str">
        <f>Položky!B593</f>
        <v>96</v>
      </c>
      <c r="B19" s="115" t="str">
        <f>Položky!C593</f>
        <v>Bourání konstrukcí</v>
      </c>
      <c r="C19" s="66"/>
      <c r="D19" s="116"/>
      <c r="E19" s="200">
        <f>Položky!BA808</f>
        <v>0</v>
      </c>
      <c r="F19" s="201">
        <f>Položky!BB808</f>
        <v>0</v>
      </c>
      <c r="G19" s="201">
        <f>Položky!BC808</f>
        <v>0</v>
      </c>
      <c r="H19" s="201">
        <f>Položky!BD808</f>
        <v>0</v>
      </c>
      <c r="I19" s="202">
        <f>Položky!BE808</f>
        <v>0</v>
      </c>
    </row>
    <row r="20" spans="1:9" s="35" customFormat="1" ht="12.75">
      <c r="A20" s="199" t="str">
        <f>Položky!B809</f>
        <v>99</v>
      </c>
      <c r="B20" s="115" t="str">
        <f>Položky!C809</f>
        <v>Staveništní přesun hmot</v>
      </c>
      <c r="C20" s="66"/>
      <c r="D20" s="116"/>
      <c r="E20" s="200">
        <f>Položky!BA811</f>
        <v>0</v>
      </c>
      <c r="F20" s="201">
        <f>Položky!BB811</f>
        <v>0</v>
      </c>
      <c r="G20" s="201">
        <f>Položky!BC811</f>
        <v>0</v>
      </c>
      <c r="H20" s="201">
        <f>Položky!BD811</f>
        <v>0</v>
      </c>
      <c r="I20" s="202">
        <f>Položky!BE811</f>
        <v>0</v>
      </c>
    </row>
    <row r="21" spans="1:9" s="35" customFormat="1" ht="12.75">
      <c r="A21" s="199" t="str">
        <f>Položky!B812</f>
        <v>711</v>
      </c>
      <c r="B21" s="115" t="str">
        <f>Položky!C812</f>
        <v>Izolace proti vodě</v>
      </c>
      <c r="C21" s="66"/>
      <c r="D21" s="116"/>
      <c r="E21" s="200">
        <f>Položky!BA836</f>
        <v>0</v>
      </c>
      <c r="F21" s="201">
        <f>Položky!BB836</f>
        <v>0</v>
      </c>
      <c r="G21" s="201">
        <f>Položky!BC836</f>
        <v>0</v>
      </c>
      <c r="H21" s="201">
        <f>Položky!BD836</f>
        <v>0</v>
      </c>
      <c r="I21" s="202">
        <f>Položky!BE836</f>
        <v>0</v>
      </c>
    </row>
    <row r="22" spans="1:9" s="35" customFormat="1" ht="12.75">
      <c r="A22" s="199" t="str">
        <f>Položky!B837</f>
        <v>712</v>
      </c>
      <c r="B22" s="115" t="str">
        <f>Položky!C837</f>
        <v>Živičné krytiny</v>
      </c>
      <c r="C22" s="66"/>
      <c r="D22" s="116"/>
      <c r="E22" s="200">
        <f>Položky!BA998</f>
        <v>0</v>
      </c>
      <c r="F22" s="201">
        <f>Položky!BB998</f>
        <v>0</v>
      </c>
      <c r="G22" s="201">
        <f>Položky!BC998</f>
        <v>0</v>
      </c>
      <c r="H22" s="201">
        <f>Položky!BD998</f>
        <v>0</v>
      </c>
      <c r="I22" s="202">
        <f>Položky!BE998</f>
        <v>0</v>
      </c>
    </row>
    <row r="23" spans="1:9" s="35" customFormat="1" ht="12.75">
      <c r="A23" s="199" t="str">
        <f>Položky!B999</f>
        <v>713</v>
      </c>
      <c r="B23" s="115" t="str">
        <f>Položky!C999</f>
        <v>Izolace tepelné</v>
      </c>
      <c r="C23" s="66"/>
      <c r="D23" s="116"/>
      <c r="E23" s="200">
        <f>Položky!BA1052</f>
        <v>0</v>
      </c>
      <c r="F23" s="201">
        <f>Položky!BB1052</f>
        <v>0</v>
      </c>
      <c r="G23" s="201">
        <f>Položky!BC1052</f>
        <v>0</v>
      </c>
      <c r="H23" s="201">
        <f>Položky!BD1052</f>
        <v>0</v>
      </c>
      <c r="I23" s="202">
        <f>Položky!BE1052</f>
        <v>0</v>
      </c>
    </row>
    <row r="24" spans="1:9" s="35" customFormat="1" ht="12.75">
      <c r="A24" s="199" t="str">
        <f>Položky!B1053</f>
        <v>721</v>
      </c>
      <c r="B24" s="115" t="str">
        <f>Položky!C1053</f>
        <v>Vnitřní kanalizace</v>
      </c>
      <c r="C24" s="66"/>
      <c r="D24" s="116"/>
      <c r="E24" s="200">
        <f>Položky!BA1067</f>
        <v>0</v>
      </c>
      <c r="F24" s="201">
        <f>Položky!BB1067</f>
        <v>0</v>
      </c>
      <c r="G24" s="201">
        <f>Položky!BC1067</f>
        <v>0</v>
      </c>
      <c r="H24" s="201">
        <f>Položky!BD1067</f>
        <v>0</v>
      </c>
      <c r="I24" s="202">
        <f>Položky!BE1067</f>
        <v>0</v>
      </c>
    </row>
    <row r="25" spans="1:9" s="35" customFormat="1" ht="12.75">
      <c r="A25" s="199" t="str">
        <f>Položky!B1068</f>
        <v>762</v>
      </c>
      <c r="B25" s="115" t="str">
        <f>Položky!C1068</f>
        <v>Konstrukce tesařské</v>
      </c>
      <c r="C25" s="66"/>
      <c r="D25" s="116"/>
      <c r="E25" s="200">
        <f>Položky!BA1120</f>
        <v>0</v>
      </c>
      <c r="F25" s="201">
        <f>Položky!BB1120</f>
        <v>0</v>
      </c>
      <c r="G25" s="201">
        <f>Položky!BC1120</f>
        <v>0</v>
      </c>
      <c r="H25" s="201">
        <f>Položky!BD1120</f>
        <v>0</v>
      </c>
      <c r="I25" s="202">
        <f>Položky!BE1120</f>
        <v>0</v>
      </c>
    </row>
    <row r="26" spans="1:9" s="35" customFormat="1" ht="12.75">
      <c r="A26" s="199" t="str">
        <f>Položky!B1121</f>
        <v>764</v>
      </c>
      <c r="B26" s="115" t="str">
        <f>Položky!C1121</f>
        <v>Konstrukce klempířské</v>
      </c>
      <c r="C26" s="66"/>
      <c r="D26" s="116"/>
      <c r="E26" s="200">
        <f>Položky!BA1168</f>
        <v>0</v>
      </c>
      <c r="F26" s="201">
        <f>Položky!BB1168</f>
        <v>0</v>
      </c>
      <c r="G26" s="201">
        <f>Položky!BC1168</f>
        <v>0</v>
      </c>
      <c r="H26" s="201">
        <f>Položky!BD1168</f>
        <v>0</v>
      </c>
      <c r="I26" s="202">
        <f>Položky!BE1168</f>
        <v>0</v>
      </c>
    </row>
    <row r="27" spans="1:9" s="35" customFormat="1" ht="12.75">
      <c r="A27" s="199" t="str">
        <f>Položky!B1169</f>
        <v>767</v>
      </c>
      <c r="B27" s="115" t="str">
        <f>Položky!C1169</f>
        <v>Konstrukce zámečnické</v>
      </c>
      <c r="C27" s="66"/>
      <c r="D27" s="116"/>
      <c r="E27" s="200">
        <f>Položky!BA1237</f>
        <v>0</v>
      </c>
      <c r="F27" s="201">
        <f>Položky!BB1237</f>
        <v>0</v>
      </c>
      <c r="G27" s="201">
        <f>Položky!BC1237</f>
        <v>0</v>
      </c>
      <c r="H27" s="201">
        <f>Položky!BD1237</f>
        <v>0</v>
      </c>
      <c r="I27" s="202">
        <f>Položky!BE1237</f>
        <v>0</v>
      </c>
    </row>
    <row r="28" spans="1:9" s="35" customFormat="1" ht="12.75">
      <c r="A28" s="199" t="str">
        <f>Položky!B1238</f>
        <v>769</v>
      </c>
      <c r="B28" s="115" t="str">
        <f>Položky!C1238</f>
        <v>Otvorové prvky z plastu</v>
      </c>
      <c r="C28" s="66"/>
      <c r="D28" s="116"/>
      <c r="E28" s="200">
        <f>Položky!BA1537</f>
        <v>0</v>
      </c>
      <c r="F28" s="201">
        <f>Položky!BB1537</f>
        <v>0</v>
      </c>
      <c r="G28" s="201">
        <f>Položky!BC1537</f>
        <v>0</v>
      </c>
      <c r="H28" s="201">
        <f>Položky!BD1537</f>
        <v>0</v>
      </c>
      <c r="I28" s="202">
        <f>Položky!BE1537</f>
        <v>0</v>
      </c>
    </row>
    <row r="29" spans="1:9" s="35" customFormat="1" ht="12.75">
      <c r="A29" s="199" t="str">
        <f>Položky!B1538</f>
        <v>771</v>
      </c>
      <c r="B29" s="115" t="str">
        <f>Položky!C1538</f>
        <v>Podlahy z dlaždic a obklady</v>
      </c>
      <c r="C29" s="66"/>
      <c r="D29" s="116"/>
      <c r="E29" s="200">
        <f>Položky!BA1556</f>
        <v>0</v>
      </c>
      <c r="F29" s="201">
        <f>Položky!BB1556</f>
        <v>0</v>
      </c>
      <c r="G29" s="201">
        <f>Položky!BC1556</f>
        <v>0</v>
      </c>
      <c r="H29" s="201">
        <f>Položky!BD1556</f>
        <v>0</v>
      </c>
      <c r="I29" s="202">
        <f>Položky!BE1556</f>
        <v>0</v>
      </c>
    </row>
    <row r="30" spans="1:9" s="35" customFormat="1" ht="12.75">
      <c r="A30" s="199" t="str">
        <f>Položky!B1557</f>
        <v>783</v>
      </c>
      <c r="B30" s="115" t="str">
        <f>Položky!C1557</f>
        <v>Nátěry</v>
      </c>
      <c r="C30" s="66"/>
      <c r="D30" s="116"/>
      <c r="E30" s="200">
        <f>Položky!BA1585</f>
        <v>0</v>
      </c>
      <c r="F30" s="201">
        <f>Položky!BB1585</f>
        <v>0</v>
      </c>
      <c r="G30" s="201">
        <f>Položky!BC1585</f>
        <v>0</v>
      </c>
      <c r="H30" s="201">
        <f>Položky!BD1585</f>
        <v>0</v>
      </c>
      <c r="I30" s="202">
        <f>Položky!BE1585</f>
        <v>0</v>
      </c>
    </row>
    <row r="31" spans="1:9" s="35" customFormat="1" ht="12.75">
      <c r="A31" s="199" t="str">
        <f>Položky!B1586</f>
        <v>784</v>
      </c>
      <c r="B31" s="115" t="str">
        <f>Položky!C1586</f>
        <v>Malby</v>
      </c>
      <c r="C31" s="66"/>
      <c r="D31" s="116"/>
      <c r="E31" s="200">
        <f>Položky!BA1589</f>
        <v>0</v>
      </c>
      <c r="F31" s="201">
        <f>Položky!BB1589</f>
        <v>0</v>
      </c>
      <c r="G31" s="201">
        <f>Položky!BC1589</f>
        <v>0</v>
      </c>
      <c r="H31" s="201">
        <f>Položky!BD1589</f>
        <v>0</v>
      </c>
      <c r="I31" s="202">
        <f>Položky!BE1589</f>
        <v>0</v>
      </c>
    </row>
    <row r="32" spans="1:9" s="35" customFormat="1" ht="12.75">
      <c r="A32" s="199" t="str">
        <f>Položky!B1590</f>
        <v>786</v>
      </c>
      <c r="B32" s="115" t="str">
        <f>Položky!C1590</f>
        <v>Čalounické úpravy</v>
      </c>
      <c r="C32" s="66"/>
      <c r="D32" s="116"/>
      <c r="E32" s="200">
        <f>Položky!BA1616</f>
        <v>0</v>
      </c>
      <c r="F32" s="201">
        <f>Položky!BB1616</f>
        <v>0</v>
      </c>
      <c r="G32" s="201">
        <f>Položky!BC1616</f>
        <v>0</v>
      </c>
      <c r="H32" s="201">
        <f>Položky!BD1616</f>
        <v>0</v>
      </c>
      <c r="I32" s="202">
        <f>Položky!BE1616</f>
        <v>0</v>
      </c>
    </row>
    <row r="33" spans="1:9" s="35" customFormat="1" ht="12.75">
      <c r="A33" s="199" t="str">
        <f>Položky!B1617</f>
        <v>787</v>
      </c>
      <c r="B33" s="115" t="str">
        <f>Položky!C1617</f>
        <v>Zasklívání</v>
      </c>
      <c r="C33" s="66"/>
      <c r="D33" s="116"/>
      <c r="E33" s="200">
        <f>Položky!BA1624</f>
        <v>0</v>
      </c>
      <c r="F33" s="201">
        <f>Položky!BB1624</f>
        <v>0</v>
      </c>
      <c r="G33" s="201">
        <f>Položky!BC1624</f>
        <v>0</v>
      </c>
      <c r="H33" s="201">
        <f>Položky!BD1624</f>
        <v>0</v>
      </c>
      <c r="I33" s="202">
        <f>Položky!BE1624</f>
        <v>0</v>
      </c>
    </row>
    <row r="34" spans="1:9" s="35" customFormat="1" ht="12.75">
      <c r="A34" s="199" t="str">
        <f>Položky!B1625</f>
        <v>M11</v>
      </c>
      <c r="B34" s="115" t="str">
        <f>Položky!C1625</f>
        <v>Hromosvod</v>
      </c>
      <c r="C34" s="66"/>
      <c r="D34" s="116"/>
      <c r="E34" s="200">
        <f>Položky!BA1628</f>
        <v>0</v>
      </c>
      <c r="F34" s="201">
        <f>Položky!BB1628</f>
        <v>0</v>
      </c>
      <c r="G34" s="201">
        <f>Položky!BC1628</f>
        <v>0</v>
      </c>
      <c r="H34" s="201">
        <f>Položky!BD1628</f>
        <v>0</v>
      </c>
      <c r="I34" s="202">
        <f>Položky!BE1628</f>
        <v>0</v>
      </c>
    </row>
    <row r="35" spans="1:9" s="35" customFormat="1" ht="12.75">
      <c r="A35" s="199" t="str">
        <f>Položky!B1629</f>
        <v>MVY</v>
      </c>
      <c r="B35" s="115" t="str">
        <f>Položky!C1629</f>
        <v>výměry - neoceňovat</v>
      </c>
      <c r="C35" s="66"/>
      <c r="D35" s="116"/>
      <c r="E35" s="200">
        <f>Položky!BA1689</f>
        <v>0</v>
      </c>
      <c r="F35" s="201">
        <f>Položky!BB1689</f>
        <v>0</v>
      </c>
      <c r="G35" s="201">
        <f>Položky!BC1689</f>
        <v>0</v>
      </c>
      <c r="H35" s="201">
        <f>Položky!BD1689</f>
        <v>0</v>
      </c>
      <c r="I35" s="202">
        <f>Položky!BE1689</f>
        <v>0</v>
      </c>
    </row>
    <row r="36" spans="1:9" s="35" customFormat="1" ht="13.5" thickBot="1">
      <c r="A36" s="199" t="str">
        <f>Položky!B1690</f>
        <v>D96</v>
      </c>
      <c r="B36" s="115" t="str">
        <f>Položky!C1690</f>
        <v>Přesuny suti a vybouraných hmot</v>
      </c>
      <c r="C36" s="66"/>
      <c r="D36" s="116"/>
      <c r="E36" s="200">
        <f>Položky!BA1704</f>
        <v>0</v>
      </c>
      <c r="F36" s="201">
        <f>Položky!BB1704</f>
        <v>0</v>
      </c>
      <c r="G36" s="201">
        <f>Položky!BC1704</f>
        <v>0</v>
      </c>
      <c r="H36" s="201">
        <f>Položky!BD1704</f>
        <v>0</v>
      </c>
      <c r="I36" s="202">
        <f>Položky!BE1704</f>
        <v>0</v>
      </c>
    </row>
    <row r="37" spans="1:9" s="123" customFormat="1" ht="13.5" thickBot="1">
      <c r="A37" s="117"/>
      <c r="B37" s="118" t="s">
        <v>57</v>
      </c>
      <c r="C37" s="118"/>
      <c r="D37" s="119"/>
      <c r="E37" s="120">
        <f>SUM(E7:E36)</f>
        <v>0</v>
      </c>
      <c r="F37" s="121">
        <f>SUM(F7:F36)</f>
        <v>0</v>
      </c>
      <c r="G37" s="121">
        <f>SUM(G7:G36)</f>
        <v>0</v>
      </c>
      <c r="H37" s="121">
        <f>SUM(H7:H36)</f>
        <v>0</v>
      </c>
      <c r="I37" s="122">
        <f>SUM(I7:I36)</f>
        <v>0</v>
      </c>
    </row>
    <row r="38" spans="1:9" ht="12.75">
      <c r="A38" s="66"/>
      <c r="B38" s="66"/>
      <c r="C38" s="66"/>
      <c r="D38" s="66"/>
      <c r="E38" s="66"/>
      <c r="F38" s="66"/>
      <c r="G38" s="66"/>
      <c r="H38" s="66"/>
      <c r="I38" s="66"/>
    </row>
    <row r="39" spans="1:57" ht="19.5" customHeight="1">
      <c r="A39" s="107" t="s">
        <v>58</v>
      </c>
      <c r="B39" s="107"/>
      <c r="C39" s="107"/>
      <c r="D39" s="107"/>
      <c r="E39" s="107"/>
      <c r="F39" s="107"/>
      <c r="G39" s="124"/>
      <c r="H39" s="107"/>
      <c r="I39" s="107"/>
      <c r="BA39" s="41"/>
      <c r="BB39" s="41"/>
      <c r="BC39" s="41"/>
      <c r="BD39" s="41"/>
      <c r="BE39" s="41"/>
    </row>
    <row r="40" spans="1:9" ht="13.5" thickBot="1">
      <c r="A40" s="77"/>
      <c r="B40" s="77"/>
      <c r="C40" s="77"/>
      <c r="D40" s="77"/>
      <c r="E40" s="77"/>
      <c r="F40" s="77"/>
      <c r="G40" s="77"/>
      <c r="H40" s="77"/>
      <c r="I40" s="77"/>
    </row>
    <row r="41" spans="1:9" ht="12.75">
      <c r="A41" s="71" t="s">
        <v>59</v>
      </c>
      <c r="B41" s="72"/>
      <c r="C41" s="72"/>
      <c r="D41" s="125"/>
      <c r="E41" s="126" t="s">
        <v>60</v>
      </c>
      <c r="F41" s="127" t="s">
        <v>61</v>
      </c>
      <c r="G41" s="128" t="s">
        <v>62</v>
      </c>
      <c r="H41" s="129"/>
      <c r="I41" s="130" t="s">
        <v>60</v>
      </c>
    </row>
    <row r="42" spans="1:53" ht="12.75">
      <c r="A42" s="64"/>
      <c r="B42" s="55"/>
      <c r="C42" s="55"/>
      <c r="D42" s="131"/>
      <c r="E42" s="132"/>
      <c r="F42" s="133"/>
      <c r="G42" s="134">
        <f>CHOOSE(BA42+1,HSV+PSV,HSV+PSV+Mont,HSV+PSV+Dodavka+Mont,HSV,PSV,Mont,Dodavka,Mont+Dodavka,0)</f>
        <v>0</v>
      </c>
      <c r="H42" s="135"/>
      <c r="I42" s="136">
        <f>E42+F42*G42/100</f>
        <v>0</v>
      </c>
      <c r="BA42">
        <v>1</v>
      </c>
    </row>
    <row r="43" spans="1:53" ht="12.75">
      <c r="A43" s="64"/>
      <c r="B43" s="55"/>
      <c r="C43" s="55"/>
      <c r="D43" s="131"/>
      <c r="E43" s="132"/>
      <c r="F43" s="133"/>
      <c r="G43" s="134">
        <f>CHOOSE(BA43+1,HSV+PSV,HSV+PSV+Mont,HSV+PSV+Dodavka+Mont,HSV,PSV,Mont,Dodavka,Mont+Dodavka,0)</f>
        <v>0</v>
      </c>
      <c r="H43" s="135"/>
      <c r="I43" s="136">
        <f>E43+F43*G43/100</f>
        <v>0</v>
      </c>
      <c r="BA43">
        <v>1</v>
      </c>
    </row>
    <row r="44" spans="1:9" ht="13.5" thickBot="1">
      <c r="A44" s="137"/>
      <c r="B44" s="138" t="s">
        <v>63</v>
      </c>
      <c r="C44" s="139"/>
      <c r="D44" s="140"/>
      <c r="E44" s="141"/>
      <c r="F44" s="142"/>
      <c r="G44" s="142"/>
      <c r="H44" s="227">
        <f>SUM(I42:I43)</f>
        <v>0</v>
      </c>
      <c r="I44" s="228"/>
    </row>
    <row r="46" spans="2:9" ht="12.75">
      <c r="B46" s="123"/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  <row r="84" spans="6:9" ht="12.75">
      <c r="F84" s="143"/>
      <c r="G84" s="144"/>
      <c r="H84" s="144"/>
      <c r="I84" s="145"/>
    </row>
    <row r="85" spans="6:9" ht="12.75">
      <c r="F85" s="143"/>
      <c r="G85" s="144"/>
      <c r="H85" s="144"/>
      <c r="I85" s="145"/>
    </row>
    <row r="86" spans="6:9" ht="12.75">
      <c r="F86" s="143"/>
      <c r="G86" s="144"/>
      <c r="H86" s="144"/>
      <c r="I86" s="145"/>
    </row>
    <row r="87" spans="6:9" ht="12.75">
      <c r="F87" s="143"/>
      <c r="G87" s="144"/>
      <c r="H87" s="144"/>
      <c r="I87" s="145"/>
    </row>
    <row r="88" spans="6:9" ht="12.75">
      <c r="F88" s="143"/>
      <c r="G88" s="144"/>
      <c r="H88" s="144"/>
      <c r="I88" s="145"/>
    </row>
    <row r="89" spans="6:9" ht="12.75">
      <c r="F89" s="143"/>
      <c r="G89" s="144"/>
      <c r="H89" s="144"/>
      <c r="I89" s="145"/>
    </row>
    <row r="90" spans="6:9" ht="12.75">
      <c r="F90" s="143"/>
      <c r="G90" s="144"/>
      <c r="H90" s="144"/>
      <c r="I90" s="145"/>
    </row>
    <row r="91" spans="6:9" ht="12.75">
      <c r="F91" s="143"/>
      <c r="G91" s="144"/>
      <c r="H91" s="144"/>
      <c r="I91" s="145"/>
    </row>
    <row r="92" spans="6:9" ht="12.75">
      <c r="F92" s="143"/>
      <c r="G92" s="144"/>
      <c r="H92" s="144"/>
      <c r="I92" s="145"/>
    </row>
    <row r="93" spans="6:9" ht="12.75">
      <c r="F93" s="143"/>
      <c r="G93" s="144"/>
      <c r="H93" s="144"/>
      <c r="I93" s="145"/>
    </row>
    <row r="94" spans="6:9" ht="12.75">
      <c r="F94" s="143"/>
      <c r="G94" s="144"/>
      <c r="H94" s="144"/>
      <c r="I94" s="145"/>
    </row>
    <row r="95" spans="6:9" ht="12.75">
      <c r="F95" s="143"/>
      <c r="G95" s="144"/>
      <c r="H95" s="144"/>
      <c r="I95" s="145"/>
    </row>
  </sheetData>
  <sheetProtection/>
  <mergeCells count="4">
    <mergeCell ref="A1:B1"/>
    <mergeCell ref="A2:B2"/>
    <mergeCell ref="G2:I2"/>
    <mergeCell ref="H44:I4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777"/>
  <sheetViews>
    <sheetView showGridLines="0" showZeros="0" tabSelected="1" zoomScalePageLayoutView="0" workbookViewId="0" topLeftCell="A1032">
      <selection activeCell="C1044" sqref="C1044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3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32" t="s">
        <v>78</v>
      </c>
      <c r="B1" s="232"/>
      <c r="C1" s="232"/>
      <c r="D1" s="232"/>
      <c r="E1" s="232"/>
      <c r="F1" s="232"/>
      <c r="G1" s="232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20" t="s">
        <v>48</v>
      </c>
      <c r="B3" s="221"/>
      <c r="C3" s="97" t="str">
        <f>CONCATENATE(cislostavby," ",nazevstavby)</f>
        <v>0000 SŠ gastro,hotel.+lesnic.Bzenec</v>
      </c>
      <c r="D3" s="151"/>
      <c r="E3" s="152" t="s">
        <v>64</v>
      </c>
      <c r="F3" s="153" t="str">
        <f>Rekapitulace!H1</f>
        <v>00002698</v>
      </c>
      <c r="G3" s="154"/>
    </row>
    <row r="4" spans="1:7" ht="13.5" thickBot="1">
      <c r="A4" s="233" t="s">
        <v>50</v>
      </c>
      <c r="B4" s="223"/>
      <c r="C4" s="103" t="str">
        <f>CONCATENATE(cisloobjektu," ",nazevobjektu)</f>
        <v>2698 Revitalizace-SO 02-ubytovna</v>
      </c>
      <c r="D4" s="155"/>
      <c r="E4" s="234" t="str">
        <f>Rekapitulace!G2</f>
        <v>SŠ gastro,hotel.+lesnic.Bzenec - Revitalizace-SO 0</v>
      </c>
      <c r="F4" s="235"/>
      <c r="G4" s="236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73</v>
      </c>
      <c r="C7" s="165" t="s">
        <v>74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85</v>
      </c>
      <c r="C8" s="173" t="s">
        <v>86</v>
      </c>
      <c r="D8" s="174" t="s">
        <v>87</v>
      </c>
      <c r="E8" s="175">
        <v>16.575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0">
        <v>1</v>
      </c>
      <c r="CB8" s="170">
        <v>1</v>
      </c>
      <c r="CZ8" s="146">
        <v>0</v>
      </c>
    </row>
    <row r="9" spans="1:15" ht="12.75">
      <c r="A9" s="177"/>
      <c r="B9" s="179"/>
      <c r="C9" s="229" t="s">
        <v>88</v>
      </c>
      <c r="D9" s="230"/>
      <c r="E9" s="180">
        <v>0</v>
      </c>
      <c r="F9" s="181"/>
      <c r="G9" s="182"/>
      <c r="M9" s="178" t="s">
        <v>88</v>
      </c>
      <c r="O9" s="170"/>
    </row>
    <row r="10" spans="1:15" ht="12.75">
      <c r="A10" s="177"/>
      <c r="B10" s="179"/>
      <c r="C10" s="229" t="s">
        <v>89</v>
      </c>
      <c r="D10" s="230"/>
      <c r="E10" s="180">
        <v>0</v>
      </c>
      <c r="F10" s="181"/>
      <c r="G10" s="182"/>
      <c r="M10" s="178" t="s">
        <v>89</v>
      </c>
      <c r="O10" s="170"/>
    </row>
    <row r="11" spans="1:15" ht="12.75">
      <c r="A11" s="177"/>
      <c r="B11" s="179"/>
      <c r="C11" s="229" t="s">
        <v>90</v>
      </c>
      <c r="D11" s="230"/>
      <c r="E11" s="180">
        <v>16.575</v>
      </c>
      <c r="F11" s="181"/>
      <c r="G11" s="182"/>
      <c r="M11" s="178" t="s">
        <v>90</v>
      </c>
      <c r="O11" s="170"/>
    </row>
    <row r="12" spans="1:104" ht="12.75">
      <c r="A12" s="171">
        <v>2</v>
      </c>
      <c r="B12" s="172" t="s">
        <v>91</v>
      </c>
      <c r="C12" s="173" t="s">
        <v>92</v>
      </c>
      <c r="D12" s="174" t="s">
        <v>87</v>
      </c>
      <c r="E12" s="175">
        <v>74.229</v>
      </c>
      <c r="F12" s="175">
        <v>0</v>
      </c>
      <c r="G12" s="176">
        <f>E12*F12</f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0">
        <v>1</v>
      </c>
      <c r="CB12" s="170">
        <v>1</v>
      </c>
      <c r="CZ12" s="146">
        <v>0</v>
      </c>
    </row>
    <row r="13" spans="1:15" ht="12.75">
      <c r="A13" s="177"/>
      <c r="B13" s="179"/>
      <c r="C13" s="229" t="s">
        <v>88</v>
      </c>
      <c r="D13" s="230"/>
      <c r="E13" s="180">
        <v>0</v>
      </c>
      <c r="F13" s="181"/>
      <c r="G13" s="182"/>
      <c r="M13" s="178" t="s">
        <v>88</v>
      </c>
      <c r="O13" s="170"/>
    </row>
    <row r="14" spans="1:15" ht="12.75">
      <c r="A14" s="177"/>
      <c r="B14" s="179"/>
      <c r="C14" s="229" t="s">
        <v>89</v>
      </c>
      <c r="D14" s="230"/>
      <c r="E14" s="180">
        <v>0</v>
      </c>
      <c r="F14" s="181"/>
      <c r="G14" s="182"/>
      <c r="M14" s="178" t="s">
        <v>89</v>
      </c>
      <c r="O14" s="170"/>
    </row>
    <row r="15" spans="1:15" ht="22.5">
      <c r="A15" s="177"/>
      <c r="B15" s="179"/>
      <c r="C15" s="229" t="s">
        <v>93</v>
      </c>
      <c r="D15" s="230"/>
      <c r="E15" s="180">
        <v>0</v>
      </c>
      <c r="F15" s="181"/>
      <c r="G15" s="182"/>
      <c r="M15" s="178" t="s">
        <v>93</v>
      </c>
      <c r="O15" s="170"/>
    </row>
    <row r="16" spans="1:15" ht="12.75">
      <c r="A16" s="177"/>
      <c r="B16" s="179"/>
      <c r="C16" s="229" t="s">
        <v>94</v>
      </c>
      <c r="D16" s="230"/>
      <c r="E16" s="180">
        <v>11.6765</v>
      </c>
      <c r="F16" s="181"/>
      <c r="G16" s="182"/>
      <c r="M16" s="178" t="s">
        <v>94</v>
      </c>
      <c r="O16" s="170"/>
    </row>
    <row r="17" spans="1:15" ht="22.5">
      <c r="A17" s="177"/>
      <c r="B17" s="179"/>
      <c r="C17" s="229" t="s">
        <v>95</v>
      </c>
      <c r="D17" s="230"/>
      <c r="E17" s="180">
        <v>0</v>
      </c>
      <c r="F17" s="181"/>
      <c r="G17" s="182"/>
      <c r="M17" s="178" t="s">
        <v>95</v>
      </c>
      <c r="O17" s="170"/>
    </row>
    <row r="18" spans="1:15" ht="12.75">
      <c r="A18" s="177"/>
      <c r="B18" s="179"/>
      <c r="C18" s="229" t="s">
        <v>96</v>
      </c>
      <c r="D18" s="230"/>
      <c r="E18" s="180">
        <v>45.9775</v>
      </c>
      <c r="F18" s="181"/>
      <c r="G18" s="182"/>
      <c r="M18" s="178" t="s">
        <v>96</v>
      </c>
      <c r="O18" s="170"/>
    </row>
    <row r="19" spans="1:15" ht="12.75">
      <c r="A19" s="177"/>
      <c r="B19" s="179"/>
      <c r="C19" s="229" t="s">
        <v>97</v>
      </c>
      <c r="D19" s="230"/>
      <c r="E19" s="180">
        <v>0</v>
      </c>
      <c r="F19" s="181"/>
      <c r="G19" s="182"/>
      <c r="M19" s="178" t="s">
        <v>97</v>
      </c>
      <c r="O19" s="170"/>
    </row>
    <row r="20" spans="1:15" ht="12.75">
      <c r="A20" s="177"/>
      <c r="B20" s="179"/>
      <c r="C20" s="229" t="s">
        <v>98</v>
      </c>
      <c r="D20" s="230"/>
      <c r="E20" s="180">
        <v>16.575</v>
      </c>
      <c r="F20" s="181"/>
      <c r="G20" s="182"/>
      <c r="M20" s="178" t="s">
        <v>98</v>
      </c>
      <c r="O20" s="170"/>
    </row>
    <row r="21" spans="1:104" ht="12.75">
      <c r="A21" s="171">
        <v>3</v>
      </c>
      <c r="B21" s="172" t="s">
        <v>99</v>
      </c>
      <c r="C21" s="173" t="s">
        <v>100</v>
      </c>
      <c r="D21" s="174" t="s">
        <v>87</v>
      </c>
      <c r="E21" s="175">
        <v>16.575</v>
      </c>
      <c r="F21" s="175">
        <v>0</v>
      </c>
      <c r="G21" s="176">
        <f>E21*F21</f>
        <v>0</v>
      </c>
      <c r="O21" s="170">
        <v>2</v>
      </c>
      <c r="AA21" s="146">
        <v>1</v>
      </c>
      <c r="AB21" s="146">
        <v>1</v>
      </c>
      <c r="AC21" s="146">
        <v>1</v>
      </c>
      <c r="AZ21" s="146">
        <v>1</v>
      </c>
      <c r="BA21" s="146">
        <f>IF(AZ21=1,G21,0)</f>
        <v>0</v>
      </c>
      <c r="BB21" s="146">
        <f>IF(AZ21=2,G21,0)</f>
        <v>0</v>
      </c>
      <c r="BC21" s="146">
        <f>IF(AZ21=3,G21,0)</f>
        <v>0</v>
      </c>
      <c r="BD21" s="146">
        <f>IF(AZ21=4,G21,0)</f>
        <v>0</v>
      </c>
      <c r="BE21" s="146">
        <f>IF(AZ21=5,G21,0)</f>
        <v>0</v>
      </c>
      <c r="CA21" s="170">
        <v>1</v>
      </c>
      <c r="CB21" s="170">
        <v>1</v>
      </c>
      <c r="CZ21" s="146">
        <v>0</v>
      </c>
    </row>
    <row r="22" spans="1:15" ht="12.75">
      <c r="A22" s="177"/>
      <c r="B22" s="179"/>
      <c r="C22" s="229" t="s">
        <v>88</v>
      </c>
      <c r="D22" s="230"/>
      <c r="E22" s="180">
        <v>0</v>
      </c>
      <c r="F22" s="181"/>
      <c r="G22" s="182"/>
      <c r="M22" s="178" t="s">
        <v>88</v>
      </c>
      <c r="O22" s="170"/>
    </row>
    <row r="23" spans="1:15" ht="12.75">
      <c r="A23" s="177"/>
      <c r="B23" s="179"/>
      <c r="C23" s="229" t="s">
        <v>89</v>
      </c>
      <c r="D23" s="230"/>
      <c r="E23" s="180">
        <v>0</v>
      </c>
      <c r="F23" s="181"/>
      <c r="G23" s="182"/>
      <c r="M23" s="178" t="s">
        <v>89</v>
      </c>
      <c r="O23" s="170"/>
    </row>
    <row r="24" spans="1:15" ht="12.75">
      <c r="A24" s="177"/>
      <c r="B24" s="179"/>
      <c r="C24" s="229" t="s">
        <v>97</v>
      </c>
      <c r="D24" s="230"/>
      <c r="E24" s="180">
        <v>0</v>
      </c>
      <c r="F24" s="181"/>
      <c r="G24" s="182"/>
      <c r="M24" s="178" t="s">
        <v>97</v>
      </c>
      <c r="O24" s="170"/>
    </row>
    <row r="25" spans="1:15" ht="12.75">
      <c r="A25" s="177"/>
      <c r="B25" s="179"/>
      <c r="C25" s="229" t="s">
        <v>101</v>
      </c>
      <c r="D25" s="230"/>
      <c r="E25" s="180">
        <v>16.575</v>
      </c>
      <c r="F25" s="181"/>
      <c r="G25" s="182"/>
      <c r="M25" s="178" t="s">
        <v>101</v>
      </c>
      <c r="O25" s="170"/>
    </row>
    <row r="26" spans="1:104" ht="12.75">
      <c r="A26" s="171">
        <v>4</v>
      </c>
      <c r="B26" s="172" t="s">
        <v>102</v>
      </c>
      <c r="C26" s="173" t="s">
        <v>103</v>
      </c>
      <c r="D26" s="174" t="s">
        <v>104</v>
      </c>
      <c r="E26" s="175">
        <v>37.9036</v>
      </c>
      <c r="F26" s="175">
        <v>0</v>
      </c>
      <c r="G26" s="176">
        <f>E26*F26</f>
        <v>0</v>
      </c>
      <c r="O26" s="170">
        <v>2</v>
      </c>
      <c r="AA26" s="146">
        <v>1</v>
      </c>
      <c r="AB26" s="146">
        <v>1</v>
      </c>
      <c r="AC26" s="146">
        <v>1</v>
      </c>
      <c r="AZ26" s="146">
        <v>1</v>
      </c>
      <c r="BA26" s="146">
        <f>IF(AZ26=1,G26,0)</f>
        <v>0</v>
      </c>
      <c r="BB26" s="146">
        <f>IF(AZ26=2,G26,0)</f>
        <v>0</v>
      </c>
      <c r="BC26" s="146">
        <f>IF(AZ26=3,G26,0)</f>
        <v>0</v>
      </c>
      <c r="BD26" s="146">
        <f>IF(AZ26=4,G26,0)</f>
        <v>0</v>
      </c>
      <c r="BE26" s="146">
        <f>IF(AZ26=5,G26,0)</f>
        <v>0</v>
      </c>
      <c r="CA26" s="170">
        <v>1</v>
      </c>
      <c r="CB26" s="170">
        <v>1</v>
      </c>
      <c r="CZ26" s="146">
        <v>0</v>
      </c>
    </row>
    <row r="27" spans="1:15" ht="12.75">
      <c r="A27" s="177"/>
      <c r="B27" s="179"/>
      <c r="C27" s="229" t="s">
        <v>88</v>
      </c>
      <c r="D27" s="230"/>
      <c r="E27" s="180">
        <v>0</v>
      </c>
      <c r="F27" s="181"/>
      <c r="G27" s="182"/>
      <c r="M27" s="178" t="s">
        <v>88</v>
      </c>
      <c r="O27" s="170"/>
    </row>
    <row r="28" spans="1:15" ht="12.75">
      <c r="A28" s="177"/>
      <c r="B28" s="179"/>
      <c r="C28" s="229" t="s">
        <v>89</v>
      </c>
      <c r="D28" s="230"/>
      <c r="E28" s="180">
        <v>0</v>
      </c>
      <c r="F28" s="181"/>
      <c r="G28" s="182"/>
      <c r="M28" s="178" t="s">
        <v>89</v>
      </c>
      <c r="O28" s="170"/>
    </row>
    <row r="29" spans="1:15" ht="12.75">
      <c r="A29" s="177"/>
      <c r="B29" s="179"/>
      <c r="C29" s="229" t="s">
        <v>105</v>
      </c>
      <c r="D29" s="230"/>
      <c r="E29" s="180">
        <v>0</v>
      </c>
      <c r="F29" s="181"/>
      <c r="G29" s="182"/>
      <c r="M29" s="178" t="s">
        <v>105</v>
      </c>
      <c r="O29" s="170"/>
    </row>
    <row r="30" spans="1:15" ht="22.5">
      <c r="A30" s="177"/>
      <c r="B30" s="179"/>
      <c r="C30" s="229" t="s">
        <v>106</v>
      </c>
      <c r="D30" s="230"/>
      <c r="E30" s="180">
        <v>3.1261</v>
      </c>
      <c r="F30" s="181"/>
      <c r="G30" s="182"/>
      <c r="M30" s="178" t="s">
        <v>106</v>
      </c>
      <c r="O30" s="170"/>
    </row>
    <row r="31" spans="1:15" ht="12.75">
      <c r="A31" s="177"/>
      <c r="B31" s="179"/>
      <c r="C31" s="229" t="s">
        <v>105</v>
      </c>
      <c r="D31" s="230"/>
      <c r="E31" s="180">
        <v>0</v>
      </c>
      <c r="F31" s="181"/>
      <c r="G31" s="182"/>
      <c r="M31" s="178" t="s">
        <v>105</v>
      </c>
      <c r="O31" s="170"/>
    </row>
    <row r="32" spans="1:15" ht="12.75">
      <c r="A32" s="177"/>
      <c r="B32" s="179"/>
      <c r="C32" s="229" t="s">
        <v>107</v>
      </c>
      <c r="D32" s="230"/>
      <c r="E32" s="180">
        <v>3.0075</v>
      </c>
      <c r="F32" s="181"/>
      <c r="G32" s="182"/>
      <c r="M32" s="178" t="s">
        <v>107</v>
      </c>
      <c r="O32" s="170"/>
    </row>
    <row r="33" spans="1:15" ht="12.75">
      <c r="A33" s="177"/>
      <c r="B33" s="179"/>
      <c r="C33" s="229" t="s">
        <v>108</v>
      </c>
      <c r="D33" s="230"/>
      <c r="E33" s="180">
        <v>6.2556</v>
      </c>
      <c r="F33" s="181"/>
      <c r="G33" s="182"/>
      <c r="M33" s="178" t="s">
        <v>108</v>
      </c>
      <c r="O33" s="170"/>
    </row>
    <row r="34" spans="1:15" ht="12.75">
      <c r="A34" s="177"/>
      <c r="B34" s="179"/>
      <c r="C34" s="229" t="s">
        <v>109</v>
      </c>
      <c r="D34" s="230"/>
      <c r="E34" s="180">
        <v>2.7247</v>
      </c>
      <c r="F34" s="181"/>
      <c r="G34" s="182"/>
      <c r="M34" s="178" t="s">
        <v>109</v>
      </c>
      <c r="O34" s="170"/>
    </row>
    <row r="35" spans="1:15" ht="12.75">
      <c r="A35" s="177"/>
      <c r="B35" s="179"/>
      <c r="C35" s="229" t="s">
        <v>110</v>
      </c>
      <c r="D35" s="230"/>
      <c r="E35" s="180">
        <v>6.9752</v>
      </c>
      <c r="F35" s="181"/>
      <c r="G35" s="182"/>
      <c r="M35" s="178" t="s">
        <v>110</v>
      </c>
      <c r="O35" s="170"/>
    </row>
    <row r="36" spans="1:15" ht="12.75">
      <c r="A36" s="177"/>
      <c r="B36" s="179"/>
      <c r="C36" s="229" t="s">
        <v>111</v>
      </c>
      <c r="D36" s="230"/>
      <c r="E36" s="180">
        <v>0.063</v>
      </c>
      <c r="F36" s="181"/>
      <c r="G36" s="182"/>
      <c r="M36" s="178" t="s">
        <v>111</v>
      </c>
      <c r="O36" s="170"/>
    </row>
    <row r="37" spans="1:15" ht="22.5">
      <c r="A37" s="177"/>
      <c r="B37" s="179"/>
      <c r="C37" s="229" t="s">
        <v>112</v>
      </c>
      <c r="D37" s="230"/>
      <c r="E37" s="180">
        <v>4.6608</v>
      </c>
      <c r="F37" s="181"/>
      <c r="G37" s="182"/>
      <c r="M37" s="178" t="s">
        <v>112</v>
      </c>
      <c r="O37" s="170"/>
    </row>
    <row r="38" spans="1:15" ht="22.5">
      <c r="A38" s="177"/>
      <c r="B38" s="179"/>
      <c r="C38" s="229" t="s">
        <v>113</v>
      </c>
      <c r="D38" s="230"/>
      <c r="E38" s="180">
        <v>0</v>
      </c>
      <c r="F38" s="181"/>
      <c r="G38" s="182"/>
      <c r="M38" s="178" t="s">
        <v>113</v>
      </c>
      <c r="O38" s="170"/>
    </row>
    <row r="39" spans="1:15" ht="12.75">
      <c r="A39" s="177"/>
      <c r="B39" s="179"/>
      <c r="C39" s="229" t="s">
        <v>114</v>
      </c>
      <c r="D39" s="230"/>
      <c r="E39" s="180">
        <v>6.5195</v>
      </c>
      <c r="F39" s="181"/>
      <c r="G39" s="182"/>
      <c r="M39" s="178" t="s">
        <v>114</v>
      </c>
      <c r="O39" s="170"/>
    </row>
    <row r="40" spans="1:15" ht="12.75">
      <c r="A40" s="177"/>
      <c r="B40" s="179"/>
      <c r="C40" s="229" t="s">
        <v>115</v>
      </c>
      <c r="D40" s="230"/>
      <c r="E40" s="180">
        <v>1.3813</v>
      </c>
      <c r="F40" s="181"/>
      <c r="G40" s="182"/>
      <c r="M40" s="178" t="s">
        <v>115</v>
      </c>
      <c r="O40" s="170"/>
    </row>
    <row r="41" spans="1:15" ht="12.75">
      <c r="A41" s="177"/>
      <c r="B41" s="179"/>
      <c r="C41" s="229" t="s">
        <v>116</v>
      </c>
      <c r="D41" s="230"/>
      <c r="E41" s="180">
        <v>3.19</v>
      </c>
      <c r="F41" s="181"/>
      <c r="G41" s="182"/>
      <c r="M41" s="178" t="s">
        <v>116</v>
      </c>
      <c r="O41" s="170"/>
    </row>
    <row r="42" spans="1:104" ht="12.75">
      <c r="A42" s="171">
        <v>5</v>
      </c>
      <c r="B42" s="172" t="s">
        <v>117</v>
      </c>
      <c r="C42" s="173" t="s">
        <v>118</v>
      </c>
      <c r="D42" s="174" t="s">
        <v>104</v>
      </c>
      <c r="E42" s="175">
        <v>35.8742</v>
      </c>
      <c r="F42" s="175">
        <v>0</v>
      </c>
      <c r="G42" s="176">
        <f>E42*F42</f>
        <v>0</v>
      </c>
      <c r="O42" s="170">
        <v>2</v>
      </c>
      <c r="AA42" s="146">
        <v>1</v>
      </c>
      <c r="AB42" s="146">
        <v>1</v>
      </c>
      <c r="AC42" s="146">
        <v>1</v>
      </c>
      <c r="AZ42" s="146">
        <v>1</v>
      </c>
      <c r="BA42" s="146">
        <f>IF(AZ42=1,G42,0)</f>
        <v>0</v>
      </c>
      <c r="BB42" s="146">
        <f>IF(AZ42=2,G42,0)</f>
        <v>0</v>
      </c>
      <c r="BC42" s="146">
        <f>IF(AZ42=3,G42,0)</f>
        <v>0</v>
      </c>
      <c r="BD42" s="146">
        <f>IF(AZ42=4,G42,0)</f>
        <v>0</v>
      </c>
      <c r="BE42" s="146">
        <f>IF(AZ42=5,G42,0)</f>
        <v>0</v>
      </c>
      <c r="CA42" s="170">
        <v>1</v>
      </c>
      <c r="CB42" s="170">
        <v>1</v>
      </c>
      <c r="CZ42" s="146">
        <v>0</v>
      </c>
    </row>
    <row r="43" spans="1:15" ht="12.75">
      <c r="A43" s="177"/>
      <c r="B43" s="179"/>
      <c r="C43" s="229" t="s">
        <v>119</v>
      </c>
      <c r="D43" s="230"/>
      <c r="E43" s="180">
        <v>35.8742</v>
      </c>
      <c r="F43" s="181"/>
      <c r="G43" s="182"/>
      <c r="M43" s="178" t="s">
        <v>119</v>
      </c>
      <c r="O43" s="170"/>
    </row>
    <row r="44" spans="1:104" ht="12.75">
      <c r="A44" s="171">
        <v>6</v>
      </c>
      <c r="B44" s="172" t="s">
        <v>120</v>
      </c>
      <c r="C44" s="173" t="s">
        <v>121</v>
      </c>
      <c r="D44" s="174" t="s">
        <v>104</v>
      </c>
      <c r="E44" s="175">
        <v>19.9665</v>
      </c>
      <c r="F44" s="175">
        <v>0</v>
      </c>
      <c r="G44" s="176">
        <f>E44*F44</f>
        <v>0</v>
      </c>
      <c r="O44" s="170">
        <v>2</v>
      </c>
      <c r="AA44" s="146">
        <v>1</v>
      </c>
      <c r="AB44" s="146">
        <v>1</v>
      </c>
      <c r="AC44" s="146">
        <v>1</v>
      </c>
      <c r="AZ44" s="146">
        <v>1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0">
        <v>1</v>
      </c>
      <c r="CB44" s="170">
        <v>1</v>
      </c>
      <c r="CZ44" s="146">
        <v>0</v>
      </c>
    </row>
    <row r="45" spans="1:15" ht="12.75">
      <c r="A45" s="177"/>
      <c r="B45" s="179"/>
      <c r="C45" s="229" t="s">
        <v>122</v>
      </c>
      <c r="D45" s="230"/>
      <c r="E45" s="180">
        <v>37.9036</v>
      </c>
      <c r="F45" s="181"/>
      <c r="G45" s="182"/>
      <c r="M45" s="178" t="s">
        <v>122</v>
      </c>
      <c r="O45" s="170"/>
    </row>
    <row r="46" spans="1:15" ht="12.75">
      <c r="A46" s="177"/>
      <c r="B46" s="179"/>
      <c r="C46" s="229" t="s">
        <v>123</v>
      </c>
      <c r="D46" s="230"/>
      <c r="E46" s="180">
        <v>-17.9371</v>
      </c>
      <c r="F46" s="181"/>
      <c r="G46" s="182"/>
      <c r="M46" s="178" t="s">
        <v>123</v>
      </c>
      <c r="O46" s="170"/>
    </row>
    <row r="47" spans="1:104" ht="12.75">
      <c r="A47" s="171">
        <v>7</v>
      </c>
      <c r="B47" s="172" t="s">
        <v>124</v>
      </c>
      <c r="C47" s="173" t="s">
        <v>125</v>
      </c>
      <c r="D47" s="174" t="s">
        <v>104</v>
      </c>
      <c r="E47" s="175">
        <v>99.8325</v>
      </c>
      <c r="F47" s="175">
        <v>0</v>
      </c>
      <c r="G47" s="176">
        <f>E47*F47</f>
        <v>0</v>
      </c>
      <c r="O47" s="170">
        <v>2</v>
      </c>
      <c r="AA47" s="146">
        <v>1</v>
      </c>
      <c r="AB47" s="146">
        <v>1</v>
      </c>
      <c r="AC47" s="146">
        <v>1</v>
      </c>
      <c r="AZ47" s="146">
        <v>1</v>
      </c>
      <c r="BA47" s="146">
        <f>IF(AZ47=1,G47,0)</f>
        <v>0</v>
      </c>
      <c r="BB47" s="146">
        <f>IF(AZ47=2,G47,0)</f>
        <v>0</v>
      </c>
      <c r="BC47" s="146">
        <f>IF(AZ47=3,G47,0)</f>
        <v>0</v>
      </c>
      <c r="BD47" s="146">
        <f>IF(AZ47=4,G47,0)</f>
        <v>0</v>
      </c>
      <c r="BE47" s="146">
        <f>IF(AZ47=5,G47,0)</f>
        <v>0</v>
      </c>
      <c r="CA47" s="170">
        <v>1</v>
      </c>
      <c r="CB47" s="170">
        <v>1</v>
      </c>
      <c r="CZ47" s="146">
        <v>0</v>
      </c>
    </row>
    <row r="48" spans="1:15" ht="12.75">
      <c r="A48" s="177"/>
      <c r="B48" s="179"/>
      <c r="C48" s="229" t="s">
        <v>126</v>
      </c>
      <c r="D48" s="230"/>
      <c r="E48" s="180">
        <v>0</v>
      </c>
      <c r="F48" s="181"/>
      <c r="G48" s="182"/>
      <c r="M48" s="178" t="s">
        <v>126</v>
      </c>
      <c r="O48" s="170"/>
    </row>
    <row r="49" spans="1:15" ht="12.75">
      <c r="A49" s="177"/>
      <c r="B49" s="179"/>
      <c r="C49" s="229" t="s">
        <v>127</v>
      </c>
      <c r="D49" s="230"/>
      <c r="E49" s="180">
        <v>99.8325</v>
      </c>
      <c r="F49" s="181"/>
      <c r="G49" s="182"/>
      <c r="M49" s="178" t="s">
        <v>127</v>
      </c>
      <c r="O49" s="170"/>
    </row>
    <row r="50" spans="1:104" ht="12.75">
      <c r="A50" s="171">
        <v>8</v>
      </c>
      <c r="B50" s="172" t="s">
        <v>128</v>
      </c>
      <c r="C50" s="173" t="s">
        <v>129</v>
      </c>
      <c r="D50" s="174" t="s">
        <v>104</v>
      </c>
      <c r="E50" s="175">
        <v>17.9371</v>
      </c>
      <c r="F50" s="175">
        <v>0</v>
      </c>
      <c r="G50" s="176">
        <f>E50*F50</f>
        <v>0</v>
      </c>
      <c r="O50" s="170">
        <v>2</v>
      </c>
      <c r="AA50" s="146">
        <v>1</v>
      </c>
      <c r="AB50" s="146">
        <v>1</v>
      </c>
      <c r="AC50" s="146">
        <v>1</v>
      </c>
      <c r="AZ50" s="146">
        <v>1</v>
      </c>
      <c r="BA50" s="146">
        <f>IF(AZ50=1,G50,0)</f>
        <v>0</v>
      </c>
      <c r="BB50" s="146">
        <f>IF(AZ50=2,G50,0)</f>
        <v>0</v>
      </c>
      <c r="BC50" s="146">
        <f>IF(AZ50=3,G50,0)</f>
        <v>0</v>
      </c>
      <c r="BD50" s="146">
        <f>IF(AZ50=4,G50,0)</f>
        <v>0</v>
      </c>
      <c r="BE50" s="146">
        <f>IF(AZ50=5,G50,0)</f>
        <v>0</v>
      </c>
      <c r="CA50" s="170">
        <v>1</v>
      </c>
      <c r="CB50" s="170">
        <v>1</v>
      </c>
      <c r="CZ50" s="146">
        <v>0</v>
      </c>
    </row>
    <row r="51" spans="1:15" ht="12.75">
      <c r="A51" s="177"/>
      <c r="B51" s="179"/>
      <c r="C51" s="229" t="s">
        <v>130</v>
      </c>
      <c r="D51" s="230"/>
      <c r="E51" s="180">
        <v>17.9371</v>
      </c>
      <c r="F51" s="181"/>
      <c r="G51" s="182"/>
      <c r="M51" s="178" t="s">
        <v>130</v>
      </c>
      <c r="O51" s="170"/>
    </row>
    <row r="52" spans="1:104" ht="12.75">
      <c r="A52" s="171">
        <v>9</v>
      </c>
      <c r="B52" s="172" t="s">
        <v>131</v>
      </c>
      <c r="C52" s="173" t="s">
        <v>132</v>
      </c>
      <c r="D52" s="174" t="s">
        <v>104</v>
      </c>
      <c r="E52" s="175">
        <v>35.3839</v>
      </c>
      <c r="F52" s="175">
        <v>0</v>
      </c>
      <c r="G52" s="176">
        <f>E52*F52</f>
        <v>0</v>
      </c>
      <c r="O52" s="170">
        <v>2</v>
      </c>
      <c r="AA52" s="146">
        <v>1</v>
      </c>
      <c r="AB52" s="146">
        <v>1</v>
      </c>
      <c r="AC52" s="146">
        <v>1</v>
      </c>
      <c r="AZ52" s="146">
        <v>1</v>
      </c>
      <c r="BA52" s="146">
        <f>IF(AZ52=1,G52,0)</f>
        <v>0</v>
      </c>
      <c r="BB52" s="146">
        <f>IF(AZ52=2,G52,0)</f>
        <v>0</v>
      </c>
      <c r="BC52" s="146">
        <f>IF(AZ52=3,G52,0)</f>
        <v>0</v>
      </c>
      <c r="BD52" s="146">
        <f>IF(AZ52=4,G52,0)</f>
        <v>0</v>
      </c>
      <c r="BE52" s="146">
        <f>IF(AZ52=5,G52,0)</f>
        <v>0</v>
      </c>
      <c r="CA52" s="170">
        <v>1</v>
      </c>
      <c r="CB52" s="170">
        <v>1</v>
      </c>
      <c r="CZ52" s="146">
        <v>0</v>
      </c>
    </row>
    <row r="53" spans="1:15" ht="12.75">
      <c r="A53" s="177"/>
      <c r="B53" s="179"/>
      <c r="C53" s="229" t="s">
        <v>133</v>
      </c>
      <c r="D53" s="230"/>
      <c r="E53" s="180">
        <v>35.3839</v>
      </c>
      <c r="F53" s="181"/>
      <c r="G53" s="182"/>
      <c r="M53" s="178" t="s">
        <v>133</v>
      </c>
      <c r="O53" s="170"/>
    </row>
    <row r="54" spans="1:104" ht="12.75">
      <c r="A54" s="171">
        <v>10</v>
      </c>
      <c r="B54" s="172" t="s">
        <v>134</v>
      </c>
      <c r="C54" s="173" t="s">
        <v>135</v>
      </c>
      <c r="D54" s="174" t="s">
        <v>104</v>
      </c>
      <c r="E54" s="175">
        <v>17.9371</v>
      </c>
      <c r="F54" s="175">
        <v>0</v>
      </c>
      <c r="G54" s="176">
        <f>E54*F54</f>
        <v>0</v>
      </c>
      <c r="O54" s="170">
        <v>2</v>
      </c>
      <c r="AA54" s="146">
        <v>1</v>
      </c>
      <c r="AB54" s="146">
        <v>1</v>
      </c>
      <c r="AC54" s="146">
        <v>1</v>
      </c>
      <c r="AZ54" s="146">
        <v>1</v>
      </c>
      <c r="BA54" s="146">
        <f>IF(AZ54=1,G54,0)</f>
        <v>0</v>
      </c>
      <c r="BB54" s="146">
        <f>IF(AZ54=2,G54,0)</f>
        <v>0</v>
      </c>
      <c r="BC54" s="146">
        <f>IF(AZ54=3,G54,0)</f>
        <v>0</v>
      </c>
      <c r="BD54" s="146">
        <f>IF(AZ54=4,G54,0)</f>
        <v>0</v>
      </c>
      <c r="BE54" s="146">
        <f>IF(AZ54=5,G54,0)</f>
        <v>0</v>
      </c>
      <c r="CA54" s="170">
        <v>1</v>
      </c>
      <c r="CB54" s="170">
        <v>1</v>
      </c>
      <c r="CZ54" s="146">
        <v>0</v>
      </c>
    </row>
    <row r="55" spans="1:15" ht="12.75">
      <c r="A55" s="177"/>
      <c r="B55" s="179"/>
      <c r="C55" s="229" t="s">
        <v>88</v>
      </c>
      <c r="D55" s="230"/>
      <c r="E55" s="180">
        <v>0</v>
      </c>
      <c r="F55" s="181"/>
      <c r="G55" s="182"/>
      <c r="M55" s="178" t="s">
        <v>88</v>
      </c>
      <c r="O55" s="170"/>
    </row>
    <row r="56" spans="1:15" ht="12.75">
      <c r="A56" s="177"/>
      <c r="B56" s="179"/>
      <c r="C56" s="229" t="s">
        <v>89</v>
      </c>
      <c r="D56" s="230"/>
      <c r="E56" s="180">
        <v>0</v>
      </c>
      <c r="F56" s="181"/>
      <c r="G56" s="182"/>
      <c r="M56" s="178" t="s">
        <v>89</v>
      </c>
      <c r="O56" s="170"/>
    </row>
    <row r="57" spans="1:15" ht="22.5">
      <c r="A57" s="177"/>
      <c r="B57" s="179"/>
      <c r="C57" s="229" t="s">
        <v>136</v>
      </c>
      <c r="D57" s="230"/>
      <c r="E57" s="180">
        <v>1.1623</v>
      </c>
      <c r="F57" s="181"/>
      <c r="G57" s="182"/>
      <c r="M57" s="178" t="s">
        <v>136</v>
      </c>
      <c r="O57" s="170"/>
    </row>
    <row r="58" spans="1:15" ht="22.5">
      <c r="A58" s="177"/>
      <c r="B58" s="179"/>
      <c r="C58" s="229" t="s">
        <v>137</v>
      </c>
      <c r="D58" s="230"/>
      <c r="E58" s="180">
        <v>4.6917</v>
      </c>
      <c r="F58" s="181"/>
      <c r="G58" s="182"/>
      <c r="M58" s="178" t="s">
        <v>137</v>
      </c>
      <c r="O58" s="170"/>
    </row>
    <row r="59" spans="1:15" ht="12.75">
      <c r="A59" s="177"/>
      <c r="B59" s="179"/>
      <c r="C59" s="229" t="s">
        <v>138</v>
      </c>
      <c r="D59" s="230"/>
      <c r="E59" s="180">
        <v>5.2314</v>
      </c>
      <c r="F59" s="181"/>
      <c r="G59" s="182"/>
      <c r="M59" s="178" t="s">
        <v>138</v>
      </c>
      <c r="O59" s="170"/>
    </row>
    <row r="60" spans="1:15" ht="12.75">
      <c r="A60" s="177"/>
      <c r="B60" s="179"/>
      <c r="C60" s="229" t="s">
        <v>139</v>
      </c>
      <c r="D60" s="230"/>
      <c r="E60" s="180">
        <v>0.048</v>
      </c>
      <c r="F60" s="181"/>
      <c r="G60" s="182"/>
      <c r="M60" s="178" t="s">
        <v>139</v>
      </c>
      <c r="O60" s="170"/>
    </row>
    <row r="61" spans="1:15" ht="22.5">
      <c r="A61" s="177"/>
      <c r="B61" s="179"/>
      <c r="C61" s="229" t="s">
        <v>140</v>
      </c>
      <c r="D61" s="230"/>
      <c r="E61" s="180">
        <v>4.8896</v>
      </c>
      <c r="F61" s="181"/>
      <c r="G61" s="182"/>
      <c r="M61" s="178" t="s">
        <v>140</v>
      </c>
      <c r="O61" s="170"/>
    </row>
    <row r="62" spans="1:15" ht="22.5">
      <c r="A62" s="177"/>
      <c r="B62" s="179"/>
      <c r="C62" s="229" t="s">
        <v>141</v>
      </c>
      <c r="D62" s="230"/>
      <c r="E62" s="180">
        <v>1.914</v>
      </c>
      <c r="F62" s="181"/>
      <c r="G62" s="182"/>
      <c r="M62" s="178" t="s">
        <v>141</v>
      </c>
      <c r="O62" s="170"/>
    </row>
    <row r="63" spans="1:104" ht="12.75">
      <c r="A63" s="171">
        <v>11</v>
      </c>
      <c r="B63" s="172" t="s">
        <v>142</v>
      </c>
      <c r="C63" s="173" t="s">
        <v>143</v>
      </c>
      <c r="D63" s="174" t="s">
        <v>144</v>
      </c>
      <c r="E63" s="175">
        <v>8</v>
      </c>
      <c r="F63" s="175">
        <v>0</v>
      </c>
      <c r="G63" s="176">
        <f>E63*F63</f>
        <v>0</v>
      </c>
      <c r="O63" s="170">
        <v>2</v>
      </c>
      <c r="AA63" s="146">
        <v>1</v>
      </c>
      <c r="AB63" s="146">
        <v>1</v>
      </c>
      <c r="AC63" s="146">
        <v>1</v>
      </c>
      <c r="AZ63" s="146">
        <v>1</v>
      </c>
      <c r="BA63" s="146">
        <f>IF(AZ63=1,G63,0)</f>
        <v>0</v>
      </c>
      <c r="BB63" s="146">
        <f>IF(AZ63=2,G63,0)</f>
        <v>0</v>
      </c>
      <c r="BC63" s="146">
        <f>IF(AZ63=3,G63,0)</f>
        <v>0</v>
      </c>
      <c r="BD63" s="146">
        <f>IF(AZ63=4,G63,0)</f>
        <v>0</v>
      </c>
      <c r="BE63" s="146">
        <f>IF(AZ63=5,G63,0)</f>
        <v>0</v>
      </c>
      <c r="CA63" s="170">
        <v>1</v>
      </c>
      <c r="CB63" s="170">
        <v>1</v>
      </c>
      <c r="CZ63" s="146">
        <v>0</v>
      </c>
    </row>
    <row r="64" spans="1:15" ht="12.75">
      <c r="A64" s="177"/>
      <c r="B64" s="179"/>
      <c r="C64" s="229" t="s">
        <v>88</v>
      </c>
      <c r="D64" s="230"/>
      <c r="E64" s="180">
        <v>0</v>
      </c>
      <c r="F64" s="181"/>
      <c r="G64" s="182"/>
      <c r="M64" s="178" t="s">
        <v>88</v>
      </c>
      <c r="O64" s="170"/>
    </row>
    <row r="65" spans="1:15" ht="12.75">
      <c r="A65" s="177"/>
      <c r="B65" s="179"/>
      <c r="C65" s="229" t="s">
        <v>145</v>
      </c>
      <c r="D65" s="230"/>
      <c r="E65" s="180">
        <v>8</v>
      </c>
      <c r="F65" s="181"/>
      <c r="G65" s="182"/>
      <c r="M65" s="178" t="s">
        <v>145</v>
      </c>
      <c r="O65" s="170"/>
    </row>
    <row r="66" spans="1:104" ht="12.75">
      <c r="A66" s="171">
        <v>12</v>
      </c>
      <c r="B66" s="172" t="s">
        <v>146</v>
      </c>
      <c r="C66" s="173" t="s">
        <v>147</v>
      </c>
      <c r="D66" s="174" t="s">
        <v>144</v>
      </c>
      <c r="E66" s="175">
        <v>8</v>
      </c>
      <c r="F66" s="175">
        <v>0</v>
      </c>
      <c r="G66" s="176">
        <f>E66*F66</f>
        <v>0</v>
      </c>
      <c r="O66" s="170">
        <v>2</v>
      </c>
      <c r="AA66" s="146">
        <v>1</v>
      </c>
      <c r="AB66" s="146">
        <v>1</v>
      </c>
      <c r="AC66" s="146">
        <v>1</v>
      </c>
      <c r="AZ66" s="146">
        <v>1</v>
      </c>
      <c r="BA66" s="146">
        <f>IF(AZ66=1,G66,0)</f>
        <v>0</v>
      </c>
      <c r="BB66" s="146">
        <f>IF(AZ66=2,G66,0)</f>
        <v>0</v>
      </c>
      <c r="BC66" s="146">
        <f>IF(AZ66=3,G66,0)</f>
        <v>0</v>
      </c>
      <c r="BD66" s="146">
        <f>IF(AZ66=4,G66,0)</f>
        <v>0</v>
      </c>
      <c r="BE66" s="146">
        <f>IF(AZ66=5,G66,0)</f>
        <v>0</v>
      </c>
      <c r="CA66" s="170">
        <v>1</v>
      </c>
      <c r="CB66" s="170">
        <v>1</v>
      </c>
      <c r="CZ66" s="146">
        <v>0</v>
      </c>
    </row>
    <row r="67" spans="1:15" ht="12.75">
      <c r="A67" s="177"/>
      <c r="B67" s="179"/>
      <c r="C67" s="229" t="s">
        <v>88</v>
      </c>
      <c r="D67" s="230"/>
      <c r="E67" s="180">
        <v>0</v>
      </c>
      <c r="F67" s="181"/>
      <c r="G67" s="182"/>
      <c r="M67" s="178" t="s">
        <v>88</v>
      </c>
      <c r="O67" s="170"/>
    </row>
    <row r="68" spans="1:15" ht="12.75">
      <c r="A68" s="177"/>
      <c r="B68" s="179"/>
      <c r="C68" s="229" t="s">
        <v>145</v>
      </c>
      <c r="D68" s="230"/>
      <c r="E68" s="180">
        <v>8</v>
      </c>
      <c r="F68" s="181"/>
      <c r="G68" s="182"/>
      <c r="M68" s="178" t="s">
        <v>145</v>
      </c>
      <c r="O68" s="170"/>
    </row>
    <row r="69" spans="1:104" ht="12.75">
      <c r="A69" s="171">
        <v>13</v>
      </c>
      <c r="B69" s="172" t="s">
        <v>148</v>
      </c>
      <c r="C69" s="173" t="s">
        <v>149</v>
      </c>
      <c r="D69" s="174" t="s">
        <v>144</v>
      </c>
      <c r="E69" s="175">
        <v>8</v>
      </c>
      <c r="F69" s="175">
        <v>0</v>
      </c>
      <c r="G69" s="176">
        <f>E69*F69</f>
        <v>0</v>
      </c>
      <c r="O69" s="170">
        <v>2</v>
      </c>
      <c r="AA69" s="146">
        <v>1</v>
      </c>
      <c r="AB69" s="146">
        <v>1</v>
      </c>
      <c r="AC69" s="146">
        <v>1</v>
      </c>
      <c r="AZ69" s="146">
        <v>1</v>
      </c>
      <c r="BA69" s="146">
        <f>IF(AZ69=1,G69,0)</f>
        <v>0</v>
      </c>
      <c r="BB69" s="146">
        <f>IF(AZ69=2,G69,0)</f>
        <v>0</v>
      </c>
      <c r="BC69" s="146">
        <f>IF(AZ69=3,G69,0)</f>
        <v>0</v>
      </c>
      <c r="BD69" s="146">
        <f>IF(AZ69=4,G69,0)</f>
        <v>0</v>
      </c>
      <c r="BE69" s="146">
        <f>IF(AZ69=5,G69,0)</f>
        <v>0</v>
      </c>
      <c r="CA69" s="170">
        <v>1</v>
      </c>
      <c r="CB69" s="170">
        <v>1</v>
      </c>
      <c r="CZ69" s="146">
        <v>0</v>
      </c>
    </row>
    <row r="70" spans="1:15" ht="12.75">
      <c r="A70" s="177"/>
      <c r="B70" s="179"/>
      <c r="C70" s="229" t="s">
        <v>88</v>
      </c>
      <c r="D70" s="230"/>
      <c r="E70" s="180">
        <v>0</v>
      </c>
      <c r="F70" s="181"/>
      <c r="G70" s="182"/>
      <c r="M70" s="178" t="s">
        <v>88</v>
      </c>
      <c r="O70" s="170"/>
    </row>
    <row r="71" spans="1:15" ht="12.75">
      <c r="A71" s="177"/>
      <c r="B71" s="179"/>
      <c r="C71" s="229" t="s">
        <v>145</v>
      </c>
      <c r="D71" s="230"/>
      <c r="E71" s="180">
        <v>8</v>
      </c>
      <c r="F71" s="181"/>
      <c r="G71" s="182"/>
      <c r="M71" s="178" t="s">
        <v>145</v>
      </c>
      <c r="O71" s="170"/>
    </row>
    <row r="72" spans="1:104" ht="12.75">
      <c r="A72" s="171">
        <v>14</v>
      </c>
      <c r="B72" s="172" t="s">
        <v>150</v>
      </c>
      <c r="C72" s="173" t="s">
        <v>151</v>
      </c>
      <c r="D72" s="174" t="s">
        <v>104</v>
      </c>
      <c r="E72" s="175">
        <v>23.1665</v>
      </c>
      <c r="F72" s="175">
        <v>0</v>
      </c>
      <c r="G72" s="176">
        <f>E72*F72</f>
        <v>0</v>
      </c>
      <c r="O72" s="170">
        <v>2</v>
      </c>
      <c r="AA72" s="146">
        <v>1</v>
      </c>
      <c r="AB72" s="146">
        <v>1</v>
      </c>
      <c r="AC72" s="146">
        <v>1</v>
      </c>
      <c r="AZ72" s="146">
        <v>1</v>
      </c>
      <c r="BA72" s="146">
        <f>IF(AZ72=1,G72,0)</f>
        <v>0</v>
      </c>
      <c r="BB72" s="146">
        <f>IF(AZ72=2,G72,0)</f>
        <v>0</v>
      </c>
      <c r="BC72" s="146">
        <f>IF(AZ72=3,G72,0)</f>
        <v>0</v>
      </c>
      <c r="BD72" s="146">
        <f>IF(AZ72=4,G72,0)</f>
        <v>0</v>
      </c>
      <c r="BE72" s="146">
        <f>IF(AZ72=5,G72,0)</f>
        <v>0</v>
      </c>
      <c r="CA72" s="170">
        <v>1</v>
      </c>
      <c r="CB72" s="170">
        <v>1</v>
      </c>
      <c r="CZ72" s="146">
        <v>0</v>
      </c>
    </row>
    <row r="73" spans="1:15" ht="12.75">
      <c r="A73" s="177"/>
      <c r="B73" s="179"/>
      <c r="C73" s="229" t="s">
        <v>152</v>
      </c>
      <c r="D73" s="230"/>
      <c r="E73" s="180">
        <v>19.9665</v>
      </c>
      <c r="F73" s="181"/>
      <c r="G73" s="182"/>
      <c r="M73" s="178" t="s">
        <v>152</v>
      </c>
      <c r="O73" s="170"/>
    </row>
    <row r="74" spans="1:15" ht="12.75">
      <c r="A74" s="177"/>
      <c r="B74" s="179"/>
      <c r="C74" s="229" t="s">
        <v>153</v>
      </c>
      <c r="D74" s="230"/>
      <c r="E74" s="180">
        <v>3.2</v>
      </c>
      <c r="F74" s="181"/>
      <c r="G74" s="182"/>
      <c r="M74" s="178" t="s">
        <v>153</v>
      </c>
      <c r="O74" s="170"/>
    </row>
    <row r="75" spans="1:57" ht="12.75">
      <c r="A75" s="183"/>
      <c r="B75" s="184" t="s">
        <v>76</v>
      </c>
      <c r="C75" s="185" t="str">
        <f>CONCATENATE(B7," ",C7)</f>
        <v>1 Zemní práce</v>
      </c>
      <c r="D75" s="186"/>
      <c r="E75" s="187"/>
      <c r="F75" s="188"/>
      <c r="G75" s="189">
        <f>SUM(G7:G74)</f>
        <v>0</v>
      </c>
      <c r="O75" s="170">
        <v>4</v>
      </c>
      <c r="BA75" s="190">
        <f>SUM(BA7:BA74)</f>
        <v>0</v>
      </c>
      <c r="BB75" s="190">
        <f>SUM(BB7:BB74)</f>
        <v>0</v>
      </c>
      <c r="BC75" s="190">
        <f>SUM(BC7:BC74)</f>
        <v>0</v>
      </c>
      <c r="BD75" s="190">
        <f>SUM(BD7:BD74)</f>
        <v>0</v>
      </c>
      <c r="BE75" s="190">
        <f>SUM(BE7:BE74)</f>
        <v>0</v>
      </c>
    </row>
    <row r="76" spans="1:15" ht="12.75">
      <c r="A76" s="163" t="s">
        <v>72</v>
      </c>
      <c r="B76" s="164" t="s">
        <v>154</v>
      </c>
      <c r="C76" s="165" t="s">
        <v>155</v>
      </c>
      <c r="D76" s="166"/>
      <c r="E76" s="167"/>
      <c r="F76" s="167"/>
      <c r="G76" s="168"/>
      <c r="H76" s="169"/>
      <c r="I76" s="169"/>
      <c r="O76" s="170">
        <v>1</v>
      </c>
    </row>
    <row r="77" spans="1:104" ht="12.75">
      <c r="A77" s="171">
        <v>15</v>
      </c>
      <c r="B77" s="172" t="s">
        <v>156</v>
      </c>
      <c r="C77" s="173" t="s">
        <v>157</v>
      </c>
      <c r="D77" s="174" t="s">
        <v>87</v>
      </c>
      <c r="E77" s="175">
        <v>1.1382</v>
      </c>
      <c r="F77" s="175">
        <v>0</v>
      </c>
      <c r="G77" s="176">
        <f>E77*F77</f>
        <v>0</v>
      </c>
      <c r="O77" s="170">
        <v>2</v>
      </c>
      <c r="AA77" s="146">
        <v>1</v>
      </c>
      <c r="AB77" s="146">
        <v>1</v>
      </c>
      <c r="AC77" s="146">
        <v>1</v>
      </c>
      <c r="AZ77" s="146">
        <v>1</v>
      </c>
      <c r="BA77" s="146">
        <f>IF(AZ77=1,G77,0)</f>
        <v>0</v>
      </c>
      <c r="BB77" s="146">
        <f>IF(AZ77=2,G77,0)</f>
        <v>0</v>
      </c>
      <c r="BC77" s="146">
        <f>IF(AZ77=3,G77,0)</f>
        <v>0</v>
      </c>
      <c r="BD77" s="146">
        <f>IF(AZ77=4,G77,0)</f>
        <v>0</v>
      </c>
      <c r="BE77" s="146">
        <f>IF(AZ77=5,G77,0)</f>
        <v>0</v>
      </c>
      <c r="CA77" s="170">
        <v>1</v>
      </c>
      <c r="CB77" s="170">
        <v>1</v>
      </c>
      <c r="CZ77" s="146">
        <v>0</v>
      </c>
    </row>
    <row r="78" spans="1:15" ht="12.75">
      <c r="A78" s="177"/>
      <c r="B78" s="179"/>
      <c r="C78" s="229" t="s">
        <v>158</v>
      </c>
      <c r="D78" s="230"/>
      <c r="E78" s="180">
        <v>0</v>
      </c>
      <c r="F78" s="181"/>
      <c r="G78" s="182"/>
      <c r="M78" s="178" t="s">
        <v>158</v>
      </c>
      <c r="O78" s="170"/>
    </row>
    <row r="79" spans="1:15" ht="12.75">
      <c r="A79" s="177"/>
      <c r="B79" s="179"/>
      <c r="C79" s="229" t="s">
        <v>89</v>
      </c>
      <c r="D79" s="230"/>
      <c r="E79" s="180">
        <v>0</v>
      </c>
      <c r="F79" s="181"/>
      <c r="G79" s="182"/>
      <c r="M79" s="178" t="s">
        <v>89</v>
      </c>
      <c r="O79" s="170"/>
    </row>
    <row r="80" spans="1:15" ht="12.75">
      <c r="A80" s="177"/>
      <c r="B80" s="179"/>
      <c r="C80" s="229" t="s">
        <v>159</v>
      </c>
      <c r="D80" s="230"/>
      <c r="E80" s="180">
        <v>1.1382</v>
      </c>
      <c r="F80" s="181"/>
      <c r="G80" s="182"/>
      <c r="M80" s="178" t="s">
        <v>159</v>
      </c>
      <c r="O80" s="170"/>
    </row>
    <row r="81" spans="1:104" ht="22.5">
      <c r="A81" s="171">
        <v>16</v>
      </c>
      <c r="B81" s="172" t="s">
        <v>160</v>
      </c>
      <c r="C81" s="173" t="s">
        <v>161</v>
      </c>
      <c r="D81" s="174" t="s">
        <v>104</v>
      </c>
      <c r="E81" s="175">
        <v>0.032</v>
      </c>
      <c r="F81" s="175">
        <v>0</v>
      </c>
      <c r="G81" s="176">
        <f>E81*F81</f>
        <v>0</v>
      </c>
      <c r="O81" s="170">
        <v>2</v>
      </c>
      <c r="AA81" s="146">
        <v>1</v>
      </c>
      <c r="AB81" s="146">
        <v>1</v>
      </c>
      <c r="AC81" s="146">
        <v>1</v>
      </c>
      <c r="AZ81" s="146">
        <v>1</v>
      </c>
      <c r="BA81" s="146">
        <f>IF(AZ81=1,G81,0)</f>
        <v>0</v>
      </c>
      <c r="BB81" s="146">
        <f>IF(AZ81=2,G81,0)</f>
        <v>0</v>
      </c>
      <c r="BC81" s="146">
        <f>IF(AZ81=3,G81,0)</f>
        <v>0</v>
      </c>
      <c r="BD81" s="146">
        <f>IF(AZ81=4,G81,0)</f>
        <v>0</v>
      </c>
      <c r="BE81" s="146">
        <f>IF(AZ81=5,G81,0)</f>
        <v>0</v>
      </c>
      <c r="CA81" s="170">
        <v>1</v>
      </c>
      <c r="CB81" s="170">
        <v>1</v>
      </c>
      <c r="CZ81" s="146">
        <v>0</v>
      </c>
    </row>
    <row r="82" spans="1:15" ht="12.75">
      <c r="A82" s="177"/>
      <c r="B82" s="179"/>
      <c r="C82" s="229" t="s">
        <v>162</v>
      </c>
      <c r="D82" s="230"/>
      <c r="E82" s="180">
        <v>0</v>
      </c>
      <c r="F82" s="181"/>
      <c r="G82" s="182"/>
      <c r="M82" s="178" t="s">
        <v>162</v>
      </c>
      <c r="O82" s="170"/>
    </row>
    <row r="83" spans="1:15" ht="12.75">
      <c r="A83" s="177"/>
      <c r="B83" s="179"/>
      <c r="C83" s="229" t="s">
        <v>163</v>
      </c>
      <c r="D83" s="230"/>
      <c r="E83" s="180">
        <v>0.032</v>
      </c>
      <c r="F83" s="181"/>
      <c r="G83" s="182"/>
      <c r="M83" s="178" t="s">
        <v>163</v>
      </c>
      <c r="O83" s="170"/>
    </row>
    <row r="84" spans="1:104" ht="22.5">
      <c r="A84" s="171">
        <v>17</v>
      </c>
      <c r="B84" s="172" t="s">
        <v>164</v>
      </c>
      <c r="C84" s="173" t="s">
        <v>165</v>
      </c>
      <c r="D84" s="174" t="s">
        <v>166</v>
      </c>
      <c r="E84" s="175">
        <v>0.1432</v>
      </c>
      <c r="F84" s="175">
        <v>0</v>
      </c>
      <c r="G84" s="176">
        <f>E84*F84</f>
        <v>0</v>
      </c>
      <c r="O84" s="170">
        <v>2</v>
      </c>
      <c r="AA84" s="146">
        <v>1</v>
      </c>
      <c r="AB84" s="146">
        <v>1</v>
      </c>
      <c r="AC84" s="146">
        <v>1</v>
      </c>
      <c r="AZ84" s="146">
        <v>1</v>
      </c>
      <c r="BA84" s="146">
        <f>IF(AZ84=1,G84,0)</f>
        <v>0</v>
      </c>
      <c r="BB84" s="146">
        <f>IF(AZ84=2,G84,0)</f>
        <v>0</v>
      </c>
      <c r="BC84" s="146">
        <f>IF(AZ84=3,G84,0)</f>
        <v>0</v>
      </c>
      <c r="BD84" s="146">
        <f>IF(AZ84=4,G84,0)</f>
        <v>0</v>
      </c>
      <c r="BE84" s="146">
        <f>IF(AZ84=5,G84,0)</f>
        <v>0</v>
      </c>
      <c r="CA84" s="170">
        <v>1</v>
      </c>
      <c r="CB84" s="170">
        <v>1</v>
      </c>
      <c r="CZ84" s="146">
        <v>0</v>
      </c>
    </row>
    <row r="85" spans="1:15" ht="12.75">
      <c r="A85" s="177"/>
      <c r="B85" s="179"/>
      <c r="C85" s="229" t="s">
        <v>162</v>
      </c>
      <c r="D85" s="230"/>
      <c r="E85" s="180">
        <v>0</v>
      </c>
      <c r="F85" s="181"/>
      <c r="G85" s="182"/>
      <c r="M85" s="178" t="s">
        <v>162</v>
      </c>
      <c r="O85" s="170"/>
    </row>
    <row r="86" spans="1:15" ht="12.75">
      <c r="A86" s="177"/>
      <c r="B86" s="179"/>
      <c r="C86" s="229" t="s">
        <v>167</v>
      </c>
      <c r="D86" s="230"/>
      <c r="E86" s="180">
        <v>0.1432</v>
      </c>
      <c r="F86" s="181"/>
      <c r="G86" s="182"/>
      <c r="M86" s="178" t="s">
        <v>167</v>
      </c>
      <c r="O86" s="170"/>
    </row>
    <row r="87" spans="1:104" ht="12.75">
      <c r="A87" s="171">
        <v>18</v>
      </c>
      <c r="B87" s="172" t="s">
        <v>168</v>
      </c>
      <c r="C87" s="173" t="s">
        <v>169</v>
      </c>
      <c r="D87" s="174" t="s">
        <v>87</v>
      </c>
      <c r="E87" s="175">
        <v>13.806</v>
      </c>
      <c r="F87" s="175">
        <v>0</v>
      </c>
      <c r="G87" s="176">
        <f>E87*F87</f>
        <v>0</v>
      </c>
      <c r="O87" s="170">
        <v>2</v>
      </c>
      <c r="AA87" s="146">
        <v>1</v>
      </c>
      <c r="AB87" s="146">
        <v>1</v>
      </c>
      <c r="AC87" s="146">
        <v>1</v>
      </c>
      <c r="AZ87" s="146">
        <v>1</v>
      </c>
      <c r="BA87" s="146">
        <f>IF(AZ87=1,G87,0)</f>
        <v>0</v>
      </c>
      <c r="BB87" s="146">
        <f>IF(AZ87=2,G87,0)</f>
        <v>0</v>
      </c>
      <c r="BC87" s="146">
        <f>IF(AZ87=3,G87,0)</f>
        <v>0</v>
      </c>
      <c r="BD87" s="146">
        <f>IF(AZ87=4,G87,0)</f>
        <v>0</v>
      </c>
      <c r="BE87" s="146">
        <f>IF(AZ87=5,G87,0)</f>
        <v>0</v>
      </c>
      <c r="CA87" s="170">
        <v>1</v>
      </c>
      <c r="CB87" s="170">
        <v>1</v>
      </c>
      <c r="CZ87" s="146">
        <v>0</v>
      </c>
    </row>
    <row r="88" spans="1:15" ht="12.75">
      <c r="A88" s="177"/>
      <c r="B88" s="179"/>
      <c r="C88" s="229" t="s">
        <v>170</v>
      </c>
      <c r="D88" s="230"/>
      <c r="E88" s="180">
        <v>0</v>
      </c>
      <c r="F88" s="181"/>
      <c r="G88" s="182"/>
      <c r="M88" s="178" t="s">
        <v>170</v>
      </c>
      <c r="O88" s="170"/>
    </row>
    <row r="89" spans="1:15" ht="12.75">
      <c r="A89" s="177"/>
      <c r="B89" s="179"/>
      <c r="C89" s="229" t="s">
        <v>89</v>
      </c>
      <c r="D89" s="230"/>
      <c r="E89" s="180">
        <v>0</v>
      </c>
      <c r="F89" s="181"/>
      <c r="G89" s="182"/>
      <c r="M89" s="178" t="s">
        <v>89</v>
      </c>
      <c r="O89" s="170"/>
    </row>
    <row r="90" spans="1:15" ht="12.75">
      <c r="A90" s="177"/>
      <c r="B90" s="179"/>
      <c r="C90" s="229" t="s">
        <v>171</v>
      </c>
      <c r="D90" s="230"/>
      <c r="E90" s="180">
        <v>4.671</v>
      </c>
      <c r="F90" s="181"/>
      <c r="G90" s="182"/>
      <c r="M90" s="178" t="s">
        <v>171</v>
      </c>
      <c r="O90" s="170"/>
    </row>
    <row r="91" spans="1:15" ht="12.75">
      <c r="A91" s="177"/>
      <c r="B91" s="179"/>
      <c r="C91" s="229" t="s">
        <v>158</v>
      </c>
      <c r="D91" s="230"/>
      <c r="E91" s="180">
        <v>0</v>
      </c>
      <c r="F91" s="181"/>
      <c r="G91" s="182"/>
      <c r="M91" s="178" t="s">
        <v>158</v>
      </c>
      <c r="O91" s="170"/>
    </row>
    <row r="92" spans="1:15" ht="12.75">
      <c r="A92" s="177"/>
      <c r="B92" s="179"/>
      <c r="C92" s="229" t="s">
        <v>89</v>
      </c>
      <c r="D92" s="230"/>
      <c r="E92" s="180">
        <v>0</v>
      </c>
      <c r="F92" s="181"/>
      <c r="G92" s="182"/>
      <c r="M92" s="178" t="s">
        <v>89</v>
      </c>
      <c r="O92" s="170"/>
    </row>
    <row r="93" spans="1:15" ht="22.5">
      <c r="A93" s="177"/>
      <c r="B93" s="179"/>
      <c r="C93" s="229" t="s">
        <v>172</v>
      </c>
      <c r="D93" s="230"/>
      <c r="E93" s="180">
        <v>9.135</v>
      </c>
      <c r="F93" s="181"/>
      <c r="G93" s="182"/>
      <c r="M93" s="178" t="s">
        <v>172</v>
      </c>
      <c r="O93" s="170"/>
    </row>
    <row r="94" spans="1:104" ht="22.5">
      <c r="A94" s="171">
        <v>19</v>
      </c>
      <c r="B94" s="172" t="s">
        <v>173</v>
      </c>
      <c r="C94" s="173" t="s">
        <v>174</v>
      </c>
      <c r="D94" s="174" t="s">
        <v>87</v>
      </c>
      <c r="E94" s="175">
        <v>1.28</v>
      </c>
      <c r="F94" s="175">
        <v>0</v>
      </c>
      <c r="G94" s="176">
        <f>E94*F94</f>
        <v>0</v>
      </c>
      <c r="O94" s="170">
        <v>2</v>
      </c>
      <c r="AA94" s="146">
        <v>1</v>
      </c>
      <c r="AB94" s="146">
        <v>1</v>
      </c>
      <c r="AC94" s="146">
        <v>1</v>
      </c>
      <c r="AZ94" s="146">
        <v>1</v>
      </c>
      <c r="BA94" s="146">
        <f>IF(AZ94=1,G94,0)</f>
        <v>0</v>
      </c>
      <c r="BB94" s="146">
        <f>IF(AZ94=2,G94,0)</f>
        <v>0</v>
      </c>
      <c r="BC94" s="146">
        <f>IF(AZ94=3,G94,0)</f>
        <v>0</v>
      </c>
      <c r="BD94" s="146">
        <f>IF(AZ94=4,G94,0)</f>
        <v>0</v>
      </c>
      <c r="BE94" s="146">
        <f>IF(AZ94=5,G94,0)</f>
        <v>0</v>
      </c>
      <c r="CA94" s="170">
        <v>1</v>
      </c>
      <c r="CB94" s="170">
        <v>1</v>
      </c>
      <c r="CZ94" s="146">
        <v>0</v>
      </c>
    </row>
    <row r="95" spans="1:15" ht="12.75">
      <c r="A95" s="177"/>
      <c r="B95" s="179"/>
      <c r="C95" s="229" t="s">
        <v>162</v>
      </c>
      <c r="D95" s="230"/>
      <c r="E95" s="180">
        <v>0</v>
      </c>
      <c r="F95" s="181"/>
      <c r="G95" s="182"/>
      <c r="M95" s="178" t="s">
        <v>162</v>
      </c>
      <c r="O95" s="170"/>
    </row>
    <row r="96" spans="1:15" ht="12.75">
      <c r="A96" s="177"/>
      <c r="B96" s="179"/>
      <c r="C96" s="229" t="s">
        <v>175</v>
      </c>
      <c r="D96" s="230"/>
      <c r="E96" s="180">
        <v>1.28</v>
      </c>
      <c r="F96" s="181"/>
      <c r="G96" s="182"/>
      <c r="M96" s="178" t="s">
        <v>175</v>
      </c>
      <c r="O96" s="170"/>
    </row>
    <row r="97" spans="1:57" ht="12.75">
      <c r="A97" s="183"/>
      <c r="B97" s="184" t="s">
        <v>76</v>
      </c>
      <c r="C97" s="185" t="str">
        <f>CONCATENATE(B76," ",C76)</f>
        <v>3 Svislé a kompletní konstrukce</v>
      </c>
      <c r="D97" s="186"/>
      <c r="E97" s="187"/>
      <c r="F97" s="188"/>
      <c r="G97" s="189">
        <f>SUM(G76:G96)</f>
        <v>0</v>
      </c>
      <c r="O97" s="170">
        <v>4</v>
      </c>
      <c r="BA97" s="190">
        <f>SUM(BA76:BA96)</f>
        <v>0</v>
      </c>
      <c r="BB97" s="190">
        <f>SUM(BB76:BB96)</f>
        <v>0</v>
      </c>
      <c r="BC97" s="190">
        <f>SUM(BC76:BC96)</f>
        <v>0</v>
      </c>
      <c r="BD97" s="190">
        <f>SUM(BD76:BD96)</f>
        <v>0</v>
      </c>
      <c r="BE97" s="190">
        <f>SUM(BE76:BE96)</f>
        <v>0</v>
      </c>
    </row>
    <row r="98" spans="1:15" ht="12.75">
      <c r="A98" s="163" t="s">
        <v>72</v>
      </c>
      <c r="B98" s="164" t="s">
        <v>176</v>
      </c>
      <c r="C98" s="165" t="s">
        <v>177</v>
      </c>
      <c r="D98" s="166"/>
      <c r="E98" s="167"/>
      <c r="F98" s="167"/>
      <c r="G98" s="168"/>
      <c r="H98" s="169"/>
      <c r="I98" s="169"/>
      <c r="O98" s="170">
        <v>1</v>
      </c>
    </row>
    <row r="99" spans="1:104" ht="22.5">
      <c r="A99" s="171">
        <v>20</v>
      </c>
      <c r="B99" s="172" t="s">
        <v>178</v>
      </c>
      <c r="C99" s="173" t="s">
        <v>179</v>
      </c>
      <c r="D99" s="174" t="s">
        <v>144</v>
      </c>
      <c r="E99" s="175">
        <v>6.06</v>
      </c>
      <c r="F99" s="175">
        <v>0</v>
      </c>
      <c r="G99" s="176">
        <f>E99*F99</f>
        <v>0</v>
      </c>
      <c r="O99" s="170">
        <v>2</v>
      </c>
      <c r="AA99" s="146">
        <v>1</v>
      </c>
      <c r="AB99" s="146">
        <v>1</v>
      </c>
      <c r="AC99" s="146">
        <v>1</v>
      </c>
      <c r="AZ99" s="146">
        <v>1</v>
      </c>
      <c r="BA99" s="146">
        <f>IF(AZ99=1,G99,0)</f>
        <v>0</v>
      </c>
      <c r="BB99" s="146">
        <f>IF(AZ99=2,G99,0)</f>
        <v>0</v>
      </c>
      <c r="BC99" s="146">
        <f>IF(AZ99=3,G99,0)</f>
        <v>0</v>
      </c>
      <c r="BD99" s="146">
        <f>IF(AZ99=4,G99,0)</f>
        <v>0</v>
      </c>
      <c r="BE99" s="146">
        <f>IF(AZ99=5,G99,0)</f>
        <v>0</v>
      </c>
      <c r="CA99" s="170">
        <v>1</v>
      </c>
      <c r="CB99" s="170">
        <v>1</v>
      </c>
      <c r="CZ99" s="146">
        <v>0</v>
      </c>
    </row>
    <row r="100" spans="1:15" ht="12.75">
      <c r="A100" s="177"/>
      <c r="B100" s="179"/>
      <c r="C100" s="229" t="s">
        <v>88</v>
      </c>
      <c r="D100" s="230"/>
      <c r="E100" s="180">
        <v>0</v>
      </c>
      <c r="F100" s="181"/>
      <c r="G100" s="182"/>
      <c r="M100" s="178" t="s">
        <v>88</v>
      </c>
      <c r="O100" s="170"/>
    </row>
    <row r="101" spans="1:15" ht="12.75">
      <c r="A101" s="177"/>
      <c r="B101" s="179"/>
      <c r="C101" s="229" t="s">
        <v>89</v>
      </c>
      <c r="D101" s="230"/>
      <c r="E101" s="180">
        <v>0</v>
      </c>
      <c r="F101" s="181"/>
      <c r="G101" s="182"/>
      <c r="M101" s="178" t="s">
        <v>89</v>
      </c>
      <c r="O101" s="170"/>
    </row>
    <row r="102" spans="1:15" ht="12.75">
      <c r="A102" s="177"/>
      <c r="B102" s="179"/>
      <c r="C102" s="229" t="s">
        <v>180</v>
      </c>
      <c r="D102" s="230"/>
      <c r="E102" s="180">
        <v>0</v>
      </c>
      <c r="F102" s="181"/>
      <c r="G102" s="182"/>
      <c r="M102" s="178" t="s">
        <v>180</v>
      </c>
      <c r="O102" s="170"/>
    </row>
    <row r="103" spans="1:15" ht="12.75">
      <c r="A103" s="177"/>
      <c r="B103" s="179"/>
      <c r="C103" s="229" t="s">
        <v>181</v>
      </c>
      <c r="D103" s="230"/>
      <c r="E103" s="180">
        <v>6.06</v>
      </c>
      <c r="F103" s="181"/>
      <c r="G103" s="182"/>
      <c r="M103" s="178" t="s">
        <v>181</v>
      </c>
      <c r="O103" s="170"/>
    </row>
    <row r="104" spans="1:104" ht="22.5">
      <c r="A104" s="171">
        <v>21</v>
      </c>
      <c r="B104" s="172" t="s">
        <v>182</v>
      </c>
      <c r="C104" s="173" t="s">
        <v>183</v>
      </c>
      <c r="D104" s="174" t="s">
        <v>144</v>
      </c>
      <c r="E104" s="175">
        <v>4</v>
      </c>
      <c r="F104" s="175">
        <v>0</v>
      </c>
      <c r="G104" s="176">
        <f>E104*F104</f>
        <v>0</v>
      </c>
      <c r="O104" s="170">
        <v>2</v>
      </c>
      <c r="AA104" s="146">
        <v>1</v>
      </c>
      <c r="AB104" s="146">
        <v>1</v>
      </c>
      <c r="AC104" s="146">
        <v>1</v>
      </c>
      <c r="AZ104" s="146">
        <v>1</v>
      </c>
      <c r="BA104" s="146">
        <f>IF(AZ104=1,G104,0)</f>
        <v>0</v>
      </c>
      <c r="BB104" s="146">
        <f>IF(AZ104=2,G104,0)</f>
        <v>0</v>
      </c>
      <c r="BC104" s="146">
        <f>IF(AZ104=3,G104,0)</f>
        <v>0</v>
      </c>
      <c r="BD104" s="146">
        <f>IF(AZ104=4,G104,0)</f>
        <v>0</v>
      </c>
      <c r="BE104" s="146">
        <f>IF(AZ104=5,G104,0)</f>
        <v>0</v>
      </c>
      <c r="CA104" s="170">
        <v>1</v>
      </c>
      <c r="CB104" s="170">
        <v>1</v>
      </c>
      <c r="CZ104" s="146">
        <v>0</v>
      </c>
    </row>
    <row r="105" spans="1:15" ht="12.75">
      <c r="A105" s="177"/>
      <c r="B105" s="179"/>
      <c r="C105" s="229" t="s">
        <v>162</v>
      </c>
      <c r="D105" s="230"/>
      <c r="E105" s="180">
        <v>0</v>
      </c>
      <c r="F105" s="181"/>
      <c r="G105" s="182"/>
      <c r="M105" s="178" t="s">
        <v>162</v>
      </c>
      <c r="O105" s="170"/>
    </row>
    <row r="106" spans="1:15" ht="12.75">
      <c r="A106" s="177"/>
      <c r="B106" s="179"/>
      <c r="C106" s="229" t="s">
        <v>184</v>
      </c>
      <c r="D106" s="230"/>
      <c r="E106" s="180">
        <v>4</v>
      </c>
      <c r="F106" s="181"/>
      <c r="G106" s="182"/>
      <c r="M106" s="178" t="s">
        <v>184</v>
      </c>
      <c r="O106" s="170"/>
    </row>
    <row r="107" spans="1:104" ht="12.75">
      <c r="A107" s="171">
        <v>22</v>
      </c>
      <c r="B107" s="172" t="s">
        <v>185</v>
      </c>
      <c r="C107" s="173" t="s">
        <v>186</v>
      </c>
      <c r="D107" s="174" t="s">
        <v>104</v>
      </c>
      <c r="E107" s="175">
        <v>0.09</v>
      </c>
      <c r="F107" s="175">
        <v>0</v>
      </c>
      <c r="G107" s="176">
        <f>E107*F107</f>
        <v>0</v>
      </c>
      <c r="O107" s="170">
        <v>2</v>
      </c>
      <c r="AA107" s="146">
        <v>1</v>
      </c>
      <c r="AB107" s="146">
        <v>1</v>
      </c>
      <c r="AC107" s="146">
        <v>1</v>
      </c>
      <c r="AZ107" s="146">
        <v>1</v>
      </c>
      <c r="BA107" s="146">
        <f>IF(AZ107=1,G107,0)</f>
        <v>0</v>
      </c>
      <c r="BB107" s="146">
        <f>IF(AZ107=2,G107,0)</f>
        <v>0</v>
      </c>
      <c r="BC107" s="146">
        <f>IF(AZ107=3,G107,0)</f>
        <v>0</v>
      </c>
      <c r="BD107" s="146">
        <f>IF(AZ107=4,G107,0)</f>
        <v>0</v>
      </c>
      <c r="BE107" s="146">
        <f>IF(AZ107=5,G107,0)</f>
        <v>0</v>
      </c>
      <c r="CA107" s="170">
        <v>1</v>
      </c>
      <c r="CB107" s="170">
        <v>1</v>
      </c>
      <c r="CZ107" s="146">
        <v>0</v>
      </c>
    </row>
    <row r="108" spans="1:15" ht="12.75">
      <c r="A108" s="177"/>
      <c r="B108" s="179"/>
      <c r="C108" s="229" t="s">
        <v>88</v>
      </c>
      <c r="D108" s="230"/>
      <c r="E108" s="180">
        <v>0</v>
      </c>
      <c r="F108" s="181"/>
      <c r="G108" s="182"/>
      <c r="M108" s="178" t="s">
        <v>88</v>
      </c>
      <c r="O108" s="170"/>
    </row>
    <row r="109" spans="1:15" ht="12.75">
      <c r="A109" s="177"/>
      <c r="B109" s="179"/>
      <c r="C109" s="229" t="s">
        <v>89</v>
      </c>
      <c r="D109" s="230"/>
      <c r="E109" s="180">
        <v>0</v>
      </c>
      <c r="F109" s="181"/>
      <c r="G109" s="182"/>
      <c r="M109" s="178" t="s">
        <v>89</v>
      </c>
      <c r="O109" s="170"/>
    </row>
    <row r="110" spans="1:15" ht="12.75">
      <c r="A110" s="177"/>
      <c r="B110" s="179"/>
      <c r="C110" s="229" t="s">
        <v>180</v>
      </c>
      <c r="D110" s="230"/>
      <c r="E110" s="180">
        <v>0</v>
      </c>
      <c r="F110" s="181"/>
      <c r="G110" s="182"/>
      <c r="M110" s="178" t="s">
        <v>180</v>
      </c>
      <c r="O110" s="170"/>
    </row>
    <row r="111" spans="1:15" ht="12.75">
      <c r="A111" s="177"/>
      <c r="B111" s="179"/>
      <c r="C111" s="229" t="s">
        <v>187</v>
      </c>
      <c r="D111" s="230"/>
      <c r="E111" s="180">
        <v>0.09</v>
      </c>
      <c r="F111" s="181"/>
      <c r="G111" s="182"/>
      <c r="M111" s="178" t="s">
        <v>187</v>
      </c>
      <c r="O111" s="170"/>
    </row>
    <row r="112" spans="1:104" ht="12.75">
      <c r="A112" s="171">
        <v>23</v>
      </c>
      <c r="B112" s="172" t="s">
        <v>188</v>
      </c>
      <c r="C112" s="173" t="s">
        <v>189</v>
      </c>
      <c r="D112" s="174" t="s">
        <v>87</v>
      </c>
      <c r="E112" s="175">
        <v>1.2</v>
      </c>
      <c r="F112" s="175">
        <v>0</v>
      </c>
      <c r="G112" s="176">
        <f>E112*F112</f>
        <v>0</v>
      </c>
      <c r="O112" s="170">
        <v>2</v>
      </c>
      <c r="AA112" s="146">
        <v>1</v>
      </c>
      <c r="AB112" s="146">
        <v>1</v>
      </c>
      <c r="AC112" s="146">
        <v>1</v>
      </c>
      <c r="AZ112" s="146">
        <v>1</v>
      </c>
      <c r="BA112" s="146">
        <f>IF(AZ112=1,G112,0)</f>
        <v>0</v>
      </c>
      <c r="BB112" s="146">
        <f>IF(AZ112=2,G112,0)</f>
        <v>0</v>
      </c>
      <c r="BC112" s="146">
        <f>IF(AZ112=3,G112,0)</f>
        <v>0</v>
      </c>
      <c r="BD112" s="146">
        <f>IF(AZ112=4,G112,0)</f>
        <v>0</v>
      </c>
      <c r="BE112" s="146">
        <f>IF(AZ112=5,G112,0)</f>
        <v>0</v>
      </c>
      <c r="CA112" s="170">
        <v>1</v>
      </c>
      <c r="CB112" s="170">
        <v>1</v>
      </c>
      <c r="CZ112" s="146">
        <v>0</v>
      </c>
    </row>
    <row r="113" spans="1:15" ht="12.75">
      <c r="A113" s="177"/>
      <c r="B113" s="179"/>
      <c r="C113" s="229" t="s">
        <v>88</v>
      </c>
      <c r="D113" s="230"/>
      <c r="E113" s="180">
        <v>0</v>
      </c>
      <c r="F113" s="181"/>
      <c r="G113" s="182"/>
      <c r="M113" s="178" t="s">
        <v>88</v>
      </c>
      <c r="O113" s="170"/>
    </row>
    <row r="114" spans="1:15" ht="12.75">
      <c r="A114" s="177"/>
      <c r="B114" s="179"/>
      <c r="C114" s="229" t="s">
        <v>89</v>
      </c>
      <c r="D114" s="230"/>
      <c r="E114" s="180">
        <v>0</v>
      </c>
      <c r="F114" s="181"/>
      <c r="G114" s="182"/>
      <c r="M114" s="178" t="s">
        <v>89</v>
      </c>
      <c r="O114" s="170"/>
    </row>
    <row r="115" spans="1:15" ht="12.75">
      <c r="A115" s="177"/>
      <c r="B115" s="179"/>
      <c r="C115" s="229" t="s">
        <v>180</v>
      </c>
      <c r="D115" s="230"/>
      <c r="E115" s="180">
        <v>0</v>
      </c>
      <c r="F115" s="181"/>
      <c r="G115" s="182"/>
      <c r="M115" s="178" t="s">
        <v>180</v>
      </c>
      <c r="O115" s="170"/>
    </row>
    <row r="116" spans="1:15" ht="12.75">
      <c r="A116" s="177"/>
      <c r="B116" s="179"/>
      <c r="C116" s="229" t="s">
        <v>190</v>
      </c>
      <c r="D116" s="230"/>
      <c r="E116" s="180">
        <v>1.2</v>
      </c>
      <c r="F116" s="181"/>
      <c r="G116" s="182"/>
      <c r="M116" s="178" t="s">
        <v>190</v>
      </c>
      <c r="O116" s="170"/>
    </row>
    <row r="117" spans="1:104" ht="12.75">
      <c r="A117" s="171">
        <v>24</v>
      </c>
      <c r="B117" s="172" t="s">
        <v>191</v>
      </c>
      <c r="C117" s="173" t="s">
        <v>192</v>
      </c>
      <c r="D117" s="174" t="s">
        <v>87</v>
      </c>
      <c r="E117" s="175">
        <v>1.2</v>
      </c>
      <c r="F117" s="175">
        <v>0</v>
      </c>
      <c r="G117" s="176">
        <f>E117*F117</f>
        <v>0</v>
      </c>
      <c r="O117" s="170">
        <v>2</v>
      </c>
      <c r="AA117" s="146">
        <v>1</v>
      </c>
      <c r="AB117" s="146">
        <v>1</v>
      </c>
      <c r="AC117" s="146">
        <v>1</v>
      </c>
      <c r="AZ117" s="146">
        <v>1</v>
      </c>
      <c r="BA117" s="146">
        <f>IF(AZ117=1,G117,0)</f>
        <v>0</v>
      </c>
      <c r="BB117" s="146">
        <f>IF(AZ117=2,G117,0)</f>
        <v>0</v>
      </c>
      <c r="BC117" s="146">
        <f>IF(AZ117=3,G117,0)</f>
        <v>0</v>
      </c>
      <c r="BD117" s="146">
        <f>IF(AZ117=4,G117,0)</f>
        <v>0</v>
      </c>
      <c r="BE117" s="146">
        <f>IF(AZ117=5,G117,0)</f>
        <v>0</v>
      </c>
      <c r="CA117" s="170">
        <v>1</v>
      </c>
      <c r="CB117" s="170">
        <v>1</v>
      </c>
      <c r="CZ117" s="146">
        <v>0</v>
      </c>
    </row>
    <row r="118" spans="1:15" ht="12.75">
      <c r="A118" s="177"/>
      <c r="B118" s="179"/>
      <c r="C118" s="229" t="s">
        <v>193</v>
      </c>
      <c r="D118" s="230"/>
      <c r="E118" s="180">
        <v>1.2</v>
      </c>
      <c r="F118" s="181"/>
      <c r="G118" s="182"/>
      <c r="M118" s="178" t="s">
        <v>193</v>
      </c>
      <c r="O118" s="170"/>
    </row>
    <row r="119" spans="1:104" ht="12.75">
      <c r="A119" s="171">
        <v>25</v>
      </c>
      <c r="B119" s="172" t="s">
        <v>194</v>
      </c>
      <c r="C119" s="173" t="s">
        <v>195</v>
      </c>
      <c r="D119" s="174" t="s">
        <v>166</v>
      </c>
      <c r="E119" s="175">
        <v>0.0089</v>
      </c>
      <c r="F119" s="175">
        <v>0</v>
      </c>
      <c r="G119" s="176">
        <f>E119*F119</f>
        <v>0</v>
      </c>
      <c r="O119" s="170">
        <v>2</v>
      </c>
      <c r="AA119" s="146">
        <v>1</v>
      </c>
      <c r="AB119" s="146">
        <v>1</v>
      </c>
      <c r="AC119" s="146">
        <v>1</v>
      </c>
      <c r="AZ119" s="146">
        <v>1</v>
      </c>
      <c r="BA119" s="146">
        <f>IF(AZ119=1,G119,0)</f>
        <v>0</v>
      </c>
      <c r="BB119" s="146">
        <f>IF(AZ119=2,G119,0)</f>
        <v>0</v>
      </c>
      <c r="BC119" s="146">
        <f>IF(AZ119=3,G119,0)</f>
        <v>0</v>
      </c>
      <c r="BD119" s="146">
        <f>IF(AZ119=4,G119,0)</f>
        <v>0</v>
      </c>
      <c r="BE119" s="146">
        <f>IF(AZ119=5,G119,0)</f>
        <v>0</v>
      </c>
      <c r="CA119" s="170">
        <v>1</v>
      </c>
      <c r="CB119" s="170">
        <v>1</v>
      </c>
      <c r="CZ119" s="146">
        <v>0</v>
      </c>
    </row>
    <row r="120" spans="1:15" ht="12.75">
      <c r="A120" s="177"/>
      <c r="B120" s="179"/>
      <c r="C120" s="229" t="s">
        <v>88</v>
      </c>
      <c r="D120" s="230"/>
      <c r="E120" s="180">
        <v>0</v>
      </c>
      <c r="F120" s="181"/>
      <c r="G120" s="182"/>
      <c r="M120" s="178" t="s">
        <v>88</v>
      </c>
      <c r="O120" s="170"/>
    </row>
    <row r="121" spans="1:15" ht="12.75">
      <c r="A121" s="177"/>
      <c r="B121" s="179"/>
      <c r="C121" s="229" t="s">
        <v>89</v>
      </c>
      <c r="D121" s="230"/>
      <c r="E121" s="180">
        <v>0</v>
      </c>
      <c r="F121" s="181"/>
      <c r="G121" s="182"/>
      <c r="M121" s="178" t="s">
        <v>89</v>
      </c>
      <c r="O121" s="170"/>
    </row>
    <row r="122" spans="1:15" ht="12.75">
      <c r="A122" s="177"/>
      <c r="B122" s="179"/>
      <c r="C122" s="229" t="s">
        <v>180</v>
      </c>
      <c r="D122" s="230"/>
      <c r="E122" s="180">
        <v>0</v>
      </c>
      <c r="F122" s="181"/>
      <c r="G122" s="182"/>
      <c r="M122" s="178" t="s">
        <v>180</v>
      </c>
      <c r="O122" s="170"/>
    </row>
    <row r="123" spans="1:15" ht="22.5">
      <c r="A123" s="177"/>
      <c r="B123" s="179"/>
      <c r="C123" s="229" t="s">
        <v>196</v>
      </c>
      <c r="D123" s="230"/>
      <c r="E123" s="180">
        <v>0.0089</v>
      </c>
      <c r="F123" s="181"/>
      <c r="G123" s="182"/>
      <c r="M123" s="178" t="s">
        <v>196</v>
      </c>
      <c r="O123" s="170"/>
    </row>
    <row r="124" spans="1:57" ht="12.75">
      <c r="A124" s="183"/>
      <c r="B124" s="184" t="s">
        <v>76</v>
      </c>
      <c r="C124" s="185" t="str">
        <f>CONCATENATE(B98," ",C98)</f>
        <v>4 Vodorovné konstrukce</v>
      </c>
      <c r="D124" s="186"/>
      <c r="E124" s="187"/>
      <c r="F124" s="188"/>
      <c r="G124" s="189">
        <f>SUM(G98:G123)</f>
        <v>0</v>
      </c>
      <c r="O124" s="170">
        <v>4</v>
      </c>
      <c r="BA124" s="190">
        <f>SUM(BA98:BA123)</f>
        <v>0</v>
      </c>
      <c r="BB124" s="190">
        <f>SUM(BB98:BB123)</f>
        <v>0</v>
      </c>
      <c r="BC124" s="190">
        <f>SUM(BC98:BC123)</f>
        <v>0</v>
      </c>
      <c r="BD124" s="190">
        <f>SUM(BD98:BD123)</f>
        <v>0</v>
      </c>
      <c r="BE124" s="190">
        <f>SUM(BE98:BE123)</f>
        <v>0</v>
      </c>
    </row>
    <row r="125" spans="1:15" ht="12.75">
      <c r="A125" s="163" t="s">
        <v>72</v>
      </c>
      <c r="B125" s="164" t="s">
        <v>197</v>
      </c>
      <c r="C125" s="165" t="s">
        <v>198</v>
      </c>
      <c r="D125" s="166"/>
      <c r="E125" s="167"/>
      <c r="F125" s="167"/>
      <c r="G125" s="168"/>
      <c r="H125" s="169"/>
      <c r="I125" s="169"/>
      <c r="O125" s="170">
        <v>1</v>
      </c>
    </row>
    <row r="126" spans="1:104" ht="12.75">
      <c r="A126" s="171">
        <v>26</v>
      </c>
      <c r="B126" s="172" t="s">
        <v>199</v>
      </c>
      <c r="C126" s="173" t="s">
        <v>200</v>
      </c>
      <c r="D126" s="174" t="s">
        <v>87</v>
      </c>
      <c r="E126" s="175">
        <v>71.4665</v>
      </c>
      <c r="F126" s="175">
        <v>0</v>
      </c>
      <c r="G126" s="176">
        <f>E126*F126</f>
        <v>0</v>
      </c>
      <c r="O126" s="170">
        <v>2</v>
      </c>
      <c r="AA126" s="146">
        <v>1</v>
      </c>
      <c r="AB126" s="146">
        <v>1</v>
      </c>
      <c r="AC126" s="146">
        <v>1</v>
      </c>
      <c r="AZ126" s="146">
        <v>1</v>
      </c>
      <c r="BA126" s="146">
        <f>IF(AZ126=1,G126,0)</f>
        <v>0</v>
      </c>
      <c r="BB126" s="146">
        <f>IF(AZ126=2,G126,0)</f>
        <v>0</v>
      </c>
      <c r="BC126" s="146">
        <f>IF(AZ126=3,G126,0)</f>
        <v>0</v>
      </c>
      <c r="BD126" s="146">
        <f>IF(AZ126=4,G126,0)</f>
        <v>0</v>
      </c>
      <c r="BE126" s="146">
        <f>IF(AZ126=5,G126,0)</f>
        <v>0</v>
      </c>
      <c r="CA126" s="170">
        <v>1</v>
      </c>
      <c r="CB126" s="170">
        <v>1</v>
      </c>
      <c r="CZ126" s="146">
        <v>0</v>
      </c>
    </row>
    <row r="127" spans="1:15" ht="12.75">
      <c r="A127" s="177"/>
      <c r="B127" s="179"/>
      <c r="C127" s="229" t="s">
        <v>88</v>
      </c>
      <c r="D127" s="230"/>
      <c r="E127" s="180">
        <v>0</v>
      </c>
      <c r="F127" s="181"/>
      <c r="G127" s="182"/>
      <c r="M127" s="178" t="s">
        <v>88</v>
      </c>
      <c r="O127" s="170"/>
    </row>
    <row r="128" spans="1:15" ht="12.75">
      <c r="A128" s="177"/>
      <c r="B128" s="179"/>
      <c r="C128" s="229" t="s">
        <v>89</v>
      </c>
      <c r="D128" s="230"/>
      <c r="E128" s="180">
        <v>0</v>
      </c>
      <c r="F128" s="181"/>
      <c r="G128" s="182"/>
      <c r="M128" s="178" t="s">
        <v>89</v>
      </c>
      <c r="O128" s="170"/>
    </row>
    <row r="129" spans="1:15" ht="22.5">
      <c r="A129" s="177"/>
      <c r="B129" s="179"/>
      <c r="C129" s="229" t="s">
        <v>201</v>
      </c>
      <c r="D129" s="230"/>
      <c r="E129" s="180">
        <v>0</v>
      </c>
      <c r="F129" s="181"/>
      <c r="G129" s="182"/>
      <c r="M129" s="178" t="s">
        <v>201</v>
      </c>
      <c r="O129" s="170"/>
    </row>
    <row r="130" spans="1:15" ht="12.75">
      <c r="A130" s="177"/>
      <c r="B130" s="179"/>
      <c r="C130" s="229" t="s">
        <v>202</v>
      </c>
      <c r="D130" s="230"/>
      <c r="E130" s="180">
        <v>11.6765</v>
      </c>
      <c r="F130" s="181"/>
      <c r="G130" s="182"/>
      <c r="M130" s="178" t="s">
        <v>202</v>
      </c>
      <c r="O130" s="170"/>
    </row>
    <row r="131" spans="1:15" ht="22.5">
      <c r="A131" s="177"/>
      <c r="B131" s="179"/>
      <c r="C131" s="229" t="s">
        <v>203</v>
      </c>
      <c r="D131" s="230"/>
      <c r="E131" s="180">
        <v>0</v>
      </c>
      <c r="F131" s="181"/>
      <c r="G131" s="182"/>
      <c r="M131" s="178" t="s">
        <v>203</v>
      </c>
      <c r="O131" s="170"/>
    </row>
    <row r="132" spans="1:15" ht="12.75">
      <c r="A132" s="177"/>
      <c r="B132" s="179"/>
      <c r="C132" s="229" t="s">
        <v>204</v>
      </c>
      <c r="D132" s="230"/>
      <c r="E132" s="180">
        <v>45.9775</v>
      </c>
      <c r="F132" s="181"/>
      <c r="G132" s="182"/>
      <c r="M132" s="178" t="s">
        <v>204</v>
      </c>
      <c r="O132" s="170"/>
    </row>
    <row r="133" spans="1:15" ht="22.5">
      <c r="A133" s="177"/>
      <c r="B133" s="179"/>
      <c r="C133" s="229" t="s">
        <v>205</v>
      </c>
      <c r="D133" s="230"/>
      <c r="E133" s="180">
        <v>0</v>
      </c>
      <c r="F133" s="181"/>
      <c r="G133" s="182"/>
      <c r="M133" s="178" t="s">
        <v>205</v>
      </c>
      <c r="O133" s="170"/>
    </row>
    <row r="134" spans="1:15" ht="12.75">
      <c r="A134" s="177"/>
      <c r="B134" s="179"/>
      <c r="C134" s="229" t="s">
        <v>206</v>
      </c>
      <c r="D134" s="230"/>
      <c r="E134" s="180">
        <v>13.8125</v>
      </c>
      <c r="F134" s="181"/>
      <c r="G134" s="182"/>
      <c r="M134" s="178" t="s">
        <v>206</v>
      </c>
      <c r="O134" s="170"/>
    </row>
    <row r="135" spans="1:104" ht="12.75">
      <c r="A135" s="171">
        <v>27</v>
      </c>
      <c r="B135" s="172" t="s">
        <v>207</v>
      </c>
      <c r="C135" s="173" t="s">
        <v>208</v>
      </c>
      <c r="D135" s="174" t="s">
        <v>87</v>
      </c>
      <c r="E135" s="175">
        <v>3.9875</v>
      </c>
      <c r="F135" s="175">
        <v>0</v>
      </c>
      <c r="G135" s="176">
        <f>E135*F135</f>
        <v>0</v>
      </c>
      <c r="O135" s="170">
        <v>2</v>
      </c>
      <c r="AA135" s="146">
        <v>1</v>
      </c>
      <c r="AB135" s="146">
        <v>1</v>
      </c>
      <c r="AC135" s="146">
        <v>1</v>
      </c>
      <c r="AZ135" s="146">
        <v>1</v>
      </c>
      <c r="BA135" s="146">
        <f>IF(AZ135=1,G135,0)</f>
        <v>0</v>
      </c>
      <c r="BB135" s="146">
        <f>IF(AZ135=2,G135,0)</f>
        <v>0</v>
      </c>
      <c r="BC135" s="146">
        <f>IF(AZ135=3,G135,0)</f>
        <v>0</v>
      </c>
      <c r="BD135" s="146">
        <f>IF(AZ135=4,G135,0)</f>
        <v>0</v>
      </c>
      <c r="BE135" s="146">
        <f>IF(AZ135=5,G135,0)</f>
        <v>0</v>
      </c>
      <c r="CA135" s="170">
        <v>1</v>
      </c>
      <c r="CB135" s="170">
        <v>1</v>
      </c>
      <c r="CZ135" s="146">
        <v>0</v>
      </c>
    </row>
    <row r="136" spans="1:15" ht="12.75">
      <c r="A136" s="177"/>
      <c r="B136" s="179"/>
      <c r="C136" s="229" t="s">
        <v>88</v>
      </c>
      <c r="D136" s="230"/>
      <c r="E136" s="180">
        <v>0</v>
      </c>
      <c r="F136" s="181"/>
      <c r="G136" s="182"/>
      <c r="M136" s="178" t="s">
        <v>88</v>
      </c>
      <c r="O136" s="170"/>
    </row>
    <row r="137" spans="1:15" ht="12.75">
      <c r="A137" s="177"/>
      <c r="B137" s="179"/>
      <c r="C137" s="229" t="s">
        <v>89</v>
      </c>
      <c r="D137" s="230"/>
      <c r="E137" s="180">
        <v>0</v>
      </c>
      <c r="F137" s="181"/>
      <c r="G137" s="182"/>
      <c r="M137" s="178" t="s">
        <v>89</v>
      </c>
      <c r="O137" s="170"/>
    </row>
    <row r="138" spans="1:15" ht="12.75">
      <c r="A138" s="177"/>
      <c r="B138" s="179"/>
      <c r="C138" s="229" t="s">
        <v>209</v>
      </c>
      <c r="D138" s="230"/>
      <c r="E138" s="180">
        <v>3.9875</v>
      </c>
      <c r="F138" s="181"/>
      <c r="G138" s="182"/>
      <c r="M138" s="178" t="s">
        <v>209</v>
      </c>
      <c r="O138" s="170"/>
    </row>
    <row r="139" spans="1:104" ht="12.75">
      <c r="A139" s="171">
        <v>28</v>
      </c>
      <c r="B139" s="172" t="s">
        <v>210</v>
      </c>
      <c r="C139" s="173" t="s">
        <v>211</v>
      </c>
      <c r="D139" s="174" t="s">
        <v>87</v>
      </c>
      <c r="E139" s="175">
        <v>71.4665</v>
      </c>
      <c r="F139" s="175">
        <v>0</v>
      </c>
      <c r="G139" s="176">
        <f>E139*F139</f>
        <v>0</v>
      </c>
      <c r="O139" s="170">
        <v>2</v>
      </c>
      <c r="AA139" s="146">
        <v>1</v>
      </c>
      <c r="AB139" s="146">
        <v>1</v>
      </c>
      <c r="AC139" s="146">
        <v>1</v>
      </c>
      <c r="AZ139" s="146">
        <v>1</v>
      </c>
      <c r="BA139" s="146">
        <f>IF(AZ139=1,G139,0)</f>
        <v>0</v>
      </c>
      <c r="BB139" s="146">
        <f>IF(AZ139=2,G139,0)</f>
        <v>0</v>
      </c>
      <c r="BC139" s="146">
        <f>IF(AZ139=3,G139,0)</f>
        <v>0</v>
      </c>
      <c r="BD139" s="146">
        <f>IF(AZ139=4,G139,0)</f>
        <v>0</v>
      </c>
      <c r="BE139" s="146">
        <f>IF(AZ139=5,G139,0)</f>
        <v>0</v>
      </c>
      <c r="CA139" s="170">
        <v>1</v>
      </c>
      <c r="CB139" s="170">
        <v>1</v>
      </c>
      <c r="CZ139" s="146">
        <v>0</v>
      </c>
    </row>
    <row r="140" spans="1:15" ht="12.75">
      <c r="A140" s="177"/>
      <c r="B140" s="179"/>
      <c r="C140" s="229" t="s">
        <v>88</v>
      </c>
      <c r="D140" s="230"/>
      <c r="E140" s="180">
        <v>0</v>
      </c>
      <c r="F140" s="181"/>
      <c r="G140" s="182"/>
      <c r="M140" s="178" t="s">
        <v>88</v>
      </c>
      <c r="O140" s="170"/>
    </row>
    <row r="141" spans="1:15" ht="12.75">
      <c r="A141" s="177"/>
      <c r="B141" s="179"/>
      <c r="C141" s="229" t="s">
        <v>89</v>
      </c>
      <c r="D141" s="230"/>
      <c r="E141" s="180">
        <v>0</v>
      </c>
      <c r="F141" s="181"/>
      <c r="G141" s="182"/>
      <c r="M141" s="178" t="s">
        <v>89</v>
      </c>
      <c r="O141" s="170"/>
    </row>
    <row r="142" spans="1:15" ht="22.5">
      <c r="A142" s="177"/>
      <c r="B142" s="179"/>
      <c r="C142" s="229" t="s">
        <v>201</v>
      </c>
      <c r="D142" s="230"/>
      <c r="E142" s="180">
        <v>0</v>
      </c>
      <c r="F142" s="181"/>
      <c r="G142" s="182"/>
      <c r="M142" s="178" t="s">
        <v>201</v>
      </c>
      <c r="O142" s="170"/>
    </row>
    <row r="143" spans="1:15" ht="12.75">
      <c r="A143" s="177"/>
      <c r="B143" s="179"/>
      <c r="C143" s="229" t="s">
        <v>212</v>
      </c>
      <c r="D143" s="230"/>
      <c r="E143" s="180">
        <v>11.6765</v>
      </c>
      <c r="F143" s="181"/>
      <c r="G143" s="182"/>
      <c r="M143" s="178" t="s">
        <v>212</v>
      </c>
      <c r="O143" s="170"/>
    </row>
    <row r="144" spans="1:15" ht="22.5">
      <c r="A144" s="177"/>
      <c r="B144" s="179"/>
      <c r="C144" s="229" t="s">
        <v>203</v>
      </c>
      <c r="D144" s="230"/>
      <c r="E144" s="180">
        <v>0</v>
      </c>
      <c r="F144" s="181"/>
      <c r="G144" s="182"/>
      <c r="M144" s="178" t="s">
        <v>203</v>
      </c>
      <c r="O144" s="170"/>
    </row>
    <row r="145" spans="1:15" ht="12.75">
      <c r="A145" s="177"/>
      <c r="B145" s="179"/>
      <c r="C145" s="229" t="s">
        <v>213</v>
      </c>
      <c r="D145" s="230"/>
      <c r="E145" s="180">
        <v>45.9775</v>
      </c>
      <c r="F145" s="181"/>
      <c r="G145" s="182"/>
      <c r="M145" s="178" t="s">
        <v>213</v>
      </c>
      <c r="O145" s="170"/>
    </row>
    <row r="146" spans="1:15" ht="22.5">
      <c r="A146" s="177"/>
      <c r="B146" s="179"/>
      <c r="C146" s="229" t="s">
        <v>205</v>
      </c>
      <c r="D146" s="230"/>
      <c r="E146" s="180">
        <v>0</v>
      </c>
      <c r="F146" s="181"/>
      <c r="G146" s="182"/>
      <c r="M146" s="178" t="s">
        <v>205</v>
      </c>
      <c r="O146" s="170"/>
    </row>
    <row r="147" spans="1:15" ht="12.75">
      <c r="A147" s="177"/>
      <c r="B147" s="179"/>
      <c r="C147" s="229" t="s">
        <v>214</v>
      </c>
      <c r="D147" s="230"/>
      <c r="E147" s="180">
        <v>13.8125</v>
      </c>
      <c r="F147" s="181"/>
      <c r="G147" s="182"/>
      <c r="M147" s="178" t="s">
        <v>214</v>
      </c>
      <c r="O147" s="170"/>
    </row>
    <row r="148" spans="1:104" ht="12.75">
      <c r="A148" s="171">
        <v>29</v>
      </c>
      <c r="B148" s="172" t="s">
        <v>215</v>
      </c>
      <c r="C148" s="173" t="s">
        <v>216</v>
      </c>
      <c r="D148" s="174" t="s">
        <v>87</v>
      </c>
      <c r="E148" s="175">
        <v>25.489</v>
      </c>
      <c r="F148" s="175">
        <v>0</v>
      </c>
      <c r="G148" s="176">
        <f>E148*F148</f>
        <v>0</v>
      </c>
      <c r="O148" s="170">
        <v>2</v>
      </c>
      <c r="AA148" s="146">
        <v>1</v>
      </c>
      <c r="AB148" s="146">
        <v>1</v>
      </c>
      <c r="AC148" s="146">
        <v>1</v>
      </c>
      <c r="AZ148" s="146">
        <v>1</v>
      </c>
      <c r="BA148" s="146">
        <f>IF(AZ148=1,G148,0)</f>
        <v>0</v>
      </c>
      <c r="BB148" s="146">
        <f>IF(AZ148=2,G148,0)</f>
        <v>0</v>
      </c>
      <c r="BC148" s="146">
        <f>IF(AZ148=3,G148,0)</f>
        <v>0</v>
      </c>
      <c r="BD148" s="146">
        <f>IF(AZ148=4,G148,0)</f>
        <v>0</v>
      </c>
      <c r="BE148" s="146">
        <f>IF(AZ148=5,G148,0)</f>
        <v>0</v>
      </c>
      <c r="CA148" s="170">
        <v>1</v>
      </c>
      <c r="CB148" s="170">
        <v>1</v>
      </c>
      <c r="CZ148" s="146">
        <v>0</v>
      </c>
    </row>
    <row r="149" spans="1:15" ht="12.75">
      <c r="A149" s="177"/>
      <c r="B149" s="179"/>
      <c r="C149" s="229" t="s">
        <v>88</v>
      </c>
      <c r="D149" s="230"/>
      <c r="E149" s="180">
        <v>0</v>
      </c>
      <c r="F149" s="181"/>
      <c r="G149" s="182"/>
      <c r="M149" s="178" t="s">
        <v>88</v>
      </c>
      <c r="O149" s="170"/>
    </row>
    <row r="150" spans="1:15" ht="12.75">
      <c r="A150" s="177"/>
      <c r="B150" s="179"/>
      <c r="C150" s="229" t="s">
        <v>89</v>
      </c>
      <c r="D150" s="230"/>
      <c r="E150" s="180">
        <v>0</v>
      </c>
      <c r="F150" s="181"/>
      <c r="G150" s="182"/>
      <c r="M150" s="178" t="s">
        <v>89</v>
      </c>
      <c r="O150" s="170"/>
    </row>
    <row r="151" spans="1:15" ht="12.75">
      <c r="A151" s="177"/>
      <c r="B151" s="179"/>
      <c r="C151" s="229" t="s">
        <v>217</v>
      </c>
      <c r="D151" s="230"/>
      <c r="E151" s="180">
        <v>11.6765</v>
      </c>
      <c r="F151" s="181"/>
      <c r="G151" s="182"/>
      <c r="M151" s="178" t="s">
        <v>217</v>
      </c>
      <c r="O151" s="170"/>
    </row>
    <row r="152" spans="1:15" ht="12.75">
      <c r="A152" s="177"/>
      <c r="B152" s="179"/>
      <c r="C152" s="229" t="s">
        <v>218</v>
      </c>
      <c r="D152" s="230"/>
      <c r="E152" s="180">
        <v>13.8125</v>
      </c>
      <c r="F152" s="181"/>
      <c r="G152" s="182"/>
      <c r="M152" s="178" t="s">
        <v>218</v>
      </c>
      <c r="O152" s="170"/>
    </row>
    <row r="153" spans="1:104" ht="22.5">
      <c r="A153" s="171">
        <v>30</v>
      </c>
      <c r="B153" s="172" t="s">
        <v>219</v>
      </c>
      <c r="C153" s="173" t="s">
        <v>220</v>
      </c>
      <c r="D153" s="174" t="s">
        <v>87</v>
      </c>
      <c r="E153" s="175">
        <v>46.4373</v>
      </c>
      <c r="F153" s="175">
        <v>0</v>
      </c>
      <c r="G153" s="176">
        <f>E153*F153</f>
        <v>0</v>
      </c>
      <c r="O153" s="170">
        <v>2</v>
      </c>
      <c r="AA153" s="146">
        <v>1</v>
      </c>
      <c r="AB153" s="146">
        <v>1</v>
      </c>
      <c r="AC153" s="146">
        <v>1</v>
      </c>
      <c r="AZ153" s="146">
        <v>1</v>
      </c>
      <c r="BA153" s="146">
        <f>IF(AZ153=1,G153,0)</f>
        <v>0</v>
      </c>
      <c r="BB153" s="146">
        <f>IF(AZ153=2,G153,0)</f>
        <v>0</v>
      </c>
      <c r="BC153" s="146">
        <f>IF(AZ153=3,G153,0)</f>
        <v>0</v>
      </c>
      <c r="BD153" s="146">
        <f>IF(AZ153=4,G153,0)</f>
        <v>0</v>
      </c>
      <c r="BE153" s="146">
        <f>IF(AZ153=5,G153,0)</f>
        <v>0</v>
      </c>
      <c r="CA153" s="170">
        <v>1</v>
      </c>
      <c r="CB153" s="170">
        <v>1</v>
      </c>
      <c r="CZ153" s="146">
        <v>0</v>
      </c>
    </row>
    <row r="154" spans="1:15" ht="12.75">
      <c r="A154" s="177"/>
      <c r="B154" s="179"/>
      <c r="C154" s="229" t="s">
        <v>88</v>
      </c>
      <c r="D154" s="230"/>
      <c r="E154" s="180">
        <v>0</v>
      </c>
      <c r="F154" s="181"/>
      <c r="G154" s="182"/>
      <c r="M154" s="178" t="s">
        <v>88</v>
      </c>
      <c r="O154" s="170"/>
    </row>
    <row r="155" spans="1:15" ht="12.75">
      <c r="A155" s="177"/>
      <c r="B155" s="179"/>
      <c r="C155" s="229" t="s">
        <v>89</v>
      </c>
      <c r="D155" s="230"/>
      <c r="E155" s="180">
        <v>0</v>
      </c>
      <c r="F155" s="181"/>
      <c r="G155" s="182"/>
      <c r="M155" s="178" t="s">
        <v>89</v>
      </c>
      <c r="O155" s="170"/>
    </row>
    <row r="156" spans="1:15" ht="33.75">
      <c r="A156" s="177"/>
      <c r="B156" s="179"/>
      <c r="C156" s="229" t="s">
        <v>221</v>
      </c>
      <c r="D156" s="230"/>
      <c r="E156" s="180">
        <v>46.4373</v>
      </c>
      <c r="F156" s="181"/>
      <c r="G156" s="182"/>
      <c r="M156" s="178" t="s">
        <v>221</v>
      </c>
      <c r="O156" s="170"/>
    </row>
    <row r="157" spans="1:104" ht="12.75">
      <c r="A157" s="171">
        <v>31</v>
      </c>
      <c r="B157" s="172" t="s">
        <v>222</v>
      </c>
      <c r="C157" s="173" t="s">
        <v>223</v>
      </c>
      <c r="D157" s="174" t="s">
        <v>87</v>
      </c>
      <c r="E157" s="175">
        <v>11.7933</v>
      </c>
      <c r="F157" s="175">
        <v>0</v>
      </c>
      <c r="G157" s="176">
        <f>E157*F157</f>
        <v>0</v>
      </c>
      <c r="O157" s="170">
        <v>2</v>
      </c>
      <c r="AA157" s="146">
        <v>3</v>
      </c>
      <c r="AB157" s="146">
        <v>1</v>
      </c>
      <c r="AC157" s="146">
        <v>59245098</v>
      </c>
      <c r="AZ157" s="146">
        <v>1</v>
      </c>
      <c r="BA157" s="146">
        <f>IF(AZ157=1,G157,0)</f>
        <v>0</v>
      </c>
      <c r="BB157" s="146">
        <f>IF(AZ157=2,G157,0)</f>
        <v>0</v>
      </c>
      <c r="BC157" s="146">
        <f>IF(AZ157=3,G157,0)</f>
        <v>0</v>
      </c>
      <c r="BD157" s="146">
        <f>IF(AZ157=4,G157,0)</f>
        <v>0</v>
      </c>
      <c r="BE157" s="146">
        <f>IF(AZ157=5,G157,0)</f>
        <v>0</v>
      </c>
      <c r="CA157" s="170">
        <v>3</v>
      </c>
      <c r="CB157" s="170">
        <v>1</v>
      </c>
      <c r="CZ157" s="146">
        <v>0</v>
      </c>
    </row>
    <row r="158" spans="1:15" ht="12.75">
      <c r="A158" s="177"/>
      <c r="B158" s="179"/>
      <c r="C158" s="229" t="s">
        <v>224</v>
      </c>
      <c r="D158" s="230"/>
      <c r="E158" s="180">
        <v>11.7933</v>
      </c>
      <c r="F158" s="181"/>
      <c r="G158" s="182"/>
      <c r="M158" s="178" t="s">
        <v>224</v>
      </c>
      <c r="O158" s="170"/>
    </row>
    <row r="159" spans="1:57" ht="12.75">
      <c r="A159" s="183"/>
      <c r="B159" s="184" t="s">
        <v>76</v>
      </c>
      <c r="C159" s="185" t="str">
        <f>CONCATENATE(B125," ",C125)</f>
        <v>5 Komunikace</v>
      </c>
      <c r="D159" s="186"/>
      <c r="E159" s="187"/>
      <c r="F159" s="188"/>
      <c r="G159" s="189">
        <f>SUM(G125:G158)</f>
        <v>0</v>
      </c>
      <c r="O159" s="170">
        <v>4</v>
      </c>
      <c r="BA159" s="190">
        <f>SUM(BA125:BA158)</f>
        <v>0</v>
      </c>
      <c r="BB159" s="190">
        <f>SUM(BB125:BB158)</f>
        <v>0</v>
      </c>
      <c r="BC159" s="190">
        <f>SUM(BC125:BC158)</f>
        <v>0</v>
      </c>
      <c r="BD159" s="190">
        <f>SUM(BD125:BD158)</f>
        <v>0</v>
      </c>
      <c r="BE159" s="190">
        <f>SUM(BE125:BE158)</f>
        <v>0</v>
      </c>
    </row>
    <row r="160" spans="1:15" ht="12.75">
      <c r="A160" s="163" t="s">
        <v>72</v>
      </c>
      <c r="B160" s="164" t="s">
        <v>225</v>
      </c>
      <c r="C160" s="165" t="s">
        <v>226</v>
      </c>
      <c r="D160" s="166"/>
      <c r="E160" s="167"/>
      <c r="F160" s="167"/>
      <c r="G160" s="168"/>
      <c r="H160" s="169"/>
      <c r="I160" s="169"/>
      <c r="O160" s="170">
        <v>1</v>
      </c>
    </row>
    <row r="161" spans="1:104" ht="12.75">
      <c r="A161" s="171">
        <v>32</v>
      </c>
      <c r="B161" s="172" t="s">
        <v>227</v>
      </c>
      <c r="C161" s="173" t="s">
        <v>228</v>
      </c>
      <c r="D161" s="174" t="s">
        <v>87</v>
      </c>
      <c r="E161" s="175">
        <v>574.564</v>
      </c>
      <c r="F161" s="175">
        <v>0</v>
      </c>
      <c r="G161" s="176">
        <f>E161*F161</f>
        <v>0</v>
      </c>
      <c r="O161" s="170">
        <v>2</v>
      </c>
      <c r="AA161" s="146">
        <v>1</v>
      </c>
      <c r="AB161" s="146">
        <v>1</v>
      </c>
      <c r="AC161" s="146">
        <v>1</v>
      </c>
      <c r="AZ161" s="146">
        <v>1</v>
      </c>
      <c r="BA161" s="146">
        <f>IF(AZ161=1,G161,0)</f>
        <v>0</v>
      </c>
      <c r="BB161" s="146">
        <f>IF(AZ161=2,G161,0)</f>
        <v>0</v>
      </c>
      <c r="BC161" s="146">
        <f>IF(AZ161=3,G161,0)</f>
        <v>0</v>
      </c>
      <c r="BD161" s="146">
        <f>IF(AZ161=4,G161,0)</f>
        <v>0</v>
      </c>
      <c r="BE161" s="146">
        <f>IF(AZ161=5,G161,0)</f>
        <v>0</v>
      </c>
      <c r="CA161" s="170">
        <v>1</v>
      </c>
      <c r="CB161" s="170">
        <v>1</v>
      </c>
      <c r="CZ161" s="146">
        <v>0</v>
      </c>
    </row>
    <row r="162" spans="1:15" ht="12.75">
      <c r="A162" s="177"/>
      <c r="B162" s="179"/>
      <c r="C162" s="229" t="s">
        <v>229</v>
      </c>
      <c r="D162" s="230"/>
      <c r="E162" s="180">
        <v>0</v>
      </c>
      <c r="F162" s="181"/>
      <c r="G162" s="182"/>
      <c r="M162" s="178" t="s">
        <v>229</v>
      </c>
      <c r="O162" s="170"/>
    </row>
    <row r="163" spans="1:15" ht="12.75">
      <c r="A163" s="177"/>
      <c r="B163" s="179"/>
      <c r="C163" s="229" t="s">
        <v>230</v>
      </c>
      <c r="D163" s="230"/>
      <c r="E163" s="180">
        <v>409.44</v>
      </c>
      <c r="F163" s="181"/>
      <c r="G163" s="182"/>
      <c r="M163" s="178" t="s">
        <v>230</v>
      </c>
      <c r="O163" s="170"/>
    </row>
    <row r="164" spans="1:15" ht="12.75">
      <c r="A164" s="177"/>
      <c r="B164" s="179"/>
      <c r="C164" s="229" t="s">
        <v>231</v>
      </c>
      <c r="D164" s="230"/>
      <c r="E164" s="180">
        <v>15.55</v>
      </c>
      <c r="F164" s="181"/>
      <c r="G164" s="182"/>
      <c r="M164" s="178" t="s">
        <v>231</v>
      </c>
      <c r="O164" s="170"/>
    </row>
    <row r="165" spans="1:15" ht="12.75">
      <c r="A165" s="177"/>
      <c r="B165" s="179"/>
      <c r="C165" s="229" t="s">
        <v>232</v>
      </c>
      <c r="D165" s="230"/>
      <c r="E165" s="180">
        <v>18.217</v>
      </c>
      <c r="F165" s="181"/>
      <c r="G165" s="182"/>
      <c r="M165" s="178" t="s">
        <v>232</v>
      </c>
      <c r="O165" s="170"/>
    </row>
    <row r="166" spans="1:15" ht="12.75">
      <c r="A166" s="177"/>
      <c r="B166" s="179"/>
      <c r="C166" s="229" t="s">
        <v>233</v>
      </c>
      <c r="D166" s="230"/>
      <c r="E166" s="180">
        <v>83.52</v>
      </c>
      <c r="F166" s="181"/>
      <c r="G166" s="182"/>
      <c r="M166" s="178" t="s">
        <v>233</v>
      </c>
      <c r="O166" s="170"/>
    </row>
    <row r="167" spans="1:15" ht="12.75">
      <c r="A167" s="177"/>
      <c r="B167" s="179"/>
      <c r="C167" s="229" t="s">
        <v>234</v>
      </c>
      <c r="D167" s="230"/>
      <c r="E167" s="180">
        <v>18.49</v>
      </c>
      <c r="F167" s="181"/>
      <c r="G167" s="182"/>
      <c r="M167" s="178" t="s">
        <v>234</v>
      </c>
      <c r="O167" s="170"/>
    </row>
    <row r="168" spans="1:15" ht="12.75">
      <c r="A168" s="177"/>
      <c r="B168" s="179"/>
      <c r="C168" s="229" t="s">
        <v>235</v>
      </c>
      <c r="D168" s="230"/>
      <c r="E168" s="180">
        <v>29.347</v>
      </c>
      <c r="F168" s="181"/>
      <c r="G168" s="182"/>
      <c r="M168" s="178" t="s">
        <v>235</v>
      </c>
      <c r="O168" s="170"/>
    </row>
    <row r="169" spans="1:104" ht="22.5">
      <c r="A169" s="171">
        <v>33</v>
      </c>
      <c r="B169" s="172" t="s">
        <v>236</v>
      </c>
      <c r="C169" s="173" t="s">
        <v>237</v>
      </c>
      <c r="D169" s="174" t="s">
        <v>238</v>
      </c>
      <c r="E169" s="175">
        <v>330.77</v>
      </c>
      <c r="F169" s="175">
        <v>0</v>
      </c>
      <c r="G169" s="176">
        <f>E169*F169</f>
        <v>0</v>
      </c>
      <c r="O169" s="170">
        <v>2</v>
      </c>
      <c r="AA169" s="146">
        <v>1</v>
      </c>
      <c r="AB169" s="146">
        <v>1</v>
      </c>
      <c r="AC169" s="146">
        <v>1</v>
      </c>
      <c r="AZ169" s="146">
        <v>1</v>
      </c>
      <c r="BA169" s="146">
        <f>IF(AZ169=1,G169,0)</f>
        <v>0</v>
      </c>
      <c r="BB169" s="146">
        <f>IF(AZ169=2,G169,0)</f>
        <v>0</v>
      </c>
      <c r="BC169" s="146">
        <f>IF(AZ169=3,G169,0)</f>
        <v>0</v>
      </c>
      <c r="BD169" s="146">
        <f>IF(AZ169=4,G169,0)</f>
        <v>0</v>
      </c>
      <c r="BE169" s="146">
        <f>IF(AZ169=5,G169,0)</f>
        <v>0</v>
      </c>
      <c r="CA169" s="170">
        <v>1</v>
      </c>
      <c r="CB169" s="170">
        <v>1</v>
      </c>
      <c r="CZ169" s="146">
        <v>0</v>
      </c>
    </row>
    <row r="170" spans="1:15" ht="12.75">
      <c r="A170" s="177"/>
      <c r="B170" s="179"/>
      <c r="C170" s="229" t="s">
        <v>239</v>
      </c>
      <c r="D170" s="230"/>
      <c r="E170" s="180">
        <v>323.74</v>
      </c>
      <c r="F170" s="181"/>
      <c r="G170" s="182"/>
      <c r="M170" s="178" t="s">
        <v>239</v>
      </c>
      <c r="O170" s="170"/>
    </row>
    <row r="171" spans="1:15" ht="12.75">
      <c r="A171" s="177"/>
      <c r="B171" s="179"/>
      <c r="C171" s="229" t="s">
        <v>240</v>
      </c>
      <c r="D171" s="230"/>
      <c r="E171" s="180">
        <v>7.03</v>
      </c>
      <c r="F171" s="181"/>
      <c r="G171" s="182"/>
      <c r="M171" s="178" t="s">
        <v>240</v>
      </c>
      <c r="O171" s="170"/>
    </row>
    <row r="172" spans="1:104" ht="22.5">
      <c r="A172" s="171">
        <v>34</v>
      </c>
      <c r="B172" s="172" t="s">
        <v>241</v>
      </c>
      <c r="C172" s="173" t="s">
        <v>242</v>
      </c>
      <c r="D172" s="174" t="s">
        <v>87</v>
      </c>
      <c r="E172" s="175">
        <v>183.7647</v>
      </c>
      <c r="F172" s="175">
        <v>0</v>
      </c>
      <c r="G172" s="176">
        <f>E172*F172</f>
        <v>0</v>
      </c>
      <c r="O172" s="170">
        <v>2</v>
      </c>
      <c r="AA172" s="146">
        <v>1</v>
      </c>
      <c r="AB172" s="146">
        <v>1</v>
      </c>
      <c r="AC172" s="146">
        <v>1</v>
      </c>
      <c r="AZ172" s="146">
        <v>1</v>
      </c>
      <c r="BA172" s="146">
        <f>IF(AZ172=1,G172,0)</f>
        <v>0</v>
      </c>
      <c r="BB172" s="146">
        <f>IF(AZ172=2,G172,0)</f>
        <v>0</v>
      </c>
      <c r="BC172" s="146">
        <f>IF(AZ172=3,G172,0)</f>
        <v>0</v>
      </c>
      <c r="BD172" s="146">
        <f>IF(AZ172=4,G172,0)</f>
        <v>0</v>
      </c>
      <c r="BE172" s="146">
        <f>IF(AZ172=5,G172,0)</f>
        <v>0</v>
      </c>
      <c r="CA172" s="170">
        <v>1</v>
      </c>
      <c r="CB172" s="170">
        <v>1</v>
      </c>
      <c r="CZ172" s="146">
        <v>0</v>
      </c>
    </row>
    <row r="173" spans="1:15" ht="12.75">
      <c r="A173" s="177"/>
      <c r="B173" s="179"/>
      <c r="C173" s="229" t="s">
        <v>88</v>
      </c>
      <c r="D173" s="230"/>
      <c r="E173" s="180">
        <v>0</v>
      </c>
      <c r="F173" s="181"/>
      <c r="G173" s="182"/>
      <c r="M173" s="178" t="s">
        <v>88</v>
      </c>
      <c r="O173" s="170"/>
    </row>
    <row r="174" spans="1:15" ht="22.5">
      <c r="A174" s="177"/>
      <c r="B174" s="179"/>
      <c r="C174" s="229" t="s">
        <v>243</v>
      </c>
      <c r="D174" s="230"/>
      <c r="E174" s="180">
        <v>33.462</v>
      </c>
      <c r="F174" s="181"/>
      <c r="G174" s="182"/>
      <c r="M174" s="178" t="s">
        <v>243</v>
      </c>
      <c r="O174" s="170"/>
    </row>
    <row r="175" spans="1:15" ht="12.75">
      <c r="A175" s="177"/>
      <c r="B175" s="179"/>
      <c r="C175" s="229" t="s">
        <v>244</v>
      </c>
      <c r="D175" s="230"/>
      <c r="E175" s="180">
        <v>4.818</v>
      </c>
      <c r="F175" s="181"/>
      <c r="G175" s="182"/>
      <c r="M175" s="178" t="s">
        <v>244</v>
      </c>
      <c r="O175" s="170"/>
    </row>
    <row r="176" spans="1:15" ht="12.75">
      <c r="A176" s="177"/>
      <c r="B176" s="179"/>
      <c r="C176" s="229" t="s">
        <v>245</v>
      </c>
      <c r="D176" s="230"/>
      <c r="E176" s="180">
        <v>2.299</v>
      </c>
      <c r="F176" s="181"/>
      <c r="G176" s="182"/>
      <c r="M176" s="178" t="s">
        <v>245</v>
      </c>
      <c r="O176" s="170"/>
    </row>
    <row r="177" spans="1:15" ht="12.75">
      <c r="A177" s="177"/>
      <c r="B177" s="179"/>
      <c r="C177" s="229" t="s">
        <v>246</v>
      </c>
      <c r="D177" s="230"/>
      <c r="E177" s="180">
        <v>0</v>
      </c>
      <c r="F177" s="181"/>
      <c r="G177" s="182"/>
      <c r="M177" s="178" t="s">
        <v>246</v>
      </c>
      <c r="O177" s="170"/>
    </row>
    <row r="178" spans="1:15" ht="22.5">
      <c r="A178" s="177"/>
      <c r="B178" s="179"/>
      <c r="C178" s="229" t="s">
        <v>247</v>
      </c>
      <c r="D178" s="230"/>
      <c r="E178" s="180">
        <v>16.6697</v>
      </c>
      <c r="F178" s="181"/>
      <c r="G178" s="182"/>
      <c r="M178" s="178" t="s">
        <v>247</v>
      </c>
      <c r="O178" s="170"/>
    </row>
    <row r="179" spans="1:15" ht="12.75">
      <c r="A179" s="177"/>
      <c r="B179" s="179"/>
      <c r="C179" s="229" t="s">
        <v>248</v>
      </c>
      <c r="D179" s="230"/>
      <c r="E179" s="180">
        <v>18.92</v>
      </c>
      <c r="F179" s="181"/>
      <c r="G179" s="182"/>
      <c r="M179" s="178" t="s">
        <v>248</v>
      </c>
      <c r="O179" s="170"/>
    </row>
    <row r="180" spans="1:15" ht="12.75">
      <c r="A180" s="177"/>
      <c r="B180" s="179"/>
      <c r="C180" s="229" t="s">
        <v>249</v>
      </c>
      <c r="D180" s="230"/>
      <c r="E180" s="180">
        <v>9.6624</v>
      </c>
      <c r="F180" s="181"/>
      <c r="G180" s="182"/>
      <c r="M180" s="178" t="s">
        <v>249</v>
      </c>
      <c r="O180" s="170"/>
    </row>
    <row r="181" spans="1:15" ht="12.75">
      <c r="A181" s="177"/>
      <c r="B181" s="179"/>
      <c r="C181" s="229" t="s">
        <v>250</v>
      </c>
      <c r="D181" s="230"/>
      <c r="E181" s="180">
        <v>2.8553</v>
      </c>
      <c r="F181" s="181"/>
      <c r="G181" s="182"/>
      <c r="M181" s="178" t="s">
        <v>250</v>
      </c>
      <c r="O181" s="170"/>
    </row>
    <row r="182" spans="1:15" ht="12.75">
      <c r="A182" s="177"/>
      <c r="B182" s="179"/>
      <c r="C182" s="229" t="s">
        <v>251</v>
      </c>
      <c r="D182" s="230"/>
      <c r="E182" s="180">
        <v>0</v>
      </c>
      <c r="F182" s="181"/>
      <c r="G182" s="182"/>
      <c r="M182" s="178" t="s">
        <v>251</v>
      </c>
      <c r="O182" s="170"/>
    </row>
    <row r="183" spans="1:15" ht="22.5">
      <c r="A183" s="177"/>
      <c r="B183" s="179"/>
      <c r="C183" s="229" t="s">
        <v>247</v>
      </c>
      <c r="D183" s="230"/>
      <c r="E183" s="180">
        <v>16.6697</v>
      </c>
      <c r="F183" s="181"/>
      <c r="G183" s="182"/>
      <c r="M183" s="178" t="s">
        <v>247</v>
      </c>
      <c r="O183" s="170"/>
    </row>
    <row r="184" spans="1:15" ht="12.75">
      <c r="A184" s="177"/>
      <c r="B184" s="179"/>
      <c r="C184" s="229" t="s">
        <v>252</v>
      </c>
      <c r="D184" s="230"/>
      <c r="E184" s="180">
        <v>21.604</v>
      </c>
      <c r="F184" s="181"/>
      <c r="G184" s="182"/>
      <c r="M184" s="178" t="s">
        <v>252</v>
      </c>
      <c r="O184" s="170"/>
    </row>
    <row r="185" spans="1:15" ht="12.75">
      <c r="A185" s="177"/>
      <c r="B185" s="179"/>
      <c r="C185" s="229" t="s">
        <v>253</v>
      </c>
      <c r="D185" s="230"/>
      <c r="E185" s="180">
        <v>8.4265</v>
      </c>
      <c r="F185" s="181"/>
      <c r="G185" s="182"/>
      <c r="M185" s="178" t="s">
        <v>253</v>
      </c>
      <c r="O185" s="170"/>
    </row>
    <row r="186" spans="1:15" ht="12.75">
      <c r="A186" s="177"/>
      <c r="B186" s="179"/>
      <c r="C186" s="229" t="s">
        <v>254</v>
      </c>
      <c r="D186" s="230"/>
      <c r="E186" s="180">
        <v>1.3178</v>
      </c>
      <c r="F186" s="181"/>
      <c r="G186" s="182"/>
      <c r="M186" s="178" t="s">
        <v>254</v>
      </c>
      <c r="O186" s="170"/>
    </row>
    <row r="187" spans="1:15" ht="12.75">
      <c r="A187" s="177"/>
      <c r="B187" s="179"/>
      <c r="C187" s="229" t="s">
        <v>255</v>
      </c>
      <c r="D187" s="230"/>
      <c r="E187" s="180">
        <v>0</v>
      </c>
      <c r="F187" s="181"/>
      <c r="G187" s="182"/>
      <c r="M187" s="178" t="s">
        <v>255</v>
      </c>
      <c r="O187" s="170"/>
    </row>
    <row r="188" spans="1:15" ht="22.5">
      <c r="A188" s="177"/>
      <c r="B188" s="179"/>
      <c r="C188" s="229" t="s">
        <v>247</v>
      </c>
      <c r="D188" s="230"/>
      <c r="E188" s="180">
        <v>16.6697</v>
      </c>
      <c r="F188" s="181"/>
      <c r="G188" s="182"/>
      <c r="M188" s="178" t="s">
        <v>247</v>
      </c>
      <c r="O188" s="170"/>
    </row>
    <row r="189" spans="1:15" ht="12.75">
      <c r="A189" s="177"/>
      <c r="B189" s="179"/>
      <c r="C189" s="229" t="s">
        <v>252</v>
      </c>
      <c r="D189" s="230"/>
      <c r="E189" s="180">
        <v>21.604</v>
      </c>
      <c r="F189" s="181"/>
      <c r="G189" s="182"/>
      <c r="M189" s="178" t="s">
        <v>252</v>
      </c>
      <c r="O189" s="170"/>
    </row>
    <row r="190" spans="1:15" ht="12.75">
      <c r="A190" s="177"/>
      <c r="B190" s="179"/>
      <c r="C190" s="229" t="s">
        <v>256</v>
      </c>
      <c r="D190" s="230"/>
      <c r="E190" s="180">
        <v>8.7865</v>
      </c>
      <c r="F190" s="181"/>
      <c r="G190" s="182"/>
      <c r="M190" s="178" t="s">
        <v>256</v>
      </c>
      <c r="O190" s="170"/>
    </row>
    <row r="191" spans="1:104" ht="12.75">
      <c r="A191" s="171">
        <v>35</v>
      </c>
      <c r="B191" s="172" t="s">
        <v>257</v>
      </c>
      <c r="C191" s="173" t="s">
        <v>258</v>
      </c>
      <c r="D191" s="174" t="s">
        <v>87</v>
      </c>
      <c r="E191" s="175">
        <v>14.9793</v>
      </c>
      <c r="F191" s="175">
        <v>0</v>
      </c>
      <c r="G191" s="176">
        <f>E191*F191</f>
        <v>0</v>
      </c>
      <c r="O191" s="170">
        <v>2</v>
      </c>
      <c r="AA191" s="146">
        <v>1</v>
      </c>
      <c r="AB191" s="146">
        <v>1</v>
      </c>
      <c r="AC191" s="146">
        <v>1</v>
      </c>
      <c r="AZ191" s="146">
        <v>1</v>
      </c>
      <c r="BA191" s="146">
        <f>IF(AZ191=1,G191,0)</f>
        <v>0</v>
      </c>
      <c r="BB191" s="146">
        <f>IF(AZ191=2,G191,0)</f>
        <v>0</v>
      </c>
      <c r="BC191" s="146">
        <f>IF(AZ191=3,G191,0)</f>
        <v>0</v>
      </c>
      <c r="BD191" s="146">
        <f>IF(AZ191=4,G191,0)</f>
        <v>0</v>
      </c>
      <c r="BE191" s="146">
        <f>IF(AZ191=5,G191,0)</f>
        <v>0</v>
      </c>
      <c r="CA191" s="170">
        <v>1</v>
      </c>
      <c r="CB191" s="170">
        <v>1</v>
      </c>
      <c r="CZ191" s="146">
        <v>0</v>
      </c>
    </row>
    <row r="192" spans="1:15" ht="12.75">
      <c r="A192" s="177"/>
      <c r="B192" s="179"/>
      <c r="C192" s="229" t="s">
        <v>158</v>
      </c>
      <c r="D192" s="230"/>
      <c r="E192" s="180">
        <v>0</v>
      </c>
      <c r="F192" s="181"/>
      <c r="G192" s="182"/>
      <c r="M192" s="178" t="s">
        <v>158</v>
      </c>
      <c r="O192" s="170"/>
    </row>
    <row r="193" spans="1:15" ht="12.75">
      <c r="A193" s="177"/>
      <c r="B193" s="179"/>
      <c r="C193" s="229" t="s">
        <v>89</v>
      </c>
      <c r="D193" s="230"/>
      <c r="E193" s="180">
        <v>0</v>
      </c>
      <c r="F193" s="181"/>
      <c r="G193" s="182"/>
      <c r="M193" s="178" t="s">
        <v>89</v>
      </c>
      <c r="O193" s="170"/>
    </row>
    <row r="194" spans="1:15" ht="12.75">
      <c r="A194" s="177"/>
      <c r="B194" s="179"/>
      <c r="C194" s="229" t="s">
        <v>159</v>
      </c>
      <c r="D194" s="230"/>
      <c r="E194" s="180">
        <v>1.1382</v>
      </c>
      <c r="F194" s="181"/>
      <c r="G194" s="182"/>
      <c r="M194" s="178" t="s">
        <v>159</v>
      </c>
      <c r="O194" s="170"/>
    </row>
    <row r="195" spans="1:15" ht="22.5">
      <c r="A195" s="177"/>
      <c r="B195" s="179"/>
      <c r="C195" s="229" t="s">
        <v>259</v>
      </c>
      <c r="D195" s="230"/>
      <c r="E195" s="180">
        <v>9.17</v>
      </c>
      <c r="F195" s="181"/>
      <c r="G195" s="182"/>
      <c r="M195" s="178" t="s">
        <v>259</v>
      </c>
      <c r="O195" s="170"/>
    </row>
    <row r="196" spans="1:15" ht="12.75">
      <c r="A196" s="177"/>
      <c r="B196" s="179"/>
      <c r="C196" s="229" t="s">
        <v>170</v>
      </c>
      <c r="D196" s="230"/>
      <c r="E196" s="180">
        <v>0</v>
      </c>
      <c r="F196" s="181"/>
      <c r="G196" s="182"/>
      <c r="M196" s="178" t="s">
        <v>170</v>
      </c>
      <c r="O196" s="170"/>
    </row>
    <row r="197" spans="1:15" ht="12.75">
      <c r="A197" s="177"/>
      <c r="B197" s="179"/>
      <c r="C197" s="229" t="s">
        <v>89</v>
      </c>
      <c r="D197" s="230"/>
      <c r="E197" s="180">
        <v>0</v>
      </c>
      <c r="F197" s="181"/>
      <c r="G197" s="182"/>
      <c r="M197" s="178" t="s">
        <v>89</v>
      </c>
      <c r="O197" s="170"/>
    </row>
    <row r="198" spans="1:15" ht="12.75">
      <c r="A198" s="177"/>
      <c r="B198" s="179"/>
      <c r="C198" s="229" t="s">
        <v>171</v>
      </c>
      <c r="D198" s="230"/>
      <c r="E198" s="180">
        <v>4.671</v>
      </c>
      <c r="F198" s="181"/>
      <c r="G198" s="182"/>
      <c r="M198" s="178" t="s">
        <v>171</v>
      </c>
      <c r="O198" s="170"/>
    </row>
    <row r="199" spans="1:104" ht="12.75">
      <c r="A199" s="171">
        <v>36</v>
      </c>
      <c r="B199" s="172" t="s">
        <v>260</v>
      </c>
      <c r="C199" s="173" t="s">
        <v>261</v>
      </c>
      <c r="D199" s="174" t="s">
        <v>238</v>
      </c>
      <c r="E199" s="175">
        <v>820.48</v>
      </c>
      <c r="F199" s="175">
        <v>0</v>
      </c>
      <c r="G199" s="176">
        <f>E199*F199</f>
        <v>0</v>
      </c>
      <c r="O199" s="170">
        <v>2</v>
      </c>
      <c r="AA199" s="146">
        <v>1</v>
      </c>
      <c r="AB199" s="146">
        <v>1</v>
      </c>
      <c r="AC199" s="146">
        <v>1</v>
      </c>
      <c r="AZ199" s="146">
        <v>1</v>
      </c>
      <c r="BA199" s="146">
        <f>IF(AZ199=1,G199,0)</f>
        <v>0</v>
      </c>
      <c r="BB199" s="146">
        <f>IF(AZ199=2,G199,0)</f>
        <v>0</v>
      </c>
      <c r="BC199" s="146">
        <f>IF(AZ199=3,G199,0)</f>
        <v>0</v>
      </c>
      <c r="BD199" s="146">
        <f>IF(AZ199=4,G199,0)</f>
        <v>0</v>
      </c>
      <c r="BE199" s="146">
        <f>IF(AZ199=5,G199,0)</f>
        <v>0</v>
      </c>
      <c r="CA199" s="170">
        <v>1</v>
      </c>
      <c r="CB199" s="170">
        <v>1</v>
      </c>
      <c r="CZ199" s="146">
        <v>0</v>
      </c>
    </row>
    <row r="200" spans="1:15" ht="12.75">
      <c r="A200" s="177"/>
      <c r="B200" s="179"/>
      <c r="C200" s="229" t="s">
        <v>88</v>
      </c>
      <c r="D200" s="230"/>
      <c r="E200" s="180">
        <v>0</v>
      </c>
      <c r="F200" s="181"/>
      <c r="G200" s="182"/>
      <c r="M200" s="178" t="s">
        <v>88</v>
      </c>
      <c r="O200" s="170"/>
    </row>
    <row r="201" spans="1:15" ht="12.75">
      <c r="A201" s="177"/>
      <c r="B201" s="179"/>
      <c r="C201" s="229" t="s">
        <v>262</v>
      </c>
      <c r="D201" s="230"/>
      <c r="E201" s="180">
        <v>167.3</v>
      </c>
      <c r="F201" s="181"/>
      <c r="G201" s="182"/>
      <c r="M201" s="178" t="s">
        <v>262</v>
      </c>
      <c r="O201" s="170"/>
    </row>
    <row r="202" spans="1:15" ht="12.75">
      <c r="A202" s="177"/>
      <c r="B202" s="179"/>
      <c r="C202" s="229" t="s">
        <v>263</v>
      </c>
      <c r="D202" s="230"/>
      <c r="E202" s="180">
        <v>17.15</v>
      </c>
      <c r="F202" s="181"/>
      <c r="G202" s="182"/>
      <c r="M202" s="178" t="s">
        <v>263</v>
      </c>
      <c r="O202" s="170"/>
    </row>
    <row r="203" spans="1:15" ht="12.75">
      <c r="A203" s="177"/>
      <c r="B203" s="179"/>
      <c r="C203" s="229" t="s">
        <v>246</v>
      </c>
      <c r="D203" s="230"/>
      <c r="E203" s="180">
        <v>0</v>
      </c>
      <c r="F203" s="181"/>
      <c r="G203" s="182"/>
      <c r="M203" s="178" t="s">
        <v>246</v>
      </c>
      <c r="O203" s="170"/>
    </row>
    <row r="204" spans="1:15" ht="12.75">
      <c r="A204" s="177"/>
      <c r="B204" s="179"/>
      <c r="C204" s="229" t="s">
        <v>264</v>
      </c>
      <c r="D204" s="230"/>
      <c r="E204" s="180">
        <v>160.53</v>
      </c>
      <c r="F204" s="181"/>
      <c r="G204" s="182"/>
      <c r="M204" s="178" t="s">
        <v>264</v>
      </c>
      <c r="O204" s="170"/>
    </row>
    <row r="205" spans="1:15" ht="12.75">
      <c r="A205" s="177"/>
      <c r="B205" s="179"/>
      <c r="C205" s="229" t="s">
        <v>265</v>
      </c>
      <c r="D205" s="230"/>
      <c r="E205" s="180">
        <v>49.91</v>
      </c>
      <c r="F205" s="181"/>
      <c r="G205" s="182"/>
      <c r="M205" s="178" t="s">
        <v>265</v>
      </c>
      <c r="O205" s="170"/>
    </row>
    <row r="206" spans="1:15" ht="12.75">
      <c r="A206" s="177"/>
      <c r="B206" s="179"/>
      <c r="C206" s="229" t="s">
        <v>266</v>
      </c>
      <c r="D206" s="230"/>
      <c r="E206" s="180">
        <v>4.1</v>
      </c>
      <c r="F206" s="181"/>
      <c r="G206" s="182"/>
      <c r="M206" s="178" t="s">
        <v>266</v>
      </c>
      <c r="O206" s="170"/>
    </row>
    <row r="207" spans="1:15" ht="12.75">
      <c r="A207" s="177"/>
      <c r="B207" s="179"/>
      <c r="C207" s="229" t="s">
        <v>251</v>
      </c>
      <c r="D207" s="230"/>
      <c r="E207" s="180">
        <v>0</v>
      </c>
      <c r="F207" s="181"/>
      <c r="G207" s="182"/>
      <c r="M207" s="178" t="s">
        <v>251</v>
      </c>
      <c r="O207" s="170"/>
    </row>
    <row r="208" spans="1:15" ht="12.75">
      <c r="A208" s="177"/>
      <c r="B208" s="179"/>
      <c r="C208" s="229" t="s">
        <v>267</v>
      </c>
      <c r="D208" s="230"/>
      <c r="E208" s="180">
        <v>171</v>
      </c>
      <c r="F208" s="181"/>
      <c r="G208" s="182"/>
      <c r="M208" s="178" t="s">
        <v>267</v>
      </c>
      <c r="O208" s="170"/>
    </row>
    <row r="209" spans="1:15" ht="12.75">
      <c r="A209" s="177"/>
      <c r="B209" s="179"/>
      <c r="C209" s="229" t="s">
        <v>268</v>
      </c>
      <c r="D209" s="230"/>
      <c r="E209" s="180">
        <v>42.26</v>
      </c>
      <c r="F209" s="181"/>
      <c r="G209" s="182"/>
      <c r="M209" s="178" t="s">
        <v>268</v>
      </c>
      <c r="O209" s="170"/>
    </row>
    <row r="210" spans="1:15" ht="12.75">
      <c r="A210" s="177"/>
      <c r="B210" s="179"/>
      <c r="C210" s="229" t="s">
        <v>255</v>
      </c>
      <c r="D210" s="230"/>
      <c r="E210" s="180">
        <v>0</v>
      </c>
      <c r="F210" s="181"/>
      <c r="G210" s="182"/>
      <c r="M210" s="178" t="s">
        <v>255</v>
      </c>
      <c r="O210" s="170"/>
    </row>
    <row r="211" spans="1:15" ht="12.75">
      <c r="A211" s="177"/>
      <c r="B211" s="179"/>
      <c r="C211" s="229" t="s">
        <v>267</v>
      </c>
      <c r="D211" s="230"/>
      <c r="E211" s="180">
        <v>171</v>
      </c>
      <c r="F211" s="181"/>
      <c r="G211" s="182"/>
      <c r="M211" s="178" t="s">
        <v>267</v>
      </c>
      <c r="O211" s="170"/>
    </row>
    <row r="212" spans="1:15" ht="12.75">
      <c r="A212" s="177"/>
      <c r="B212" s="179"/>
      <c r="C212" s="229" t="s">
        <v>269</v>
      </c>
      <c r="D212" s="230"/>
      <c r="E212" s="180">
        <v>37.23</v>
      </c>
      <c r="F212" s="181"/>
      <c r="G212" s="182"/>
      <c r="M212" s="178" t="s">
        <v>269</v>
      </c>
      <c r="O212" s="170"/>
    </row>
    <row r="213" spans="1:104" ht="22.5">
      <c r="A213" s="171">
        <v>37</v>
      </c>
      <c r="B213" s="172" t="s">
        <v>270</v>
      </c>
      <c r="C213" s="173" t="s">
        <v>271</v>
      </c>
      <c r="D213" s="174" t="s">
        <v>87</v>
      </c>
      <c r="E213" s="175">
        <v>198.744</v>
      </c>
      <c r="F213" s="175">
        <v>0</v>
      </c>
      <c r="G213" s="176">
        <f>E213*F213</f>
        <v>0</v>
      </c>
      <c r="O213" s="170">
        <v>2</v>
      </c>
      <c r="AA213" s="146">
        <v>1</v>
      </c>
      <c r="AB213" s="146">
        <v>1</v>
      </c>
      <c r="AC213" s="146">
        <v>1</v>
      </c>
      <c r="AZ213" s="146">
        <v>1</v>
      </c>
      <c r="BA213" s="146">
        <f>IF(AZ213=1,G213,0)</f>
        <v>0</v>
      </c>
      <c r="BB213" s="146">
        <f>IF(AZ213=2,G213,0)</f>
        <v>0</v>
      </c>
      <c r="BC213" s="146">
        <f>IF(AZ213=3,G213,0)</f>
        <v>0</v>
      </c>
      <c r="BD213" s="146">
        <f>IF(AZ213=4,G213,0)</f>
        <v>0</v>
      </c>
      <c r="BE213" s="146">
        <f>IF(AZ213=5,G213,0)</f>
        <v>0</v>
      </c>
      <c r="CA213" s="170">
        <v>1</v>
      </c>
      <c r="CB213" s="170">
        <v>1</v>
      </c>
      <c r="CZ213" s="146">
        <v>0</v>
      </c>
    </row>
    <row r="214" spans="1:15" ht="12.75">
      <c r="A214" s="177"/>
      <c r="B214" s="179"/>
      <c r="C214" s="229" t="s">
        <v>272</v>
      </c>
      <c r="D214" s="230"/>
      <c r="E214" s="180">
        <v>198.744</v>
      </c>
      <c r="F214" s="181"/>
      <c r="G214" s="182"/>
      <c r="M214" s="178" t="s">
        <v>272</v>
      </c>
      <c r="O214" s="170"/>
    </row>
    <row r="215" spans="1:104" ht="12.75">
      <c r="A215" s="171">
        <v>38</v>
      </c>
      <c r="B215" s="172" t="s">
        <v>273</v>
      </c>
      <c r="C215" s="173" t="s">
        <v>274</v>
      </c>
      <c r="D215" s="174" t="s">
        <v>87</v>
      </c>
      <c r="E215" s="175">
        <v>2.4</v>
      </c>
      <c r="F215" s="175">
        <v>0</v>
      </c>
      <c r="G215" s="176">
        <f>E215*F215</f>
        <v>0</v>
      </c>
      <c r="O215" s="170">
        <v>2</v>
      </c>
      <c r="AA215" s="146">
        <v>1</v>
      </c>
      <c r="AB215" s="146">
        <v>1</v>
      </c>
      <c r="AC215" s="146">
        <v>1</v>
      </c>
      <c r="AZ215" s="146">
        <v>1</v>
      </c>
      <c r="BA215" s="146">
        <f>IF(AZ215=1,G215,0)</f>
        <v>0</v>
      </c>
      <c r="BB215" s="146">
        <f>IF(AZ215=2,G215,0)</f>
        <v>0</v>
      </c>
      <c r="BC215" s="146">
        <f>IF(AZ215=3,G215,0)</f>
        <v>0</v>
      </c>
      <c r="BD215" s="146">
        <f>IF(AZ215=4,G215,0)</f>
        <v>0</v>
      </c>
      <c r="BE215" s="146">
        <f>IF(AZ215=5,G215,0)</f>
        <v>0</v>
      </c>
      <c r="CA215" s="170">
        <v>1</v>
      </c>
      <c r="CB215" s="170">
        <v>1</v>
      </c>
      <c r="CZ215" s="146">
        <v>0</v>
      </c>
    </row>
    <row r="216" spans="1:15" ht="12.75">
      <c r="A216" s="177"/>
      <c r="B216" s="179"/>
      <c r="C216" s="229" t="s">
        <v>162</v>
      </c>
      <c r="D216" s="230"/>
      <c r="E216" s="180">
        <v>0</v>
      </c>
      <c r="F216" s="181"/>
      <c r="G216" s="182"/>
      <c r="M216" s="178" t="s">
        <v>162</v>
      </c>
      <c r="O216" s="170"/>
    </row>
    <row r="217" spans="1:15" ht="12.75">
      <c r="A217" s="177"/>
      <c r="B217" s="179"/>
      <c r="C217" s="229" t="s">
        <v>275</v>
      </c>
      <c r="D217" s="230"/>
      <c r="E217" s="180">
        <v>2.4</v>
      </c>
      <c r="F217" s="181"/>
      <c r="G217" s="182"/>
      <c r="M217" s="178" t="s">
        <v>275</v>
      </c>
      <c r="O217" s="170"/>
    </row>
    <row r="218" spans="1:57" ht="12.75">
      <c r="A218" s="183"/>
      <c r="B218" s="184" t="s">
        <v>76</v>
      </c>
      <c r="C218" s="185" t="str">
        <f>CONCATENATE(B160," ",C160)</f>
        <v>61 Upravy povrchů vnitřní</v>
      </c>
      <c r="D218" s="186"/>
      <c r="E218" s="187"/>
      <c r="F218" s="188"/>
      <c r="G218" s="189">
        <f>SUM(G160:G217)</f>
        <v>0</v>
      </c>
      <c r="O218" s="170">
        <v>4</v>
      </c>
      <c r="BA218" s="190">
        <f>SUM(BA160:BA217)</f>
        <v>0</v>
      </c>
      <c r="BB218" s="190">
        <f>SUM(BB160:BB217)</f>
        <v>0</v>
      </c>
      <c r="BC218" s="190">
        <f>SUM(BC160:BC217)</f>
        <v>0</v>
      </c>
      <c r="BD218" s="190">
        <f>SUM(BD160:BD217)</f>
        <v>0</v>
      </c>
      <c r="BE218" s="190">
        <f>SUM(BE160:BE217)</f>
        <v>0</v>
      </c>
    </row>
    <row r="219" spans="1:15" ht="12.75">
      <c r="A219" s="163" t="s">
        <v>72</v>
      </c>
      <c r="B219" s="164" t="s">
        <v>276</v>
      </c>
      <c r="C219" s="165" t="s">
        <v>277</v>
      </c>
      <c r="D219" s="166"/>
      <c r="E219" s="167"/>
      <c r="F219" s="167"/>
      <c r="G219" s="168"/>
      <c r="H219" s="169"/>
      <c r="I219" s="169"/>
      <c r="O219" s="170">
        <v>1</v>
      </c>
    </row>
    <row r="220" spans="1:104" ht="12.75">
      <c r="A220" s="171">
        <v>39</v>
      </c>
      <c r="B220" s="172" t="s">
        <v>278</v>
      </c>
      <c r="C220" s="173" t="s">
        <v>279</v>
      </c>
      <c r="D220" s="174" t="s">
        <v>87</v>
      </c>
      <c r="E220" s="175">
        <v>574.564</v>
      </c>
      <c r="F220" s="175">
        <v>0</v>
      </c>
      <c r="G220" s="176">
        <f>E220*F220</f>
        <v>0</v>
      </c>
      <c r="O220" s="170">
        <v>2</v>
      </c>
      <c r="AA220" s="146">
        <v>1</v>
      </c>
      <c r="AB220" s="146">
        <v>1</v>
      </c>
      <c r="AC220" s="146">
        <v>1</v>
      </c>
      <c r="AZ220" s="146">
        <v>1</v>
      </c>
      <c r="BA220" s="146">
        <f>IF(AZ220=1,G220,0)</f>
        <v>0</v>
      </c>
      <c r="BB220" s="146">
        <f>IF(AZ220=2,G220,0)</f>
        <v>0</v>
      </c>
      <c r="BC220" s="146">
        <f>IF(AZ220=3,G220,0)</f>
        <v>0</v>
      </c>
      <c r="BD220" s="146">
        <f>IF(AZ220=4,G220,0)</f>
        <v>0</v>
      </c>
      <c r="BE220" s="146">
        <f>IF(AZ220=5,G220,0)</f>
        <v>0</v>
      </c>
      <c r="CA220" s="170">
        <v>1</v>
      </c>
      <c r="CB220" s="170">
        <v>1</v>
      </c>
      <c r="CZ220" s="146">
        <v>0</v>
      </c>
    </row>
    <row r="221" spans="1:15" ht="12.75">
      <c r="A221" s="177"/>
      <c r="B221" s="179"/>
      <c r="C221" s="229" t="s">
        <v>229</v>
      </c>
      <c r="D221" s="230"/>
      <c r="E221" s="180">
        <v>0</v>
      </c>
      <c r="F221" s="181"/>
      <c r="G221" s="182"/>
      <c r="M221" s="178" t="s">
        <v>229</v>
      </c>
      <c r="O221" s="170"/>
    </row>
    <row r="222" spans="1:15" ht="12.75">
      <c r="A222" s="177"/>
      <c r="B222" s="179"/>
      <c r="C222" s="229" t="s">
        <v>230</v>
      </c>
      <c r="D222" s="230"/>
      <c r="E222" s="180">
        <v>409.44</v>
      </c>
      <c r="F222" s="181"/>
      <c r="G222" s="182"/>
      <c r="M222" s="178" t="s">
        <v>230</v>
      </c>
      <c r="O222" s="170"/>
    </row>
    <row r="223" spans="1:15" ht="12.75">
      <c r="A223" s="177"/>
      <c r="B223" s="179"/>
      <c r="C223" s="229" t="s">
        <v>231</v>
      </c>
      <c r="D223" s="230"/>
      <c r="E223" s="180">
        <v>15.55</v>
      </c>
      <c r="F223" s="181"/>
      <c r="G223" s="182"/>
      <c r="M223" s="178" t="s">
        <v>231</v>
      </c>
      <c r="O223" s="170"/>
    </row>
    <row r="224" spans="1:15" ht="12.75">
      <c r="A224" s="177"/>
      <c r="B224" s="179"/>
      <c r="C224" s="229" t="s">
        <v>232</v>
      </c>
      <c r="D224" s="230"/>
      <c r="E224" s="180">
        <v>18.217</v>
      </c>
      <c r="F224" s="181"/>
      <c r="G224" s="182"/>
      <c r="M224" s="178" t="s">
        <v>232</v>
      </c>
      <c r="O224" s="170"/>
    </row>
    <row r="225" spans="1:15" ht="12.75">
      <c r="A225" s="177"/>
      <c r="B225" s="179"/>
      <c r="C225" s="229" t="s">
        <v>233</v>
      </c>
      <c r="D225" s="230"/>
      <c r="E225" s="180">
        <v>83.52</v>
      </c>
      <c r="F225" s="181"/>
      <c r="G225" s="182"/>
      <c r="M225" s="178" t="s">
        <v>233</v>
      </c>
      <c r="O225" s="170"/>
    </row>
    <row r="226" spans="1:15" ht="12.75">
      <c r="A226" s="177"/>
      <c r="B226" s="179"/>
      <c r="C226" s="229" t="s">
        <v>234</v>
      </c>
      <c r="D226" s="230"/>
      <c r="E226" s="180">
        <v>18.49</v>
      </c>
      <c r="F226" s="181"/>
      <c r="G226" s="182"/>
      <c r="M226" s="178" t="s">
        <v>234</v>
      </c>
      <c r="O226" s="170"/>
    </row>
    <row r="227" spans="1:15" ht="12.75">
      <c r="A227" s="177"/>
      <c r="B227" s="179"/>
      <c r="C227" s="229" t="s">
        <v>235</v>
      </c>
      <c r="D227" s="230"/>
      <c r="E227" s="180">
        <v>29.347</v>
      </c>
      <c r="F227" s="181"/>
      <c r="G227" s="182"/>
      <c r="M227" s="178" t="s">
        <v>235</v>
      </c>
      <c r="O227" s="170"/>
    </row>
    <row r="228" spans="1:104" ht="12.75">
      <c r="A228" s="171">
        <v>40</v>
      </c>
      <c r="B228" s="172" t="s">
        <v>280</v>
      </c>
      <c r="C228" s="173" t="s">
        <v>281</v>
      </c>
      <c r="D228" s="174" t="s">
        <v>87</v>
      </c>
      <c r="E228" s="175">
        <v>71.28</v>
      </c>
      <c r="F228" s="175">
        <v>0</v>
      </c>
      <c r="G228" s="176">
        <f>E228*F228</f>
        <v>0</v>
      </c>
      <c r="O228" s="170">
        <v>2</v>
      </c>
      <c r="AA228" s="146">
        <v>1</v>
      </c>
      <c r="AB228" s="146">
        <v>1</v>
      </c>
      <c r="AC228" s="146">
        <v>1</v>
      </c>
      <c r="AZ228" s="146">
        <v>1</v>
      </c>
      <c r="BA228" s="146">
        <f>IF(AZ228=1,G228,0)</f>
        <v>0</v>
      </c>
      <c r="BB228" s="146">
        <f>IF(AZ228=2,G228,0)</f>
        <v>0</v>
      </c>
      <c r="BC228" s="146">
        <f>IF(AZ228=3,G228,0)</f>
        <v>0</v>
      </c>
      <c r="BD228" s="146">
        <f>IF(AZ228=4,G228,0)</f>
        <v>0</v>
      </c>
      <c r="BE228" s="146">
        <f>IF(AZ228=5,G228,0)</f>
        <v>0</v>
      </c>
      <c r="CA228" s="170">
        <v>1</v>
      </c>
      <c r="CB228" s="170">
        <v>1</v>
      </c>
      <c r="CZ228" s="146">
        <v>0</v>
      </c>
    </row>
    <row r="229" spans="1:15" ht="12.75">
      <c r="A229" s="177"/>
      <c r="B229" s="179"/>
      <c r="C229" s="229" t="s">
        <v>282</v>
      </c>
      <c r="D229" s="230"/>
      <c r="E229" s="180">
        <v>0</v>
      </c>
      <c r="F229" s="181"/>
      <c r="G229" s="182"/>
      <c r="M229" s="178" t="s">
        <v>282</v>
      </c>
      <c r="O229" s="170"/>
    </row>
    <row r="230" spans="1:15" ht="12.75">
      <c r="A230" s="177"/>
      <c r="B230" s="179"/>
      <c r="C230" s="229" t="s">
        <v>283</v>
      </c>
      <c r="D230" s="230"/>
      <c r="E230" s="180">
        <v>71.28</v>
      </c>
      <c r="F230" s="181"/>
      <c r="G230" s="182"/>
      <c r="M230" s="178" t="s">
        <v>283</v>
      </c>
      <c r="O230" s="170"/>
    </row>
    <row r="231" spans="1:104" ht="12.75">
      <c r="A231" s="171">
        <v>41</v>
      </c>
      <c r="B231" s="172" t="s">
        <v>284</v>
      </c>
      <c r="C231" s="173" t="s">
        <v>285</v>
      </c>
      <c r="D231" s="174" t="s">
        <v>87</v>
      </c>
      <c r="E231" s="175">
        <v>1430.44</v>
      </c>
      <c r="F231" s="175">
        <v>0</v>
      </c>
      <c r="G231" s="176">
        <f>E231*F231</f>
        <v>0</v>
      </c>
      <c r="O231" s="170">
        <v>2</v>
      </c>
      <c r="AA231" s="146">
        <v>1</v>
      </c>
      <c r="AB231" s="146">
        <v>1</v>
      </c>
      <c r="AC231" s="146">
        <v>1</v>
      </c>
      <c r="AZ231" s="146">
        <v>1</v>
      </c>
      <c r="BA231" s="146">
        <f>IF(AZ231=1,G231,0)</f>
        <v>0</v>
      </c>
      <c r="BB231" s="146">
        <f>IF(AZ231=2,G231,0)</f>
        <v>0</v>
      </c>
      <c r="BC231" s="146">
        <f>IF(AZ231=3,G231,0)</f>
        <v>0</v>
      </c>
      <c r="BD231" s="146">
        <f>IF(AZ231=4,G231,0)</f>
        <v>0</v>
      </c>
      <c r="BE231" s="146">
        <f>IF(AZ231=5,G231,0)</f>
        <v>0</v>
      </c>
      <c r="CA231" s="170">
        <v>1</v>
      </c>
      <c r="CB231" s="170">
        <v>1</v>
      </c>
      <c r="CZ231" s="146">
        <v>0</v>
      </c>
    </row>
    <row r="232" spans="1:15" ht="12.75">
      <c r="A232" s="177"/>
      <c r="B232" s="179"/>
      <c r="C232" s="229" t="s">
        <v>286</v>
      </c>
      <c r="D232" s="230"/>
      <c r="E232" s="180">
        <v>0</v>
      </c>
      <c r="F232" s="181"/>
      <c r="G232" s="182"/>
      <c r="M232" s="178" t="s">
        <v>286</v>
      </c>
      <c r="O232" s="170"/>
    </row>
    <row r="233" spans="1:15" ht="12.75">
      <c r="A233" s="177"/>
      <c r="B233" s="179"/>
      <c r="C233" s="229" t="s">
        <v>287</v>
      </c>
      <c r="D233" s="230"/>
      <c r="E233" s="180">
        <v>1275</v>
      </c>
      <c r="F233" s="181"/>
      <c r="G233" s="182"/>
      <c r="M233" s="178" t="s">
        <v>287</v>
      </c>
      <c r="O233" s="170"/>
    </row>
    <row r="234" spans="1:15" ht="12.75">
      <c r="A234" s="177"/>
      <c r="B234" s="179"/>
      <c r="C234" s="229" t="s">
        <v>288</v>
      </c>
      <c r="D234" s="230"/>
      <c r="E234" s="180">
        <v>82</v>
      </c>
      <c r="F234" s="181"/>
      <c r="G234" s="182"/>
      <c r="M234" s="178" t="s">
        <v>288</v>
      </c>
      <c r="O234" s="170"/>
    </row>
    <row r="235" spans="1:15" ht="12.75">
      <c r="A235" s="177"/>
      <c r="B235" s="179"/>
      <c r="C235" s="229" t="s">
        <v>289</v>
      </c>
      <c r="D235" s="230"/>
      <c r="E235" s="180">
        <v>73.44</v>
      </c>
      <c r="F235" s="181"/>
      <c r="G235" s="182"/>
      <c r="M235" s="178" t="s">
        <v>289</v>
      </c>
      <c r="O235" s="170"/>
    </row>
    <row r="236" spans="1:104" ht="12.75">
      <c r="A236" s="171">
        <v>42</v>
      </c>
      <c r="B236" s="172" t="s">
        <v>290</v>
      </c>
      <c r="C236" s="173" t="s">
        <v>291</v>
      </c>
      <c r="D236" s="174" t="s">
        <v>87</v>
      </c>
      <c r="E236" s="175">
        <v>329.324</v>
      </c>
      <c r="F236" s="175">
        <v>0</v>
      </c>
      <c r="G236" s="176">
        <f>E236*F236</f>
        <v>0</v>
      </c>
      <c r="O236" s="170">
        <v>2</v>
      </c>
      <c r="AA236" s="146">
        <v>1</v>
      </c>
      <c r="AB236" s="146">
        <v>1</v>
      </c>
      <c r="AC236" s="146">
        <v>1</v>
      </c>
      <c r="AZ236" s="146">
        <v>1</v>
      </c>
      <c r="BA236" s="146">
        <f>IF(AZ236=1,G236,0)</f>
        <v>0</v>
      </c>
      <c r="BB236" s="146">
        <f>IF(AZ236=2,G236,0)</f>
        <v>0</v>
      </c>
      <c r="BC236" s="146">
        <f>IF(AZ236=3,G236,0)</f>
        <v>0</v>
      </c>
      <c r="BD236" s="146">
        <f>IF(AZ236=4,G236,0)</f>
        <v>0</v>
      </c>
      <c r="BE236" s="146">
        <f>IF(AZ236=5,G236,0)</f>
        <v>0</v>
      </c>
      <c r="CA236" s="170">
        <v>1</v>
      </c>
      <c r="CB236" s="170">
        <v>1</v>
      </c>
      <c r="CZ236" s="146">
        <v>0.008</v>
      </c>
    </row>
    <row r="237" spans="1:15" ht="12.75">
      <c r="A237" s="177"/>
      <c r="B237" s="179"/>
      <c r="C237" s="229" t="s">
        <v>292</v>
      </c>
      <c r="D237" s="230"/>
      <c r="E237" s="180">
        <v>329.324</v>
      </c>
      <c r="F237" s="181"/>
      <c r="G237" s="182"/>
      <c r="M237" s="178" t="s">
        <v>292</v>
      </c>
      <c r="O237" s="170"/>
    </row>
    <row r="238" spans="1:104" ht="12.75">
      <c r="A238" s="171">
        <v>43</v>
      </c>
      <c r="B238" s="172" t="s">
        <v>293</v>
      </c>
      <c r="C238" s="173" t="s">
        <v>294</v>
      </c>
      <c r="D238" s="174" t="s">
        <v>87</v>
      </c>
      <c r="E238" s="175">
        <v>329.324</v>
      </c>
      <c r="F238" s="175">
        <v>0</v>
      </c>
      <c r="G238" s="176">
        <f>E238*F238</f>
        <v>0</v>
      </c>
      <c r="O238" s="170">
        <v>2</v>
      </c>
      <c r="AA238" s="146">
        <v>1</v>
      </c>
      <c r="AB238" s="146">
        <v>1</v>
      </c>
      <c r="AC238" s="146">
        <v>1</v>
      </c>
      <c r="AZ238" s="146">
        <v>1</v>
      </c>
      <c r="BA238" s="146">
        <f>IF(AZ238=1,G238,0)</f>
        <v>0</v>
      </c>
      <c r="BB238" s="146">
        <f>IF(AZ238=2,G238,0)</f>
        <v>0</v>
      </c>
      <c r="BC238" s="146">
        <f>IF(AZ238=3,G238,0)</f>
        <v>0</v>
      </c>
      <c r="BD238" s="146">
        <f>IF(AZ238=4,G238,0)</f>
        <v>0</v>
      </c>
      <c r="BE238" s="146">
        <f>IF(AZ238=5,G238,0)</f>
        <v>0</v>
      </c>
      <c r="CA238" s="170">
        <v>1</v>
      </c>
      <c r="CB238" s="170">
        <v>1</v>
      </c>
      <c r="CZ238" s="146">
        <v>0.0035</v>
      </c>
    </row>
    <row r="239" spans="1:15" ht="12.75">
      <c r="A239" s="177"/>
      <c r="B239" s="179"/>
      <c r="C239" s="229" t="s">
        <v>292</v>
      </c>
      <c r="D239" s="230"/>
      <c r="E239" s="180">
        <v>329.324</v>
      </c>
      <c r="F239" s="181"/>
      <c r="G239" s="182"/>
      <c r="M239" s="178" t="s">
        <v>292</v>
      </c>
      <c r="O239" s="170"/>
    </row>
    <row r="240" spans="1:104" ht="12.75">
      <c r="A240" s="171">
        <v>44</v>
      </c>
      <c r="B240" s="172" t="s">
        <v>295</v>
      </c>
      <c r="C240" s="173" t="s">
        <v>296</v>
      </c>
      <c r="D240" s="174" t="s">
        <v>238</v>
      </c>
      <c r="E240" s="175">
        <v>136.87</v>
      </c>
      <c r="F240" s="175">
        <v>0</v>
      </c>
      <c r="G240" s="176">
        <f>E240*F240</f>
        <v>0</v>
      </c>
      <c r="O240" s="170">
        <v>2</v>
      </c>
      <c r="AA240" s="146">
        <v>1</v>
      </c>
      <c r="AB240" s="146">
        <v>1</v>
      </c>
      <c r="AC240" s="146">
        <v>1</v>
      </c>
      <c r="AZ240" s="146">
        <v>1</v>
      </c>
      <c r="BA240" s="146">
        <f>IF(AZ240=1,G240,0)</f>
        <v>0</v>
      </c>
      <c r="BB240" s="146">
        <f>IF(AZ240=2,G240,0)</f>
        <v>0</v>
      </c>
      <c r="BC240" s="146">
        <f>IF(AZ240=3,G240,0)</f>
        <v>0</v>
      </c>
      <c r="BD240" s="146">
        <f>IF(AZ240=4,G240,0)</f>
        <v>0</v>
      </c>
      <c r="BE240" s="146">
        <f>IF(AZ240=5,G240,0)</f>
        <v>0</v>
      </c>
      <c r="CA240" s="170">
        <v>1</v>
      </c>
      <c r="CB240" s="170">
        <v>1</v>
      </c>
      <c r="CZ240" s="146">
        <v>0</v>
      </c>
    </row>
    <row r="241" spans="1:15" ht="12.75">
      <c r="A241" s="177"/>
      <c r="B241" s="179"/>
      <c r="C241" s="229" t="s">
        <v>297</v>
      </c>
      <c r="D241" s="230"/>
      <c r="E241" s="180">
        <v>0</v>
      </c>
      <c r="F241" s="181"/>
      <c r="G241" s="182"/>
      <c r="M241" s="178" t="s">
        <v>297</v>
      </c>
      <c r="O241" s="170"/>
    </row>
    <row r="242" spans="1:15" ht="12.75">
      <c r="A242" s="177"/>
      <c r="B242" s="179"/>
      <c r="C242" s="229" t="s">
        <v>298</v>
      </c>
      <c r="D242" s="230"/>
      <c r="E242" s="180">
        <v>136.87</v>
      </c>
      <c r="F242" s="181"/>
      <c r="G242" s="182"/>
      <c r="M242" s="178" t="s">
        <v>298</v>
      </c>
      <c r="O242" s="170"/>
    </row>
    <row r="243" spans="1:104" ht="12.75">
      <c r="A243" s="171">
        <v>45</v>
      </c>
      <c r="B243" s="172" t="s">
        <v>299</v>
      </c>
      <c r="C243" s="173" t="s">
        <v>300</v>
      </c>
      <c r="D243" s="174" t="s">
        <v>238</v>
      </c>
      <c r="E243" s="175">
        <v>136.87</v>
      </c>
      <c r="F243" s="175">
        <v>0</v>
      </c>
      <c r="G243" s="176">
        <f>E243*F243</f>
        <v>0</v>
      </c>
      <c r="O243" s="170">
        <v>2</v>
      </c>
      <c r="AA243" s="146">
        <v>1</v>
      </c>
      <c r="AB243" s="146">
        <v>1</v>
      </c>
      <c r="AC243" s="146">
        <v>1</v>
      </c>
      <c r="AZ243" s="146">
        <v>1</v>
      </c>
      <c r="BA243" s="146">
        <f>IF(AZ243=1,G243,0)</f>
        <v>0</v>
      </c>
      <c r="BB243" s="146">
        <f>IF(AZ243=2,G243,0)</f>
        <v>0</v>
      </c>
      <c r="BC243" s="146">
        <f>IF(AZ243=3,G243,0)</f>
        <v>0</v>
      </c>
      <c r="BD243" s="146">
        <f>IF(AZ243=4,G243,0)</f>
        <v>0</v>
      </c>
      <c r="BE243" s="146">
        <f>IF(AZ243=5,G243,0)</f>
        <v>0</v>
      </c>
      <c r="CA243" s="170">
        <v>1</v>
      </c>
      <c r="CB243" s="170">
        <v>1</v>
      </c>
      <c r="CZ243" s="146">
        <v>0</v>
      </c>
    </row>
    <row r="244" spans="1:15" ht="12.75">
      <c r="A244" s="177"/>
      <c r="B244" s="179"/>
      <c r="C244" s="229" t="s">
        <v>301</v>
      </c>
      <c r="D244" s="230"/>
      <c r="E244" s="180">
        <v>0</v>
      </c>
      <c r="F244" s="181"/>
      <c r="G244" s="182"/>
      <c r="M244" s="178" t="s">
        <v>301</v>
      </c>
      <c r="O244" s="170"/>
    </row>
    <row r="245" spans="1:15" ht="12.75">
      <c r="A245" s="177"/>
      <c r="B245" s="179"/>
      <c r="C245" s="229" t="s">
        <v>302</v>
      </c>
      <c r="D245" s="230"/>
      <c r="E245" s="180">
        <v>0</v>
      </c>
      <c r="F245" s="181"/>
      <c r="G245" s="182"/>
      <c r="M245" s="178" t="s">
        <v>302</v>
      </c>
      <c r="O245" s="170"/>
    </row>
    <row r="246" spans="1:15" ht="12.75">
      <c r="A246" s="177"/>
      <c r="B246" s="179"/>
      <c r="C246" s="229" t="s">
        <v>298</v>
      </c>
      <c r="D246" s="230"/>
      <c r="E246" s="180">
        <v>136.87</v>
      </c>
      <c r="F246" s="181"/>
      <c r="G246" s="182"/>
      <c r="M246" s="178" t="s">
        <v>298</v>
      </c>
      <c r="O246" s="170"/>
    </row>
    <row r="247" spans="1:104" ht="22.5">
      <c r="A247" s="171">
        <v>46</v>
      </c>
      <c r="B247" s="206" t="s">
        <v>303</v>
      </c>
      <c r="C247" s="207" t="s">
        <v>304</v>
      </c>
      <c r="D247" s="208" t="s">
        <v>87</v>
      </c>
      <c r="E247" s="175">
        <v>1275</v>
      </c>
      <c r="F247" s="175">
        <v>0</v>
      </c>
      <c r="G247" s="176">
        <f>E247*F247</f>
        <v>0</v>
      </c>
      <c r="O247" s="170">
        <v>2</v>
      </c>
      <c r="AA247" s="146">
        <v>1</v>
      </c>
      <c r="AB247" s="146">
        <v>1</v>
      </c>
      <c r="AC247" s="146">
        <v>1</v>
      </c>
      <c r="AZ247" s="146">
        <v>1</v>
      </c>
      <c r="BA247" s="146">
        <f>IF(AZ247=1,G247,0)</f>
        <v>0</v>
      </c>
      <c r="BB247" s="146">
        <f>IF(AZ247=2,G247,0)</f>
        <v>0</v>
      </c>
      <c r="BC247" s="146">
        <f>IF(AZ247=3,G247,0)</f>
        <v>0</v>
      </c>
      <c r="BD247" s="146">
        <f>IF(AZ247=4,G247,0)</f>
        <v>0</v>
      </c>
      <c r="BE247" s="146">
        <f>IF(AZ247=5,G247,0)</f>
        <v>0</v>
      </c>
      <c r="CA247" s="170">
        <v>1</v>
      </c>
      <c r="CB247" s="170">
        <v>1</v>
      </c>
      <c r="CZ247" s="146">
        <v>0</v>
      </c>
    </row>
    <row r="248" spans="1:15" ht="12.75">
      <c r="A248" s="177"/>
      <c r="B248" s="179"/>
      <c r="C248" s="229" t="s">
        <v>305</v>
      </c>
      <c r="D248" s="230"/>
      <c r="E248" s="180">
        <v>0</v>
      </c>
      <c r="F248" s="181"/>
      <c r="G248" s="182"/>
      <c r="M248" s="178" t="s">
        <v>305</v>
      </c>
      <c r="O248" s="170"/>
    </row>
    <row r="249" spans="1:15" ht="12.75">
      <c r="A249" s="177"/>
      <c r="B249" s="179"/>
      <c r="C249" s="229" t="s">
        <v>306</v>
      </c>
      <c r="D249" s="230"/>
      <c r="E249" s="180">
        <v>0</v>
      </c>
      <c r="F249" s="181"/>
      <c r="G249" s="182"/>
      <c r="M249" s="178" t="s">
        <v>306</v>
      </c>
      <c r="O249" s="170"/>
    </row>
    <row r="250" spans="1:15" ht="12.75">
      <c r="A250" s="177"/>
      <c r="B250" s="179"/>
      <c r="C250" s="229" t="s">
        <v>307</v>
      </c>
      <c r="D250" s="230"/>
      <c r="E250" s="180">
        <v>0</v>
      </c>
      <c r="F250" s="181"/>
      <c r="G250" s="182"/>
      <c r="M250" s="178" t="s">
        <v>307</v>
      </c>
      <c r="O250" s="170"/>
    </row>
    <row r="251" spans="1:15" ht="12.75">
      <c r="A251" s="177"/>
      <c r="B251" s="179"/>
      <c r="C251" s="229" t="s">
        <v>308</v>
      </c>
      <c r="D251" s="230"/>
      <c r="E251" s="180">
        <v>0</v>
      </c>
      <c r="F251" s="181"/>
      <c r="G251" s="182"/>
      <c r="M251" s="178" t="s">
        <v>308</v>
      </c>
      <c r="O251" s="170"/>
    </row>
    <row r="252" spans="1:15" ht="12.75">
      <c r="A252" s="177"/>
      <c r="B252" s="179"/>
      <c r="C252" s="229" t="s">
        <v>309</v>
      </c>
      <c r="D252" s="230"/>
      <c r="E252" s="180">
        <v>0</v>
      </c>
      <c r="F252" s="181"/>
      <c r="G252" s="182"/>
      <c r="M252" s="178" t="s">
        <v>309</v>
      </c>
      <c r="O252" s="170"/>
    </row>
    <row r="253" spans="1:15" ht="12.75">
      <c r="A253" s="177"/>
      <c r="B253" s="179"/>
      <c r="C253" s="229" t="s">
        <v>310</v>
      </c>
      <c r="D253" s="230"/>
      <c r="E253" s="180">
        <v>0</v>
      </c>
      <c r="F253" s="181"/>
      <c r="G253" s="182"/>
      <c r="M253" s="178" t="s">
        <v>310</v>
      </c>
      <c r="O253" s="170"/>
    </row>
    <row r="254" spans="1:15" ht="12.75">
      <c r="A254" s="177"/>
      <c r="B254" s="179"/>
      <c r="C254" s="229" t="s">
        <v>287</v>
      </c>
      <c r="D254" s="230"/>
      <c r="E254" s="180">
        <v>1275</v>
      </c>
      <c r="F254" s="181"/>
      <c r="G254" s="182"/>
      <c r="M254" s="178" t="s">
        <v>287</v>
      </c>
      <c r="O254" s="170"/>
    </row>
    <row r="255" spans="1:104" ht="22.5">
      <c r="A255" s="171">
        <v>47</v>
      </c>
      <c r="B255" s="206" t="s">
        <v>311</v>
      </c>
      <c r="C255" s="207" t="s">
        <v>312</v>
      </c>
      <c r="D255" s="208" t="s">
        <v>87</v>
      </c>
      <c r="E255" s="175">
        <v>153.83</v>
      </c>
      <c r="F255" s="175">
        <v>0</v>
      </c>
      <c r="G255" s="176">
        <f>E255*F255</f>
        <v>0</v>
      </c>
      <c r="O255" s="170">
        <v>2</v>
      </c>
      <c r="AA255" s="146">
        <v>1</v>
      </c>
      <c r="AB255" s="146">
        <v>1</v>
      </c>
      <c r="AC255" s="146">
        <v>1</v>
      </c>
      <c r="AZ255" s="146">
        <v>1</v>
      </c>
      <c r="BA255" s="146">
        <f>IF(AZ255=1,G255,0)</f>
        <v>0</v>
      </c>
      <c r="BB255" s="146">
        <f>IF(AZ255=2,G255,0)</f>
        <v>0</v>
      </c>
      <c r="BC255" s="146">
        <f>IF(AZ255=3,G255,0)</f>
        <v>0</v>
      </c>
      <c r="BD255" s="146">
        <f>IF(AZ255=4,G255,0)</f>
        <v>0</v>
      </c>
      <c r="BE255" s="146">
        <f>IF(AZ255=5,G255,0)</f>
        <v>0</v>
      </c>
      <c r="CA255" s="170">
        <v>1</v>
      </c>
      <c r="CB255" s="170">
        <v>1</v>
      </c>
      <c r="CZ255" s="146">
        <v>0</v>
      </c>
    </row>
    <row r="256" spans="1:15" ht="12.75">
      <c r="A256" s="177"/>
      <c r="B256" s="179"/>
      <c r="C256" s="229" t="s">
        <v>313</v>
      </c>
      <c r="D256" s="230"/>
      <c r="E256" s="180">
        <v>153.83</v>
      </c>
      <c r="F256" s="181"/>
      <c r="G256" s="182"/>
      <c r="M256" s="178" t="s">
        <v>313</v>
      </c>
      <c r="O256" s="170"/>
    </row>
    <row r="257" spans="1:104" ht="22.5">
      <c r="A257" s="171">
        <v>48</v>
      </c>
      <c r="B257" s="206" t="s">
        <v>314</v>
      </c>
      <c r="C257" s="207" t="s">
        <v>315</v>
      </c>
      <c r="D257" s="208" t="s">
        <v>87</v>
      </c>
      <c r="E257" s="175">
        <v>135.79</v>
      </c>
      <c r="F257" s="175">
        <v>0</v>
      </c>
      <c r="G257" s="176">
        <f>E257*F257</f>
        <v>0</v>
      </c>
      <c r="O257" s="170">
        <v>2</v>
      </c>
      <c r="AA257" s="146">
        <v>1</v>
      </c>
      <c r="AB257" s="146">
        <v>1</v>
      </c>
      <c r="AC257" s="146">
        <v>1</v>
      </c>
      <c r="AZ257" s="146">
        <v>1</v>
      </c>
      <c r="BA257" s="146">
        <f>IF(AZ257=1,G257,0)</f>
        <v>0</v>
      </c>
      <c r="BB257" s="146">
        <f>IF(AZ257=2,G257,0)</f>
        <v>0</v>
      </c>
      <c r="BC257" s="146">
        <f>IF(AZ257=3,G257,0)</f>
        <v>0</v>
      </c>
      <c r="BD257" s="146">
        <f>IF(AZ257=4,G257,0)</f>
        <v>0</v>
      </c>
      <c r="BE257" s="146">
        <f>IF(AZ257=5,G257,0)</f>
        <v>0</v>
      </c>
      <c r="CA257" s="170">
        <v>1</v>
      </c>
      <c r="CB257" s="170">
        <v>1</v>
      </c>
      <c r="CZ257" s="146">
        <v>0</v>
      </c>
    </row>
    <row r="258" spans="1:15" ht="12.75">
      <c r="A258" s="177"/>
      <c r="B258" s="179"/>
      <c r="C258" s="229" t="s">
        <v>316</v>
      </c>
      <c r="D258" s="230"/>
      <c r="E258" s="180">
        <v>43.12</v>
      </c>
      <c r="F258" s="181"/>
      <c r="G258" s="182"/>
      <c r="M258" s="178" t="s">
        <v>316</v>
      </c>
      <c r="O258" s="170"/>
    </row>
    <row r="259" spans="1:15" ht="12.75">
      <c r="A259" s="177"/>
      <c r="B259" s="179"/>
      <c r="C259" s="229" t="s">
        <v>317</v>
      </c>
      <c r="D259" s="230"/>
      <c r="E259" s="180">
        <v>92.67</v>
      </c>
      <c r="F259" s="181"/>
      <c r="G259" s="182"/>
      <c r="M259" s="178" t="s">
        <v>317</v>
      </c>
      <c r="O259" s="170"/>
    </row>
    <row r="260" spans="1:104" ht="22.5">
      <c r="A260" s="171">
        <v>49</v>
      </c>
      <c r="B260" s="206" t="s">
        <v>318</v>
      </c>
      <c r="C260" s="207" t="s">
        <v>319</v>
      </c>
      <c r="D260" s="208" t="s">
        <v>87</v>
      </c>
      <c r="E260" s="175">
        <v>82</v>
      </c>
      <c r="F260" s="175">
        <v>0</v>
      </c>
      <c r="G260" s="176">
        <f>E260*F260</f>
        <v>0</v>
      </c>
      <c r="O260" s="170">
        <v>2</v>
      </c>
      <c r="AA260" s="146">
        <v>1</v>
      </c>
      <c r="AB260" s="146">
        <v>1</v>
      </c>
      <c r="AC260" s="146">
        <v>1</v>
      </c>
      <c r="AZ260" s="146">
        <v>1</v>
      </c>
      <c r="BA260" s="146">
        <f>IF(AZ260=1,G260,0)</f>
        <v>0</v>
      </c>
      <c r="BB260" s="146">
        <f>IF(AZ260=2,G260,0)</f>
        <v>0</v>
      </c>
      <c r="BC260" s="146">
        <f>IF(AZ260=3,G260,0)</f>
        <v>0</v>
      </c>
      <c r="BD260" s="146">
        <f>IF(AZ260=4,G260,0)</f>
        <v>0</v>
      </c>
      <c r="BE260" s="146">
        <f>IF(AZ260=5,G260,0)</f>
        <v>0</v>
      </c>
      <c r="CA260" s="170">
        <v>1</v>
      </c>
      <c r="CB260" s="170">
        <v>1</v>
      </c>
      <c r="CZ260" s="146">
        <v>0</v>
      </c>
    </row>
    <row r="261" spans="1:15" ht="12.75">
      <c r="A261" s="177"/>
      <c r="B261" s="179"/>
      <c r="C261" s="229" t="s">
        <v>305</v>
      </c>
      <c r="D261" s="230"/>
      <c r="E261" s="180">
        <v>0</v>
      </c>
      <c r="F261" s="181"/>
      <c r="G261" s="182"/>
      <c r="M261" s="178" t="s">
        <v>305</v>
      </c>
      <c r="O261" s="170"/>
    </row>
    <row r="262" spans="1:15" ht="12.75">
      <c r="A262" s="177"/>
      <c r="B262" s="179"/>
      <c r="C262" s="229" t="s">
        <v>306</v>
      </c>
      <c r="D262" s="230"/>
      <c r="E262" s="180">
        <v>0</v>
      </c>
      <c r="F262" s="181"/>
      <c r="G262" s="182"/>
      <c r="M262" s="178" t="s">
        <v>306</v>
      </c>
      <c r="O262" s="170"/>
    </row>
    <row r="263" spans="1:15" ht="12.75">
      <c r="A263" s="177"/>
      <c r="B263" s="179"/>
      <c r="C263" s="229" t="s">
        <v>307</v>
      </c>
      <c r="D263" s="230"/>
      <c r="E263" s="180">
        <v>0</v>
      </c>
      <c r="F263" s="181"/>
      <c r="G263" s="182"/>
      <c r="M263" s="178" t="s">
        <v>307</v>
      </c>
      <c r="O263" s="170"/>
    </row>
    <row r="264" spans="1:15" ht="12.75">
      <c r="A264" s="177"/>
      <c r="B264" s="179"/>
      <c r="C264" s="229" t="s">
        <v>308</v>
      </c>
      <c r="D264" s="230"/>
      <c r="E264" s="180">
        <v>0</v>
      </c>
      <c r="F264" s="181"/>
      <c r="G264" s="182"/>
      <c r="M264" s="178" t="s">
        <v>308</v>
      </c>
      <c r="O264" s="170"/>
    </row>
    <row r="265" spans="1:15" ht="12.75">
      <c r="A265" s="177"/>
      <c r="B265" s="179"/>
      <c r="C265" s="229" t="s">
        <v>310</v>
      </c>
      <c r="D265" s="230"/>
      <c r="E265" s="180">
        <v>0</v>
      </c>
      <c r="F265" s="181"/>
      <c r="G265" s="182"/>
      <c r="M265" s="178" t="s">
        <v>310</v>
      </c>
      <c r="O265" s="170"/>
    </row>
    <row r="266" spans="1:15" ht="12.75">
      <c r="A266" s="177"/>
      <c r="B266" s="179"/>
      <c r="C266" s="229" t="s">
        <v>288</v>
      </c>
      <c r="D266" s="230"/>
      <c r="E266" s="180">
        <v>82</v>
      </c>
      <c r="F266" s="181"/>
      <c r="G266" s="182"/>
      <c r="M266" s="178" t="s">
        <v>288</v>
      </c>
      <c r="O266" s="170"/>
    </row>
    <row r="267" spans="1:104" ht="12.75">
      <c r="A267" s="171">
        <v>50</v>
      </c>
      <c r="B267" s="172" t="s">
        <v>320</v>
      </c>
      <c r="C267" s="173" t="s">
        <v>321</v>
      </c>
      <c r="D267" s="174" t="s">
        <v>87</v>
      </c>
      <c r="E267" s="175">
        <v>14.97</v>
      </c>
      <c r="F267" s="175">
        <v>0</v>
      </c>
      <c r="G267" s="176">
        <f>E267*F267</f>
        <v>0</v>
      </c>
      <c r="O267" s="170">
        <v>2</v>
      </c>
      <c r="AA267" s="146">
        <v>1</v>
      </c>
      <c r="AB267" s="146">
        <v>1</v>
      </c>
      <c r="AC267" s="146">
        <v>1</v>
      </c>
      <c r="AZ267" s="146">
        <v>1</v>
      </c>
      <c r="BA267" s="146">
        <f>IF(AZ267=1,G267,0)</f>
        <v>0</v>
      </c>
      <c r="BB267" s="146">
        <f>IF(AZ267=2,G267,0)</f>
        <v>0</v>
      </c>
      <c r="BC267" s="146">
        <f>IF(AZ267=3,G267,0)</f>
        <v>0</v>
      </c>
      <c r="BD267" s="146">
        <f>IF(AZ267=4,G267,0)</f>
        <v>0</v>
      </c>
      <c r="BE267" s="146">
        <f>IF(AZ267=5,G267,0)</f>
        <v>0</v>
      </c>
      <c r="CA267" s="170">
        <v>1</v>
      </c>
      <c r="CB267" s="170">
        <v>1</v>
      </c>
      <c r="CZ267" s="146">
        <v>0</v>
      </c>
    </row>
    <row r="268" spans="1:15" ht="12.75">
      <c r="A268" s="177"/>
      <c r="B268" s="179"/>
      <c r="C268" s="229" t="s">
        <v>322</v>
      </c>
      <c r="D268" s="230"/>
      <c r="E268" s="180">
        <v>14.97</v>
      </c>
      <c r="F268" s="181"/>
      <c r="G268" s="182"/>
      <c r="M268" s="178" t="s">
        <v>322</v>
      </c>
      <c r="O268" s="170"/>
    </row>
    <row r="269" spans="1:104" ht="12.75">
      <c r="A269" s="171">
        <v>51</v>
      </c>
      <c r="B269" s="172" t="s">
        <v>323</v>
      </c>
      <c r="C269" s="173" t="s">
        <v>324</v>
      </c>
      <c r="D269" s="174" t="s">
        <v>87</v>
      </c>
      <c r="E269" s="175">
        <v>14.97</v>
      </c>
      <c r="F269" s="175">
        <v>0</v>
      </c>
      <c r="G269" s="176">
        <f>E269*F269</f>
        <v>0</v>
      </c>
      <c r="O269" s="170">
        <v>2</v>
      </c>
      <c r="AA269" s="146">
        <v>1</v>
      </c>
      <c r="AB269" s="146">
        <v>1</v>
      </c>
      <c r="AC269" s="146">
        <v>1</v>
      </c>
      <c r="AZ269" s="146">
        <v>1</v>
      </c>
      <c r="BA269" s="146">
        <f>IF(AZ269=1,G269,0)</f>
        <v>0</v>
      </c>
      <c r="BB269" s="146">
        <f>IF(AZ269=2,G269,0)</f>
        <v>0</v>
      </c>
      <c r="BC269" s="146">
        <f>IF(AZ269=3,G269,0)</f>
        <v>0</v>
      </c>
      <c r="BD269" s="146">
        <f>IF(AZ269=4,G269,0)</f>
        <v>0</v>
      </c>
      <c r="BE269" s="146">
        <f>IF(AZ269=5,G269,0)</f>
        <v>0</v>
      </c>
      <c r="CA269" s="170">
        <v>1</v>
      </c>
      <c r="CB269" s="170">
        <v>1</v>
      </c>
      <c r="CZ269" s="146">
        <v>0</v>
      </c>
    </row>
    <row r="270" spans="1:15" ht="12.75">
      <c r="A270" s="177"/>
      <c r="B270" s="179"/>
      <c r="C270" s="229" t="s">
        <v>322</v>
      </c>
      <c r="D270" s="230"/>
      <c r="E270" s="180">
        <v>14.97</v>
      </c>
      <c r="F270" s="181"/>
      <c r="G270" s="182"/>
      <c r="M270" s="178" t="s">
        <v>322</v>
      </c>
      <c r="O270" s="170"/>
    </row>
    <row r="271" spans="1:104" ht="12.75">
      <c r="A271" s="171">
        <v>52</v>
      </c>
      <c r="B271" s="172" t="s">
        <v>325</v>
      </c>
      <c r="C271" s="173" t="s">
        <v>326</v>
      </c>
      <c r="D271" s="174" t="s">
        <v>87</v>
      </c>
      <c r="E271" s="175">
        <v>1415.47</v>
      </c>
      <c r="F271" s="175">
        <v>0</v>
      </c>
      <c r="G271" s="176">
        <f>E271*F271</f>
        <v>0</v>
      </c>
      <c r="O271" s="170">
        <v>2</v>
      </c>
      <c r="AA271" s="146">
        <v>1</v>
      </c>
      <c r="AB271" s="146">
        <v>1</v>
      </c>
      <c r="AC271" s="146">
        <v>1</v>
      </c>
      <c r="AZ271" s="146">
        <v>1</v>
      </c>
      <c r="BA271" s="146">
        <f>IF(AZ271=1,G271,0)</f>
        <v>0</v>
      </c>
      <c r="BB271" s="146">
        <f>IF(AZ271=2,G271,0)</f>
        <v>0</v>
      </c>
      <c r="BC271" s="146">
        <f>IF(AZ271=3,G271,0)</f>
        <v>0</v>
      </c>
      <c r="BD271" s="146">
        <f>IF(AZ271=4,G271,0)</f>
        <v>0</v>
      </c>
      <c r="BE271" s="146">
        <f>IF(AZ271=5,G271,0)</f>
        <v>0</v>
      </c>
      <c r="CA271" s="170">
        <v>1</v>
      </c>
      <c r="CB271" s="170">
        <v>1</v>
      </c>
      <c r="CZ271" s="146">
        <v>0</v>
      </c>
    </row>
    <row r="272" spans="1:15" ht="12.75">
      <c r="A272" s="177"/>
      <c r="B272" s="179"/>
      <c r="C272" s="229" t="s">
        <v>286</v>
      </c>
      <c r="D272" s="230"/>
      <c r="E272" s="180">
        <v>0</v>
      </c>
      <c r="F272" s="181"/>
      <c r="G272" s="182"/>
      <c r="M272" s="178" t="s">
        <v>286</v>
      </c>
      <c r="O272" s="170"/>
    </row>
    <row r="273" spans="1:15" ht="12.75">
      <c r="A273" s="177"/>
      <c r="B273" s="179"/>
      <c r="C273" s="229" t="s">
        <v>327</v>
      </c>
      <c r="D273" s="230"/>
      <c r="E273" s="180">
        <v>1275</v>
      </c>
      <c r="F273" s="181"/>
      <c r="G273" s="182"/>
      <c r="M273" s="178" t="s">
        <v>327</v>
      </c>
      <c r="O273" s="170"/>
    </row>
    <row r="274" spans="1:15" ht="12.75">
      <c r="A274" s="177"/>
      <c r="B274" s="179"/>
      <c r="C274" s="229" t="s">
        <v>328</v>
      </c>
      <c r="D274" s="230"/>
      <c r="E274" s="180">
        <v>82</v>
      </c>
      <c r="F274" s="181"/>
      <c r="G274" s="182"/>
      <c r="M274" s="178" t="s">
        <v>328</v>
      </c>
      <c r="O274" s="170"/>
    </row>
    <row r="275" spans="1:15" ht="12.75">
      <c r="A275" s="177"/>
      <c r="B275" s="179"/>
      <c r="C275" s="229" t="s">
        <v>329</v>
      </c>
      <c r="D275" s="230"/>
      <c r="E275" s="180">
        <v>73.44</v>
      </c>
      <c r="F275" s="181"/>
      <c r="G275" s="182"/>
      <c r="M275" s="178" t="s">
        <v>329</v>
      </c>
      <c r="O275" s="170"/>
    </row>
    <row r="276" spans="1:15" ht="12.75">
      <c r="A276" s="177"/>
      <c r="B276" s="179"/>
      <c r="C276" s="229" t="s">
        <v>330</v>
      </c>
      <c r="D276" s="230"/>
      <c r="E276" s="180">
        <v>-14.97</v>
      </c>
      <c r="F276" s="181"/>
      <c r="G276" s="182"/>
      <c r="M276" s="178" t="s">
        <v>330</v>
      </c>
      <c r="O276" s="170"/>
    </row>
    <row r="277" spans="1:104" ht="12.75">
      <c r="A277" s="171">
        <v>53</v>
      </c>
      <c r="B277" s="172" t="s">
        <v>331</v>
      </c>
      <c r="C277" s="173" t="s">
        <v>332</v>
      </c>
      <c r="D277" s="174" t="s">
        <v>87</v>
      </c>
      <c r="E277" s="175">
        <v>43.12</v>
      </c>
      <c r="F277" s="175">
        <v>0</v>
      </c>
      <c r="G277" s="176">
        <f>E277*F277</f>
        <v>0</v>
      </c>
      <c r="O277" s="170">
        <v>2</v>
      </c>
      <c r="AA277" s="146">
        <v>1</v>
      </c>
      <c r="AB277" s="146">
        <v>1</v>
      </c>
      <c r="AC277" s="146">
        <v>1</v>
      </c>
      <c r="AZ277" s="146">
        <v>1</v>
      </c>
      <c r="BA277" s="146">
        <f>IF(AZ277=1,G277,0)</f>
        <v>0</v>
      </c>
      <c r="BB277" s="146">
        <f>IF(AZ277=2,G277,0)</f>
        <v>0</v>
      </c>
      <c r="BC277" s="146">
        <f>IF(AZ277=3,G277,0)</f>
        <v>0</v>
      </c>
      <c r="BD277" s="146">
        <f>IF(AZ277=4,G277,0)</f>
        <v>0</v>
      </c>
      <c r="BE277" s="146">
        <f>IF(AZ277=5,G277,0)</f>
        <v>0</v>
      </c>
      <c r="CA277" s="170">
        <v>1</v>
      </c>
      <c r="CB277" s="170">
        <v>1</v>
      </c>
      <c r="CZ277" s="146">
        <v>0</v>
      </c>
    </row>
    <row r="278" spans="1:15" ht="12.75">
      <c r="A278" s="177"/>
      <c r="B278" s="179"/>
      <c r="C278" s="229" t="s">
        <v>316</v>
      </c>
      <c r="D278" s="230"/>
      <c r="E278" s="180">
        <v>43.12</v>
      </c>
      <c r="F278" s="181"/>
      <c r="G278" s="182"/>
      <c r="M278" s="178" t="s">
        <v>316</v>
      </c>
      <c r="O278" s="170"/>
    </row>
    <row r="279" spans="1:104" ht="12.75">
      <c r="A279" s="171">
        <v>54</v>
      </c>
      <c r="B279" s="172" t="s">
        <v>333</v>
      </c>
      <c r="C279" s="173" t="s">
        <v>334</v>
      </c>
      <c r="D279" s="174" t="s">
        <v>87</v>
      </c>
      <c r="E279" s="175">
        <v>18.534</v>
      </c>
      <c r="F279" s="175">
        <v>0</v>
      </c>
      <c r="G279" s="176">
        <f>E279*F279</f>
        <v>0</v>
      </c>
      <c r="O279" s="170">
        <v>2</v>
      </c>
      <c r="AA279" s="146">
        <v>1</v>
      </c>
      <c r="AB279" s="146">
        <v>1</v>
      </c>
      <c r="AC279" s="146">
        <v>1</v>
      </c>
      <c r="AZ279" s="146">
        <v>1</v>
      </c>
      <c r="BA279" s="146">
        <f>IF(AZ279=1,G279,0)</f>
        <v>0</v>
      </c>
      <c r="BB279" s="146">
        <f>IF(AZ279=2,G279,0)</f>
        <v>0</v>
      </c>
      <c r="BC279" s="146">
        <f>IF(AZ279=3,G279,0)</f>
        <v>0</v>
      </c>
      <c r="BD279" s="146">
        <f>IF(AZ279=4,G279,0)</f>
        <v>0</v>
      </c>
      <c r="BE279" s="146">
        <f>IF(AZ279=5,G279,0)</f>
        <v>0</v>
      </c>
      <c r="CA279" s="170">
        <v>1</v>
      </c>
      <c r="CB279" s="170">
        <v>1</v>
      </c>
      <c r="CZ279" s="146">
        <v>0</v>
      </c>
    </row>
    <row r="280" spans="1:15" ht="12.75">
      <c r="A280" s="177"/>
      <c r="B280" s="179"/>
      <c r="C280" s="229" t="s">
        <v>335</v>
      </c>
      <c r="D280" s="230"/>
      <c r="E280" s="180">
        <v>0</v>
      </c>
      <c r="F280" s="181"/>
      <c r="G280" s="182"/>
      <c r="M280" s="178" t="s">
        <v>335</v>
      </c>
      <c r="O280" s="170"/>
    </row>
    <row r="281" spans="1:15" ht="12.75">
      <c r="A281" s="177"/>
      <c r="B281" s="179"/>
      <c r="C281" s="229" t="s">
        <v>336</v>
      </c>
      <c r="D281" s="230"/>
      <c r="E281" s="180">
        <v>18.534</v>
      </c>
      <c r="F281" s="181"/>
      <c r="G281" s="182"/>
      <c r="M281" s="178" t="s">
        <v>336</v>
      </c>
      <c r="O281" s="170"/>
    </row>
    <row r="282" spans="1:104" ht="22.5">
      <c r="A282" s="171">
        <v>55</v>
      </c>
      <c r="B282" s="172" t="s">
        <v>337</v>
      </c>
      <c r="C282" s="173" t="s">
        <v>271</v>
      </c>
      <c r="D282" s="174" t="s">
        <v>87</v>
      </c>
      <c r="E282" s="175">
        <v>165.5805</v>
      </c>
      <c r="F282" s="175">
        <v>0</v>
      </c>
      <c r="G282" s="176">
        <f>E282*F282</f>
        <v>0</v>
      </c>
      <c r="O282" s="170">
        <v>2</v>
      </c>
      <c r="AA282" s="146">
        <v>1</v>
      </c>
      <c r="AB282" s="146">
        <v>1</v>
      </c>
      <c r="AC282" s="146">
        <v>1</v>
      </c>
      <c r="AZ282" s="146">
        <v>1</v>
      </c>
      <c r="BA282" s="146">
        <f>IF(AZ282=1,G282,0)</f>
        <v>0</v>
      </c>
      <c r="BB282" s="146">
        <f>IF(AZ282=2,G282,0)</f>
        <v>0</v>
      </c>
      <c r="BC282" s="146">
        <f>IF(AZ282=3,G282,0)</f>
        <v>0</v>
      </c>
      <c r="BD282" s="146">
        <f>IF(AZ282=4,G282,0)</f>
        <v>0</v>
      </c>
      <c r="BE282" s="146">
        <f>IF(AZ282=5,G282,0)</f>
        <v>0</v>
      </c>
      <c r="CA282" s="170">
        <v>1</v>
      </c>
      <c r="CB282" s="170">
        <v>1</v>
      </c>
      <c r="CZ282" s="146">
        <v>0</v>
      </c>
    </row>
    <row r="283" spans="1:15" ht="12.75">
      <c r="A283" s="177"/>
      <c r="B283" s="179"/>
      <c r="C283" s="229" t="s">
        <v>338</v>
      </c>
      <c r="D283" s="230"/>
      <c r="E283" s="180">
        <v>0</v>
      </c>
      <c r="F283" s="181"/>
      <c r="G283" s="182"/>
      <c r="M283" s="178" t="s">
        <v>338</v>
      </c>
      <c r="O283" s="170"/>
    </row>
    <row r="284" spans="1:15" ht="12.75">
      <c r="A284" s="177"/>
      <c r="B284" s="179"/>
      <c r="C284" s="229" t="s">
        <v>339</v>
      </c>
      <c r="D284" s="230"/>
      <c r="E284" s="180">
        <v>0</v>
      </c>
      <c r="F284" s="181"/>
      <c r="G284" s="182"/>
      <c r="M284" s="178" t="s">
        <v>339</v>
      </c>
      <c r="O284" s="170"/>
    </row>
    <row r="285" spans="1:15" ht="12.75">
      <c r="A285" s="177"/>
      <c r="B285" s="179"/>
      <c r="C285" s="229" t="s">
        <v>340</v>
      </c>
      <c r="D285" s="230"/>
      <c r="E285" s="180">
        <v>16.2</v>
      </c>
      <c r="F285" s="181"/>
      <c r="G285" s="182"/>
      <c r="M285" s="178" t="s">
        <v>340</v>
      </c>
      <c r="O285" s="170"/>
    </row>
    <row r="286" spans="1:15" ht="12.75">
      <c r="A286" s="177"/>
      <c r="B286" s="179"/>
      <c r="C286" s="229" t="s">
        <v>341</v>
      </c>
      <c r="D286" s="230"/>
      <c r="E286" s="180">
        <v>22.185</v>
      </c>
      <c r="F286" s="181"/>
      <c r="G286" s="182"/>
      <c r="M286" s="178" t="s">
        <v>341</v>
      </c>
      <c r="O286" s="170"/>
    </row>
    <row r="287" spans="1:15" ht="12.75">
      <c r="A287" s="177"/>
      <c r="B287" s="179"/>
      <c r="C287" s="229" t="s">
        <v>342</v>
      </c>
      <c r="D287" s="230"/>
      <c r="E287" s="180">
        <v>1.44</v>
      </c>
      <c r="F287" s="181"/>
      <c r="G287" s="182"/>
      <c r="M287" s="178" t="s">
        <v>342</v>
      </c>
      <c r="O287" s="170"/>
    </row>
    <row r="288" spans="1:15" ht="12.75">
      <c r="A288" s="177"/>
      <c r="B288" s="179"/>
      <c r="C288" s="229" t="s">
        <v>343</v>
      </c>
      <c r="D288" s="230"/>
      <c r="E288" s="180">
        <v>6.09</v>
      </c>
      <c r="F288" s="181"/>
      <c r="G288" s="182"/>
      <c r="M288" s="178" t="s">
        <v>343</v>
      </c>
      <c r="O288" s="170"/>
    </row>
    <row r="289" spans="1:15" ht="12.75">
      <c r="A289" s="177"/>
      <c r="B289" s="179"/>
      <c r="C289" s="229" t="s">
        <v>344</v>
      </c>
      <c r="D289" s="230"/>
      <c r="E289" s="180">
        <v>0.088</v>
      </c>
      <c r="F289" s="181"/>
      <c r="G289" s="182"/>
      <c r="M289" s="178" t="s">
        <v>344</v>
      </c>
      <c r="O289" s="170"/>
    </row>
    <row r="290" spans="1:15" ht="12.75">
      <c r="A290" s="177"/>
      <c r="B290" s="179"/>
      <c r="C290" s="229" t="s">
        <v>345</v>
      </c>
      <c r="D290" s="230"/>
      <c r="E290" s="180">
        <v>0.3</v>
      </c>
      <c r="F290" s="181"/>
      <c r="G290" s="182"/>
      <c r="M290" s="178" t="s">
        <v>345</v>
      </c>
      <c r="O290" s="170"/>
    </row>
    <row r="291" spans="1:15" ht="12.75">
      <c r="A291" s="177"/>
      <c r="B291" s="179"/>
      <c r="C291" s="229" t="s">
        <v>346</v>
      </c>
      <c r="D291" s="230"/>
      <c r="E291" s="180">
        <v>0.765</v>
      </c>
      <c r="F291" s="181"/>
      <c r="G291" s="182"/>
      <c r="M291" s="178" t="s">
        <v>346</v>
      </c>
      <c r="O291" s="170"/>
    </row>
    <row r="292" spans="1:15" ht="12.75">
      <c r="A292" s="177"/>
      <c r="B292" s="179"/>
      <c r="C292" s="229" t="s">
        <v>347</v>
      </c>
      <c r="D292" s="230"/>
      <c r="E292" s="180">
        <v>0.81</v>
      </c>
      <c r="F292" s="181"/>
      <c r="G292" s="182"/>
      <c r="M292" s="178" t="s">
        <v>347</v>
      </c>
      <c r="O292" s="170"/>
    </row>
    <row r="293" spans="1:15" ht="12.75">
      <c r="A293" s="177"/>
      <c r="B293" s="179"/>
      <c r="C293" s="229" t="s">
        <v>348</v>
      </c>
      <c r="D293" s="230"/>
      <c r="E293" s="180">
        <v>1.05</v>
      </c>
      <c r="F293" s="181"/>
      <c r="G293" s="182"/>
      <c r="M293" s="178" t="s">
        <v>348</v>
      </c>
      <c r="O293" s="170"/>
    </row>
    <row r="294" spans="1:15" ht="12.75">
      <c r="A294" s="177"/>
      <c r="B294" s="179"/>
      <c r="C294" s="229" t="s">
        <v>349</v>
      </c>
      <c r="D294" s="230"/>
      <c r="E294" s="180">
        <v>115.16</v>
      </c>
      <c r="F294" s="181"/>
      <c r="G294" s="182"/>
      <c r="M294" s="178" t="s">
        <v>349</v>
      </c>
      <c r="O294" s="170"/>
    </row>
    <row r="295" spans="1:15" ht="12.75">
      <c r="A295" s="177"/>
      <c r="B295" s="179"/>
      <c r="C295" s="229" t="s">
        <v>246</v>
      </c>
      <c r="D295" s="230"/>
      <c r="E295" s="180">
        <v>0</v>
      </c>
      <c r="F295" s="181"/>
      <c r="G295" s="182"/>
      <c r="M295" s="178" t="s">
        <v>246</v>
      </c>
      <c r="O295" s="170"/>
    </row>
    <row r="296" spans="1:15" ht="12.75">
      <c r="A296" s="177"/>
      <c r="B296" s="179"/>
      <c r="C296" s="229" t="s">
        <v>89</v>
      </c>
      <c r="D296" s="230"/>
      <c r="E296" s="180">
        <v>0</v>
      </c>
      <c r="F296" s="181"/>
      <c r="G296" s="182"/>
      <c r="M296" s="178" t="s">
        <v>89</v>
      </c>
      <c r="O296" s="170"/>
    </row>
    <row r="297" spans="1:15" ht="22.5">
      <c r="A297" s="177"/>
      <c r="B297" s="179"/>
      <c r="C297" s="229" t="s">
        <v>350</v>
      </c>
      <c r="D297" s="230"/>
      <c r="E297" s="180">
        <v>1.4925</v>
      </c>
      <c r="F297" s="181"/>
      <c r="G297" s="182"/>
      <c r="M297" s="178" t="s">
        <v>350</v>
      </c>
      <c r="O297" s="170"/>
    </row>
    <row r="298" spans="1:104" ht="12.75">
      <c r="A298" s="171">
        <v>56</v>
      </c>
      <c r="B298" s="172" t="s">
        <v>351</v>
      </c>
      <c r="C298" s="173" t="s">
        <v>352</v>
      </c>
      <c r="D298" s="174" t="s">
        <v>238</v>
      </c>
      <c r="E298" s="175">
        <v>3424.58</v>
      </c>
      <c r="F298" s="175">
        <v>0</v>
      </c>
      <c r="G298" s="176">
        <f>E298*F298</f>
        <v>0</v>
      </c>
      <c r="O298" s="170">
        <v>2</v>
      </c>
      <c r="AA298" s="146">
        <v>1</v>
      </c>
      <c r="AB298" s="146">
        <v>1</v>
      </c>
      <c r="AC298" s="146">
        <v>1</v>
      </c>
      <c r="AZ298" s="146">
        <v>1</v>
      </c>
      <c r="BA298" s="146">
        <f>IF(AZ298=1,G298,0)</f>
        <v>0</v>
      </c>
      <c r="BB298" s="146">
        <f>IF(AZ298=2,G298,0)</f>
        <v>0</v>
      </c>
      <c r="BC298" s="146">
        <f>IF(AZ298=3,G298,0)</f>
        <v>0</v>
      </c>
      <c r="BD298" s="146">
        <f>IF(AZ298=4,G298,0)</f>
        <v>0</v>
      </c>
      <c r="BE298" s="146">
        <f>IF(AZ298=5,G298,0)</f>
        <v>0</v>
      </c>
      <c r="CA298" s="170">
        <v>1</v>
      </c>
      <c r="CB298" s="170">
        <v>1</v>
      </c>
      <c r="CZ298" s="146">
        <v>0</v>
      </c>
    </row>
    <row r="299" spans="1:15" ht="12.75">
      <c r="A299" s="177"/>
      <c r="B299" s="179"/>
      <c r="C299" s="229" t="s">
        <v>353</v>
      </c>
      <c r="D299" s="230"/>
      <c r="E299" s="180">
        <v>0</v>
      </c>
      <c r="F299" s="181"/>
      <c r="G299" s="182"/>
      <c r="M299" s="178" t="s">
        <v>353</v>
      </c>
      <c r="O299" s="170"/>
    </row>
    <row r="300" spans="1:15" ht="12.75">
      <c r="A300" s="177"/>
      <c r="B300" s="179"/>
      <c r="C300" s="229" t="s">
        <v>88</v>
      </c>
      <c r="D300" s="230"/>
      <c r="E300" s="180">
        <v>0</v>
      </c>
      <c r="F300" s="181"/>
      <c r="G300" s="182"/>
      <c r="M300" s="178" t="s">
        <v>88</v>
      </c>
      <c r="O300" s="170"/>
    </row>
    <row r="301" spans="1:15" ht="12.75">
      <c r="A301" s="177"/>
      <c r="B301" s="179"/>
      <c r="C301" s="229" t="s">
        <v>354</v>
      </c>
      <c r="D301" s="230"/>
      <c r="E301" s="180">
        <v>435.6</v>
      </c>
      <c r="F301" s="181"/>
      <c r="G301" s="182"/>
      <c r="M301" s="178" t="s">
        <v>354</v>
      </c>
      <c r="O301" s="170"/>
    </row>
    <row r="302" spans="1:15" ht="12.75">
      <c r="A302" s="177"/>
      <c r="B302" s="179"/>
      <c r="C302" s="229" t="s">
        <v>355</v>
      </c>
      <c r="D302" s="230"/>
      <c r="E302" s="180">
        <v>59.4</v>
      </c>
      <c r="F302" s="181"/>
      <c r="G302" s="182"/>
      <c r="M302" s="178" t="s">
        <v>355</v>
      </c>
      <c r="O302" s="170"/>
    </row>
    <row r="303" spans="1:15" ht="12.75">
      <c r="A303" s="177"/>
      <c r="B303" s="179"/>
      <c r="C303" s="229" t="s">
        <v>356</v>
      </c>
      <c r="D303" s="230"/>
      <c r="E303" s="180">
        <v>26</v>
      </c>
      <c r="F303" s="181"/>
      <c r="G303" s="182"/>
      <c r="M303" s="178" t="s">
        <v>356</v>
      </c>
      <c r="O303" s="170"/>
    </row>
    <row r="304" spans="1:15" ht="12.75">
      <c r="A304" s="177"/>
      <c r="B304" s="179"/>
      <c r="C304" s="229" t="s">
        <v>357</v>
      </c>
      <c r="D304" s="230"/>
      <c r="E304" s="180">
        <v>17.52</v>
      </c>
      <c r="F304" s="181"/>
      <c r="G304" s="182"/>
      <c r="M304" s="178" t="s">
        <v>357</v>
      </c>
      <c r="O304" s="170"/>
    </row>
    <row r="305" spans="1:15" ht="12.75">
      <c r="A305" s="177"/>
      <c r="B305" s="179"/>
      <c r="C305" s="229" t="s">
        <v>246</v>
      </c>
      <c r="D305" s="230"/>
      <c r="E305" s="180">
        <v>0</v>
      </c>
      <c r="F305" s="181"/>
      <c r="G305" s="182"/>
      <c r="M305" s="178" t="s">
        <v>246</v>
      </c>
      <c r="O305" s="170"/>
    </row>
    <row r="306" spans="1:15" ht="12.75">
      <c r="A306" s="177"/>
      <c r="B306" s="179"/>
      <c r="C306" s="229" t="s">
        <v>358</v>
      </c>
      <c r="D306" s="230"/>
      <c r="E306" s="180">
        <v>215.52</v>
      </c>
      <c r="F306" s="181"/>
      <c r="G306" s="182"/>
      <c r="M306" s="178" t="s">
        <v>358</v>
      </c>
      <c r="O306" s="170"/>
    </row>
    <row r="307" spans="1:15" ht="12.75">
      <c r="A307" s="177"/>
      <c r="B307" s="179"/>
      <c r="C307" s="229" t="s">
        <v>359</v>
      </c>
      <c r="D307" s="230"/>
      <c r="E307" s="180">
        <v>249.6</v>
      </c>
      <c r="F307" s="181"/>
      <c r="G307" s="182"/>
      <c r="M307" s="178" t="s">
        <v>359</v>
      </c>
      <c r="O307" s="170"/>
    </row>
    <row r="308" spans="1:15" ht="12.75">
      <c r="A308" s="177"/>
      <c r="B308" s="179"/>
      <c r="C308" s="229" t="s">
        <v>360</v>
      </c>
      <c r="D308" s="230"/>
      <c r="E308" s="180">
        <v>123.84</v>
      </c>
      <c r="F308" s="181"/>
      <c r="G308" s="182"/>
      <c r="M308" s="178" t="s">
        <v>360</v>
      </c>
      <c r="O308" s="170"/>
    </row>
    <row r="309" spans="1:15" ht="12.75">
      <c r="A309" s="177"/>
      <c r="B309" s="179"/>
      <c r="C309" s="229" t="s">
        <v>361</v>
      </c>
      <c r="D309" s="230"/>
      <c r="E309" s="180">
        <v>34.16</v>
      </c>
      <c r="F309" s="181"/>
      <c r="G309" s="182"/>
      <c r="M309" s="178" t="s">
        <v>361</v>
      </c>
      <c r="O309" s="170"/>
    </row>
    <row r="310" spans="1:15" ht="12.75">
      <c r="A310" s="177"/>
      <c r="B310" s="179"/>
      <c r="C310" s="229" t="s">
        <v>251</v>
      </c>
      <c r="D310" s="230"/>
      <c r="E310" s="180">
        <v>0</v>
      </c>
      <c r="F310" s="181"/>
      <c r="G310" s="182"/>
      <c r="M310" s="178" t="s">
        <v>251</v>
      </c>
      <c r="O310" s="170"/>
    </row>
    <row r="311" spans="1:15" ht="12.75">
      <c r="A311" s="177"/>
      <c r="B311" s="179"/>
      <c r="C311" s="229" t="s">
        <v>362</v>
      </c>
      <c r="D311" s="230"/>
      <c r="E311" s="180">
        <v>453.6</v>
      </c>
      <c r="F311" s="181"/>
      <c r="G311" s="182"/>
      <c r="M311" s="178" t="s">
        <v>362</v>
      </c>
      <c r="O311" s="170"/>
    </row>
    <row r="312" spans="1:15" ht="12.75">
      <c r="A312" s="177"/>
      <c r="B312" s="179"/>
      <c r="C312" s="229" t="s">
        <v>363</v>
      </c>
      <c r="D312" s="230"/>
      <c r="E312" s="180">
        <v>115.2</v>
      </c>
      <c r="F312" s="181"/>
      <c r="G312" s="182"/>
      <c r="M312" s="178" t="s">
        <v>363</v>
      </c>
      <c r="O312" s="170"/>
    </row>
    <row r="313" spans="1:15" ht="12.75">
      <c r="A313" s="177"/>
      <c r="B313" s="179"/>
      <c r="C313" s="229" t="s">
        <v>364</v>
      </c>
      <c r="D313" s="230"/>
      <c r="E313" s="180">
        <v>31.6</v>
      </c>
      <c r="F313" s="181"/>
      <c r="G313" s="182"/>
      <c r="M313" s="178" t="s">
        <v>364</v>
      </c>
      <c r="O313" s="170"/>
    </row>
    <row r="314" spans="1:15" ht="12.75">
      <c r="A314" s="177"/>
      <c r="B314" s="179"/>
      <c r="C314" s="229" t="s">
        <v>365</v>
      </c>
      <c r="D314" s="230"/>
      <c r="E314" s="180">
        <v>17.36</v>
      </c>
      <c r="F314" s="181"/>
      <c r="G314" s="182"/>
      <c r="M314" s="178" t="s">
        <v>365</v>
      </c>
      <c r="O314" s="170"/>
    </row>
    <row r="315" spans="1:15" ht="12.75">
      <c r="A315" s="177"/>
      <c r="B315" s="179"/>
      <c r="C315" s="229" t="s">
        <v>255</v>
      </c>
      <c r="D315" s="230"/>
      <c r="E315" s="180">
        <v>0</v>
      </c>
      <c r="F315" s="181"/>
      <c r="G315" s="182"/>
      <c r="M315" s="178" t="s">
        <v>255</v>
      </c>
      <c r="O315" s="170"/>
    </row>
    <row r="316" spans="1:15" ht="12.75">
      <c r="A316" s="177"/>
      <c r="B316" s="179"/>
      <c r="C316" s="229" t="s">
        <v>362</v>
      </c>
      <c r="D316" s="230"/>
      <c r="E316" s="180">
        <v>453.6</v>
      </c>
      <c r="F316" s="181"/>
      <c r="G316" s="182"/>
      <c r="M316" s="178" t="s">
        <v>362</v>
      </c>
      <c r="O316" s="170"/>
    </row>
    <row r="317" spans="1:15" ht="12.75">
      <c r="A317" s="177"/>
      <c r="B317" s="179"/>
      <c r="C317" s="229" t="s">
        <v>363</v>
      </c>
      <c r="D317" s="230"/>
      <c r="E317" s="180">
        <v>115.2</v>
      </c>
      <c r="F317" s="181"/>
      <c r="G317" s="182"/>
      <c r="M317" s="178" t="s">
        <v>363</v>
      </c>
      <c r="O317" s="170"/>
    </row>
    <row r="318" spans="1:15" ht="12.75">
      <c r="A318" s="177"/>
      <c r="B318" s="179"/>
      <c r="C318" s="229" t="s">
        <v>366</v>
      </c>
      <c r="D318" s="230"/>
      <c r="E318" s="180">
        <v>33.52</v>
      </c>
      <c r="F318" s="181"/>
      <c r="G318" s="182"/>
      <c r="M318" s="178" t="s">
        <v>366</v>
      </c>
      <c r="O318" s="170"/>
    </row>
    <row r="319" spans="1:15" ht="12.75">
      <c r="A319" s="177"/>
      <c r="B319" s="179"/>
      <c r="C319" s="231" t="s">
        <v>367</v>
      </c>
      <c r="D319" s="230"/>
      <c r="E319" s="203">
        <v>2381.72</v>
      </c>
      <c r="F319" s="181"/>
      <c r="G319" s="182"/>
      <c r="M319" s="178" t="s">
        <v>367</v>
      </c>
      <c r="O319" s="170"/>
    </row>
    <row r="320" spans="1:15" ht="12.75">
      <c r="A320" s="177"/>
      <c r="B320" s="179"/>
      <c r="C320" s="229" t="s">
        <v>368</v>
      </c>
      <c r="D320" s="230"/>
      <c r="E320" s="180">
        <v>0</v>
      </c>
      <c r="F320" s="181"/>
      <c r="G320" s="182"/>
      <c r="M320" s="178" t="s">
        <v>368</v>
      </c>
      <c r="O320" s="170"/>
    </row>
    <row r="321" spans="1:15" ht="12.75">
      <c r="A321" s="177"/>
      <c r="B321" s="179"/>
      <c r="C321" s="229" t="s">
        <v>88</v>
      </c>
      <c r="D321" s="230"/>
      <c r="E321" s="180">
        <v>0</v>
      </c>
      <c r="F321" s="181"/>
      <c r="G321" s="182"/>
      <c r="M321" s="178" t="s">
        <v>88</v>
      </c>
      <c r="O321" s="170"/>
    </row>
    <row r="322" spans="1:15" ht="12.75">
      <c r="A322" s="177"/>
      <c r="B322" s="179"/>
      <c r="C322" s="229" t="s">
        <v>262</v>
      </c>
      <c r="D322" s="230"/>
      <c r="E322" s="180">
        <v>167.3</v>
      </c>
      <c r="F322" s="181"/>
      <c r="G322" s="182"/>
      <c r="M322" s="178" t="s">
        <v>262</v>
      </c>
      <c r="O322" s="170"/>
    </row>
    <row r="323" spans="1:15" ht="12.75">
      <c r="A323" s="177"/>
      <c r="B323" s="179"/>
      <c r="C323" s="229" t="s">
        <v>369</v>
      </c>
      <c r="D323" s="230"/>
      <c r="E323" s="180">
        <v>24.18</v>
      </c>
      <c r="F323" s="181"/>
      <c r="G323" s="182"/>
      <c r="M323" s="178" t="s">
        <v>369</v>
      </c>
      <c r="O323" s="170"/>
    </row>
    <row r="324" spans="1:15" ht="12.75">
      <c r="A324" s="177"/>
      <c r="B324" s="179"/>
      <c r="C324" s="229" t="s">
        <v>246</v>
      </c>
      <c r="D324" s="230"/>
      <c r="E324" s="180">
        <v>0</v>
      </c>
      <c r="F324" s="181"/>
      <c r="G324" s="182"/>
      <c r="M324" s="178" t="s">
        <v>246</v>
      </c>
      <c r="O324" s="170"/>
    </row>
    <row r="325" spans="1:15" ht="12.75">
      <c r="A325" s="177"/>
      <c r="B325" s="179"/>
      <c r="C325" s="229" t="s">
        <v>370</v>
      </c>
      <c r="D325" s="230"/>
      <c r="E325" s="180">
        <v>164.03</v>
      </c>
      <c r="F325" s="181"/>
      <c r="G325" s="182"/>
      <c r="M325" s="178" t="s">
        <v>370</v>
      </c>
      <c r="O325" s="170"/>
    </row>
    <row r="326" spans="1:15" ht="12.75">
      <c r="A326" s="177"/>
      <c r="B326" s="179"/>
      <c r="C326" s="229" t="s">
        <v>265</v>
      </c>
      <c r="D326" s="230"/>
      <c r="E326" s="180">
        <v>49.91</v>
      </c>
      <c r="F326" s="181"/>
      <c r="G326" s="182"/>
      <c r="M326" s="178" t="s">
        <v>265</v>
      </c>
      <c r="O326" s="170"/>
    </row>
    <row r="327" spans="1:15" ht="12.75">
      <c r="A327" s="177"/>
      <c r="B327" s="179"/>
      <c r="C327" s="229" t="s">
        <v>266</v>
      </c>
      <c r="D327" s="230"/>
      <c r="E327" s="180">
        <v>4.1</v>
      </c>
      <c r="F327" s="181"/>
      <c r="G327" s="182"/>
      <c r="M327" s="178" t="s">
        <v>266</v>
      </c>
      <c r="O327" s="170"/>
    </row>
    <row r="328" spans="1:15" ht="12.75">
      <c r="A328" s="177"/>
      <c r="B328" s="179"/>
      <c r="C328" s="229" t="s">
        <v>251</v>
      </c>
      <c r="D328" s="230"/>
      <c r="E328" s="180">
        <v>0</v>
      </c>
      <c r="F328" s="181"/>
      <c r="G328" s="182"/>
      <c r="M328" s="178" t="s">
        <v>251</v>
      </c>
      <c r="O328" s="170"/>
    </row>
    <row r="329" spans="1:15" ht="12.75">
      <c r="A329" s="177"/>
      <c r="B329" s="179"/>
      <c r="C329" s="229" t="s">
        <v>371</v>
      </c>
      <c r="D329" s="230"/>
      <c r="E329" s="180">
        <v>171</v>
      </c>
      <c r="F329" s="181"/>
      <c r="G329" s="182"/>
      <c r="M329" s="178" t="s">
        <v>371</v>
      </c>
      <c r="O329" s="170"/>
    </row>
    <row r="330" spans="1:15" ht="12.75">
      <c r="A330" s="177"/>
      <c r="B330" s="179"/>
      <c r="C330" s="229" t="s">
        <v>372</v>
      </c>
      <c r="D330" s="230"/>
      <c r="E330" s="180">
        <v>39.77</v>
      </c>
      <c r="F330" s="181"/>
      <c r="G330" s="182"/>
      <c r="M330" s="178" t="s">
        <v>372</v>
      </c>
      <c r="O330" s="170"/>
    </row>
    <row r="331" spans="1:15" ht="12.75">
      <c r="A331" s="177"/>
      <c r="B331" s="179"/>
      <c r="C331" s="229" t="s">
        <v>373</v>
      </c>
      <c r="D331" s="230"/>
      <c r="E331" s="180">
        <v>5.99</v>
      </c>
      <c r="F331" s="181"/>
      <c r="G331" s="182"/>
      <c r="M331" s="178" t="s">
        <v>373</v>
      </c>
      <c r="O331" s="170"/>
    </row>
    <row r="332" spans="1:15" ht="12.75">
      <c r="A332" s="177"/>
      <c r="B332" s="179"/>
      <c r="C332" s="229" t="s">
        <v>255</v>
      </c>
      <c r="D332" s="230"/>
      <c r="E332" s="180">
        <v>0</v>
      </c>
      <c r="F332" s="181"/>
      <c r="G332" s="182"/>
      <c r="M332" s="178" t="s">
        <v>255</v>
      </c>
      <c r="O332" s="170"/>
    </row>
    <row r="333" spans="1:15" ht="12.75">
      <c r="A333" s="177"/>
      <c r="B333" s="179"/>
      <c r="C333" s="229" t="s">
        <v>371</v>
      </c>
      <c r="D333" s="230"/>
      <c r="E333" s="180">
        <v>171</v>
      </c>
      <c r="F333" s="181"/>
      <c r="G333" s="182"/>
      <c r="M333" s="178" t="s">
        <v>371</v>
      </c>
      <c r="O333" s="170"/>
    </row>
    <row r="334" spans="1:15" ht="12.75">
      <c r="A334" s="177"/>
      <c r="B334" s="179"/>
      <c r="C334" s="229" t="s">
        <v>374</v>
      </c>
      <c r="D334" s="230"/>
      <c r="E334" s="180">
        <v>40.73</v>
      </c>
      <c r="F334" s="181"/>
      <c r="G334" s="182"/>
      <c r="M334" s="178" t="s">
        <v>374</v>
      </c>
      <c r="O334" s="170"/>
    </row>
    <row r="335" spans="1:15" ht="12.75">
      <c r="A335" s="177"/>
      <c r="B335" s="179"/>
      <c r="C335" s="229" t="s">
        <v>375</v>
      </c>
      <c r="D335" s="230"/>
      <c r="E335" s="180">
        <v>45.51</v>
      </c>
      <c r="F335" s="181"/>
      <c r="G335" s="182"/>
      <c r="M335" s="178" t="s">
        <v>375</v>
      </c>
      <c r="O335" s="170"/>
    </row>
    <row r="336" spans="1:15" ht="12.75">
      <c r="A336" s="177"/>
      <c r="B336" s="179"/>
      <c r="C336" s="229" t="s">
        <v>376</v>
      </c>
      <c r="D336" s="230"/>
      <c r="E336" s="180">
        <v>8.14</v>
      </c>
      <c r="F336" s="181"/>
      <c r="G336" s="182"/>
      <c r="M336" s="178" t="s">
        <v>376</v>
      </c>
      <c r="O336" s="170"/>
    </row>
    <row r="337" spans="1:15" ht="12.75">
      <c r="A337" s="177"/>
      <c r="B337" s="179"/>
      <c r="C337" s="229" t="s">
        <v>377</v>
      </c>
      <c r="D337" s="230"/>
      <c r="E337" s="180">
        <v>151.2</v>
      </c>
      <c r="F337" s="181"/>
      <c r="G337" s="182"/>
      <c r="M337" s="178" t="s">
        <v>377</v>
      </c>
      <c r="O337" s="170"/>
    </row>
    <row r="338" spans="1:15" ht="12.75">
      <c r="A338" s="177"/>
      <c r="B338" s="179"/>
      <c r="C338" s="231" t="s">
        <v>367</v>
      </c>
      <c r="D338" s="230"/>
      <c r="E338" s="203">
        <v>1042.86</v>
      </c>
      <c r="F338" s="181"/>
      <c r="G338" s="182"/>
      <c r="M338" s="178" t="s">
        <v>367</v>
      </c>
      <c r="O338" s="170"/>
    </row>
    <row r="339" spans="1:104" ht="12.75">
      <c r="A339" s="171">
        <v>57</v>
      </c>
      <c r="B339" s="172" t="s">
        <v>378</v>
      </c>
      <c r="C339" s="173" t="s">
        <v>379</v>
      </c>
      <c r="D339" s="174" t="s">
        <v>87</v>
      </c>
      <c r="E339" s="175">
        <v>116.6525</v>
      </c>
      <c r="F339" s="175">
        <v>0</v>
      </c>
      <c r="G339" s="176">
        <f>E339*F339</f>
        <v>0</v>
      </c>
      <c r="O339" s="170">
        <v>2</v>
      </c>
      <c r="AA339" s="146">
        <v>1</v>
      </c>
      <c r="AB339" s="146">
        <v>1</v>
      </c>
      <c r="AC339" s="146">
        <v>1</v>
      </c>
      <c r="AZ339" s="146">
        <v>1</v>
      </c>
      <c r="BA339" s="146">
        <f>IF(AZ339=1,G339,0)</f>
        <v>0</v>
      </c>
      <c r="BB339" s="146">
        <f>IF(AZ339=2,G339,0)</f>
        <v>0</v>
      </c>
      <c r="BC339" s="146">
        <f>IF(AZ339=3,G339,0)</f>
        <v>0</v>
      </c>
      <c r="BD339" s="146">
        <f>IF(AZ339=4,G339,0)</f>
        <v>0</v>
      </c>
      <c r="BE339" s="146">
        <f>IF(AZ339=5,G339,0)</f>
        <v>0</v>
      </c>
      <c r="CA339" s="170">
        <v>1</v>
      </c>
      <c r="CB339" s="170">
        <v>1</v>
      </c>
      <c r="CZ339" s="146">
        <v>0</v>
      </c>
    </row>
    <row r="340" spans="1:15" ht="12.75">
      <c r="A340" s="177"/>
      <c r="B340" s="179"/>
      <c r="C340" s="229" t="s">
        <v>349</v>
      </c>
      <c r="D340" s="230"/>
      <c r="E340" s="180">
        <v>115.16</v>
      </c>
      <c r="F340" s="181"/>
      <c r="G340" s="182"/>
      <c r="M340" s="178" t="s">
        <v>349</v>
      </c>
      <c r="O340" s="170"/>
    </row>
    <row r="341" spans="1:15" ht="12.75">
      <c r="A341" s="177"/>
      <c r="B341" s="179"/>
      <c r="C341" s="229" t="s">
        <v>246</v>
      </c>
      <c r="D341" s="230"/>
      <c r="E341" s="180">
        <v>0</v>
      </c>
      <c r="F341" s="181"/>
      <c r="G341" s="182"/>
      <c r="M341" s="178" t="s">
        <v>246</v>
      </c>
      <c r="O341" s="170"/>
    </row>
    <row r="342" spans="1:15" ht="12.75">
      <c r="A342" s="177"/>
      <c r="B342" s="179"/>
      <c r="C342" s="229" t="s">
        <v>89</v>
      </c>
      <c r="D342" s="230"/>
      <c r="E342" s="180">
        <v>0</v>
      </c>
      <c r="F342" s="181"/>
      <c r="G342" s="182"/>
      <c r="M342" s="178" t="s">
        <v>89</v>
      </c>
      <c r="O342" s="170"/>
    </row>
    <row r="343" spans="1:15" ht="22.5">
      <c r="A343" s="177"/>
      <c r="B343" s="179"/>
      <c r="C343" s="229" t="s">
        <v>350</v>
      </c>
      <c r="D343" s="230"/>
      <c r="E343" s="180">
        <v>1.4925</v>
      </c>
      <c r="F343" s="181"/>
      <c r="G343" s="182"/>
      <c r="M343" s="178" t="s">
        <v>350</v>
      </c>
      <c r="O343" s="170"/>
    </row>
    <row r="344" spans="1:104" ht="12.75">
      <c r="A344" s="171">
        <v>58</v>
      </c>
      <c r="B344" s="172" t="s">
        <v>380</v>
      </c>
      <c r="C344" s="173" t="s">
        <v>381</v>
      </c>
      <c r="D344" s="174" t="s">
        <v>87</v>
      </c>
      <c r="E344" s="175">
        <v>1631.65</v>
      </c>
      <c r="F344" s="175">
        <v>0</v>
      </c>
      <c r="G344" s="176">
        <f>E344*F344</f>
        <v>0</v>
      </c>
      <c r="O344" s="170">
        <v>2</v>
      </c>
      <c r="AA344" s="146">
        <v>1</v>
      </c>
      <c r="AB344" s="146">
        <v>1</v>
      </c>
      <c r="AC344" s="146">
        <v>1</v>
      </c>
      <c r="AZ344" s="146">
        <v>1</v>
      </c>
      <c r="BA344" s="146">
        <f>IF(AZ344=1,G344,0)</f>
        <v>0</v>
      </c>
      <c r="BB344" s="146">
        <f>IF(AZ344=2,G344,0)</f>
        <v>0</v>
      </c>
      <c r="BC344" s="146">
        <f>IF(AZ344=3,G344,0)</f>
        <v>0</v>
      </c>
      <c r="BD344" s="146">
        <f>IF(AZ344=4,G344,0)</f>
        <v>0</v>
      </c>
      <c r="BE344" s="146">
        <f>IF(AZ344=5,G344,0)</f>
        <v>0</v>
      </c>
      <c r="CA344" s="170">
        <v>1</v>
      </c>
      <c r="CB344" s="170">
        <v>1</v>
      </c>
      <c r="CZ344" s="146">
        <v>0</v>
      </c>
    </row>
    <row r="345" spans="1:15" ht="12.75">
      <c r="A345" s="177"/>
      <c r="B345" s="179"/>
      <c r="C345" s="229" t="s">
        <v>382</v>
      </c>
      <c r="D345" s="230"/>
      <c r="E345" s="180">
        <v>0</v>
      </c>
      <c r="F345" s="181"/>
      <c r="G345" s="182"/>
      <c r="M345" s="178" t="s">
        <v>382</v>
      </c>
      <c r="O345" s="170"/>
    </row>
    <row r="346" spans="1:15" ht="12.75">
      <c r="A346" s="177"/>
      <c r="B346" s="179"/>
      <c r="C346" s="229" t="s">
        <v>327</v>
      </c>
      <c r="D346" s="230"/>
      <c r="E346" s="180">
        <v>1275</v>
      </c>
      <c r="F346" s="181"/>
      <c r="G346" s="182"/>
      <c r="M346" s="178" t="s">
        <v>327</v>
      </c>
      <c r="O346" s="170"/>
    </row>
    <row r="347" spans="1:15" ht="12.75">
      <c r="A347" s="177"/>
      <c r="B347" s="179"/>
      <c r="C347" s="229" t="s">
        <v>328</v>
      </c>
      <c r="D347" s="230"/>
      <c r="E347" s="180">
        <v>82</v>
      </c>
      <c r="F347" s="181"/>
      <c r="G347" s="182"/>
      <c r="M347" s="178" t="s">
        <v>328</v>
      </c>
      <c r="O347" s="170"/>
    </row>
    <row r="348" spans="1:15" ht="12.75">
      <c r="A348" s="177"/>
      <c r="B348" s="179"/>
      <c r="C348" s="229" t="s">
        <v>313</v>
      </c>
      <c r="D348" s="230"/>
      <c r="E348" s="180">
        <v>153.83</v>
      </c>
      <c r="F348" s="181"/>
      <c r="G348" s="182"/>
      <c r="M348" s="178" t="s">
        <v>313</v>
      </c>
      <c r="O348" s="170"/>
    </row>
    <row r="349" spans="1:15" ht="12.75">
      <c r="A349" s="177"/>
      <c r="B349" s="179"/>
      <c r="C349" s="229" t="s">
        <v>330</v>
      </c>
      <c r="D349" s="230"/>
      <c r="E349" s="180">
        <v>-14.97</v>
      </c>
      <c r="F349" s="181"/>
      <c r="G349" s="182"/>
      <c r="M349" s="178" t="s">
        <v>330</v>
      </c>
      <c r="O349" s="170"/>
    </row>
    <row r="350" spans="1:15" ht="12.75">
      <c r="A350" s="177"/>
      <c r="B350" s="179"/>
      <c r="C350" s="229" t="s">
        <v>316</v>
      </c>
      <c r="D350" s="230"/>
      <c r="E350" s="180">
        <v>43.12</v>
      </c>
      <c r="F350" s="181"/>
      <c r="G350" s="182"/>
      <c r="M350" s="178" t="s">
        <v>316</v>
      </c>
      <c r="O350" s="170"/>
    </row>
    <row r="351" spans="1:15" ht="12.75">
      <c r="A351" s="177"/>
      <c r="B351" s="179"/>
      <c r="C351" s="229" t="s">
        <v>317</v>
      </c>
      <c r="D351" s="230"/>
      <c r="E351" s="180">
        <v>92.67</v>
      </c>
      <c r="F351" s="181"/>
      <c r="G351" s="182"/>
      <c r="M351" s="178" t="s">
        <v>317</v>
      </c>
      <c r="O351" s="170"/>
    </row>
    <row r="352" spans="1:104" ht="22.5">
      <c r="A352" s="171">
        <v>59</v>
      </c>
      <c r="B352" s="172" t="s">
        <v>383</v>
      </c>
      <c r="C352" s="173" t="s">
        <v>384</v>
      </c>
      <c r="D352" s="174" t="s">
        <v>87</v>
      </c>
      <c r="E352" s="175">
        <v>150</v>
      </c>
      <c r="F352" s="175">
        <v>0</v>
      </c>
      <c r="G352" s="176">
        <f>E352*F352</f>
        <v>0</v>
      </c>
      <c r="O352" s="170">
        <v>2</v>
      </c>
      <c r="AA352" s="146">
        <v>1</v>
      </c>
      <c r="AB352" s="146">
        <v>1</v>
      </c>
      <c r="AC352" s="146">
        <v>1</v>
      </c>
      <c r="AZ352" s="146">
        <v>1</v>
      </c>
      <c r="BA352" s="146">
        <f>IF(AZ352=1,G352,0)</f>
        <v>0</v>
      </c>
      <c r="BB352" s="146">
        <f>IF(AZ352=2,G352,0)</f>
        <v>0</v>
      </c>
      <c r="BC352" s="146">
        <f>IF(AZ352=3,G352,0)</f>
        <v>0</v>
      </c>
      <c r="BD352" s="146">
        <f>IF(AZ352=4,G352,0)</f>
        <v>0</v>
      </c>
      <c r="BE352" s="146">
        <f>IF(AZ352=5,G352,0)</f>
        <v>0</v>
      </c>
      <c r="CA352" s="170">
        <v>1</v>
      </c>
      <c r="CB352" s="170">
        <v>1</v>
      </c>
      <c r="CZ352" s="146">
        <v>0</v>
      </c>
    </row>
    <row r="353" spans="1:15" ht="12.75">
      <c r="A353" s="177"/>
      <c r="B353" s="179"/>
      <c r="C353" s="229" t="s">
        <v>385</v>
      </c>
      <c r="D353" s="230"/>
      <c r="E353" s="180">
        <v>150</v>
      </c>
      <c r="F353" s="181"/>
      <c r="G353" s="182"/>
      <c r="M353" s="178">
        <v>150</v>
      </c>
      <c r="O353" s="170"/>
    </row>
    <row r="354" spans="1:104" ht="12.75">
      <c r="A354" s="171">
        <v>60</v>
      </c>
      <c r="B354" s="172" t="s">
        <v>386</v>
      </c>
      <c r="C354" s="173" t="s">
        <v>387</v>
      </c>
      <c r="D354" s="174" t="s">
        <v>238</v>
      </c>
      <c r="E354" s="175">
        <v>1070.12</v>
      </c>
      <c r="F354" s="175">
        <v>0</v>
      </c>
      <c r="G354" s="176">
        <f>E354*F354</f>
        <v>0</v>
      </c>
      <c r="O354" s="170">
        <v>2</v>
      </c>
      <c r="AA354" s="146">
        <v>1</v>
      </c>
      <c r="AB354" s="146">
        <v>1</v>
      </c>
      <c r="AC354" s="146">
        <v>1</v>
      </c>
      <c r="AZ354" s="146">
        <v>1</v>
      </c>
      <c r="BA354" s="146">
        <f>IF(AZ354=1,G354,0)</f>
        <v>0</v>
      </c>
      <c r="BB354" s="146">
        <f>IF(AZ354=2,G354,0)</f>
        <v>0</v>
      </c>
      <c r="BC354" s="146">
        <f>IF(AZ354=3,G354,0)</f>
        <v>0</v>
      </c>
      <c r="BD354" s="146">
        <f>IF(AZ354=4,G354,0)</f>
        <v>0</v>
      </c>
      <c r="BE354" s="146">
        <f>IF(AZ354=5,G354,0)</f>
        <v>0</v>
      </c>
      <c r="CA354" s="170">
        <v>1</v>
      </c>
      <c r="CB354" s="170">
        <v>1</v>
      </c>
      <c r="CZ354" s="146">
        <v>0</v>
      </c>
    </row>
    <row r="355" spans="1:15" ht="12.75">
      <c r="A355" s="177"/>
      <c r="B355" s="179"/>
      <c r="C355" s="229" t="s">
        <v>388</v>
      </c>
      <c r="D355" s="230"/>
      <c r="E355" s="180">
        <v>469.16</v>
      </c>
      <c r="F355" s="181"/>
      <c r="G355" s="182"/>
      <c r="M355" s="178" t="s">
        <v>388</v>
      </c>
      <c r="O355" s="170"/>
    </row>
    <row r="356" spans="1:15" ht="12.75">
      <c r="A356" s="177"/>
      <c r="B356" s="179"/>
      <c r="C356" s="229" t="s">
        <v>389</v>
      </c>
      <c r="D356" s="230"/>
      <c r="E356" s="180">
        <v>463.16</v>
      </c>
      <c r="F356" s="181"/>
      <c r="G356" s="182"/>
      <c r="M356" s="178" t="s">
        <v>389</v>
      </c>
      <c r="O356" s="170"/>
    </row>
    <row r="357" spans="1:15" ht="12.75">
      <c r="A357" s="177"/>
      <c r="B357" s="179"/>
      <c r="C357" s="229" t="s">
        <v>390</v>
      </c>
      <c r="D357" s="230"/>
      <c r="E357" s="180">
        <v>137.8</v>
      </c>
      <c r="F357" s="181"/>
      <c r="G357" s="182"/>
      <c r="M357" s="178" t="s">
        <v>390</v>
      </c>
      <c r="O357" s="170"/>
    </row>
    <row r="358" spans="1:104" ht="12.75">
      <c r="A358" s="171">
        <v>61</v>
      </c>
      <c r="B358" s="172" t="s">
        <v>391</v>
      </c>
      <c r="C358" s="173" t="s">
        <v>392</v>
      </c>
      <c r="D358" s="174" t="s">
        <v>238</v>
      </c>
      <c r="E358" s="175">
        <v>2619.892</v>
      </c>
      <c r="F358" s="175">
        <v>0</v>
      </c>
      <c r="G358" s="176">
        <f>E358*F358</f>
        <v>0</v>
      </c>
      <c r="O358" s="170">
        <v>2</v>
      </c>
      <c r="AA358" s="146">
        <v>3</v>
      </c>
      <c r="AB358" s="146">
        <v>1</v>
      </c>
      <c r="AC358" s="146" t="s">
        <v>391</v>
      </c>
      <c r="AZ358" s="146">
        <v>1</v>
      </c>
      <c r="BA358" s="146">
        <f>IF(AZ358=1,G358,0)</f>
        <v>0</v>
      </c>
      <c r="BB358" s="146">
        <f>IF(AZ358=2,G358,0)</f>
        <v>0</v>
      </c>
      <c r="BC358" s="146">
        <f>IF(AZ358=3,G358,0)</f>
        <v>0</v>
      </c>
      <c r="BD358" s="146">
        <f>IF(AZ358=4,G358,0)</f>
        <v>0</v>
      </c>
      <c r="BE358" s="146">
        <f>IF(AZ358=5,G358,0)</f>
        <v>0</v>
      </c>
      <c r="CA358" s="170">
        <v>3</v>
      </c>
      <c r="CB358" s="170">
        <v>1</v>
      </c>
      <c r="CZ358" s="146">
        <v>0</v>
      </c>
    </row>
    <row r="359" spans="1:15" ht="12.75">
      <c r="A359" s="177"/>
      <c r="B359" s="179"/>
      <c r="C359" s="229" t="s">
        <v>393</v>
      </c>
      <c r="D359" s="230"/>
      <c r="E359" s="180">
        <v>2619.892</v>
      </c>
      <c r="F359" s="181"/>
      <c r="G359" s="182"/>
      <c r="M359" s="178" t="s">
        <v>393</v>
      </c>
      <c r="O359" s="170"/>
    </row>
    <row r="360" spans="1:104" ht="12.75">
      <c r="A360" s="171">
        <v>62</v>
      </c>
      <c r="B360" s="172" t="s">
        <v>394</v>
      </c>
      <c r="C360" s="173" t="s">
        <v>395</v>
      </c>
      <c r="D360" s="174" t="s">
        <v>238</v>
      </c>
      <c r="E360" s="175">
        <v>1147.146</v>
      </c>
      <c r="F360" s="175">
        <v>0</v>
      </c>
      <c r="G360" s="176">
        <f>E360*F360</f>
        <v>0</v>
      </c>
      <c r="O360" s="170">
        <v>2</v>
      </c>
      <c r="AA360" s="146">
        <v>3</v>
      </c>
      <c r="AB360" s="146">
        <v>1</v>
      </c>
      <c r="AC360" s="146">
        <v>28350250</v>
      </c>
      <c r="AZ360" s="146">
        <v>1</v>
      </c>
      <c r="BA360" s="146">
        <f>IF(AZ360=1,G360,0)</f>
        <v>0</v>
      </c>
      <c r="BB360" s="146">
        <f>IF(AZ360=2,G360,0)</f>
        <v>0</v>
      </c>
      <c r="BC360" s="146">
        <f>IF(AZ360=3,G360,0)</f>
        <v>0</v>
      </c>
      <c r="BD360" s="146">
        <f>IF(AZ360=4,G360,0)</f>
        <v>0</v>
      </c>
      <c r="BE360" s="146">
        <f>IF(AZ360=5,G360,0)</f>
        <v>0</v>
      </c>
      <c r="CA360" s="170">
        <v>3</v>
      </c>
      <c r="CB360" s="170">
        <v>1</v>
      </c>
      <c r="CZ360" s="146">
        <v>0</v>
      </c>
    </row>
    <row r="361" spans="1:15" ht="12.75">
      <c r="A361" s="177"/>
      <c r="B361" s="179"/>
      <c r="C361" s="229" t="s">
        <v>396</v>
      </c>
      <c r="D361" s="230"/>
      <c r="E361" s="180">
        <v>1147.146</v>
      </c>
      <c r="F361" s="181"/>
      <c r="G361" s="182"/>
      <c r="M361" s="178" t="s">
        <v>396</v>
      </c>
      <c r="O361" s="170"/>
    </row>
    <row r="362" spans="1:104" ht="12.75">
      <c r="A362" s="171">
        <v>63</v>
      </c>
      <c r="B362" s="172" t="s">
        <v>397</v>
      </c>
      <c r="C362" s="173" t="s">
        <v>398</v>
      </c>
      <c r="D362" s="174" t="s">
        <v>104</v>
      </c>
      <c r="E362" s="175">
        <v>6.5865</v>
      </c>
      <c r="F362" s="175">
        <v>0</v>
      </c>
      <c r="G362" s="176">
        <f>E362*F362</f>
        <v>0</v>
      </c>
      <c r="O362" s="170">
        <v>2</v>
      </c>
      <c r="AA362" s="146">
        <v>3</v>
      </c>
      <c r="AB362" s="146">
        <v>1</v>
      </c>
      <c r="AC362" s="146">
        <v>28375925</v>
      </c>
      <c r="AZ362" s="146">
        <v>1</v>
      </c>
      <c r="BA362" s="146">
        <f>IF(AZ362=1,G362,0)</f>
        <v>0</v>
      </c>
      <c r="BB362" s="146">
        <f>IF(AZ362=2,G362,0)</f>
        <v>0</v>
      </c>
      <c r="BC362" s="146">
        <f>IF(AZ362=3,G362,0)</f>
        <v>0</v>
      </c>
      <c r="BD362" s="146">
        <f>IF(AZ362=4,G362,0)</f>
        <v>0</v>
      </c>
      <c r="BE362" s="146">
        <f>IF(AZ362=5,G362,0)</f>
        <v>0</v>
      </c>
      <c r="CA362" s="170">
        <v>3</v>
      </c>
      <c r="CB362" s="170">
        <v>1</v>
      </c>
      <c r="CZ362" s="146">
        <v>0.017</v>
      </c>
    </row>
    <row r="363" spans="1:15" ht="22.5">
      <c r="A363" s="177"/>
      <c r="B363" s="179"/>
      <c r="C363" s="229" t="s">
        <v>399</v>
      </c>
      <c r="D363" s="230"/>
      <c r="E363" s="180">
        <v>6.5865</v>
      </c>
      <c r="F363" s="181"/>
      <c r="G363" s="182"/>
      <c r="M363" s="178" t="s">
        <v>399</v>
      </c>
      <c r="O363" s="170"/>
    </row>
    <row r="364" spans="1:104" ht="12.75">
      <c r="A364" s="171">
        <v>64</v>
      </c>
      <c r="B364" s="172" t="s">
        <v>400</v>
      </c>
      <c r="C364" s="173" t="s">
        <v>401</v>
      </c>
      <c r="D364" s="174" t="s">
        <v>144</v>
      </c>
      <c r="E364" s="175">
        <v>50.1857</v>
      </c>
      <c r="F364" s="175">
        <v>0</v>
      </c>
      <c r="G364" s="176">
        <f>E364*F364</f>
        <v>0</v>
      </c>
      <c r="O364" s="170">
        <v>2</v>
      </c>
      <c r="AA364" s="146">
        <v>12</v>
      </c>
      <c r="AB364" s="146">
        <v>0</v>
      </c>
      <c r="AC364" s="146">
        <v>61</v>
      </c>
      <c r="AZ364" s="146">
        <v>1</v>
      </c>
      <c r="BA364" s="146">
        <f>IF(AZ364=1,G364,0)</f>
        <v>0</v>
      </c>
      <c r="BB364" s="146">
        <f>IF(AZ364=2,G364,0)</f>
        <v>0</v>
      </c>
      <c r="BC364" s="146">
        <f>IF(AZ364=3,G364,0)</f>
        <v>0</v>
      </c>
      <c r="BD364" s="146">
        <f>IF(AZ364=4,G364,0)</f>
        <v>0</v>
      </c>
      <c r="BE364" s="146">
        <f>IF(AZ364=5,G364,0)</f>
        <v>0</v>
      </c>
      <c r="CA364" s="170">
        <v>12</v>
      </c>
      <c r="CB364" s="170">
        <v>0</v>
      </c>
      <c r="CZ364" s="146">
        <v>0</v>
      </c>
    </row>
    <row r="365" spans="1:15" ht="12.75">
      <c r="A365" s="177"/>
      <c r="B365" s="179"/>
      <c r="C365" s="229" t="s">
        <v>402</v>
      </c>
      <c r="D365" s="230"/>
      <c r="E365" s="180">
        <v>50.1857</v>
      </c>
      <c r="F365" s="181"/>
      <c r="G365" s="182"/>
      <c r="M365" s="178" t="s">
        <v>402</v>
      </c>
      <c r="O365" s="170"/>
    </row>
    <row r="366" spans="1:104" ht="12.75">
      <c r="A366" s="171">
        <v>65</v>
      </c>
      <c r="B366" s="172" t="s">
        <v>403</v>
      </c>
      <c r="C366" s="173" t="s">
        <v>404</v>
      </c>
      <c r="D366" s="174" t="s">
        <v>238</v>
      </c>
      <c r="E366" s="175">
        <v>150.557</v>
      </c>
      <c r="F366" s="175">
        <v>0</v>
      </c>
      <c r="G366" s="176">
        <f>E366*F366</f>
        <v>0</v>
      </c>
      <c r="O366" s="170">
        <v>2</v>
      </c>
      <c r="AA366" s="146">
        <v>12</v>
      </c>
      <c r="AB366" s="146">
        <v>0</v>
      </c>
      <c r="AC366" s="146">
        <v>62</v>
      </c>
      <c r="AZ366" s="146">
        <v>1</v>
      </c>
      <c r="BA366" s="146">
        <f>IF(AZ366=1,G366,0)</f>
        <v>0</v>
      </c>
      <c r="BB366" s="146">
        <f>IF(AZ366=2,G366,0)</f>
        <v>0</v>
      </c>
      <c r="BC366" s="146">
        <f>IF(AZ366=3,G366,0)</f>
        <v>0</v>
      </c>
      <c r="BD366" s="146">
        <f>IF(AZ366=4,G366,0)</f>
        <v>0</v>
      </c>
      <c r="BE366" s="146">
        <f>IF(AZ366=5,G366,0)</f>
        <v>0</v>
      </c>
      <c r="CA366" s="170">
        <v>12</v>
      </c>
      <c r="CB366" s="170">
        <v>0</v>
      </c>
      <c r="CZ366" s="146">
        <v>0</v>
      </c>
    </row>
    <row r="367" spans="1:15" ht="12.75">
      <c r="A367" s="177"/>
      <c r="B367" s="179"/>
      <c r="C367" s="229" t="s">
        <v>405</v>
      </c>
      <c r="D367" s="230"/>
      <c r="E367" s="180">
        <v>150.557</v>
      </c>
      <c r="F367" s="181"/>
      <c r="G367" s="182"/>
      <c r="M367" s="178" t="s">
        <v>405</v>
      </c>
      <c r="O367" s="170"/>
    </row>
    <row r="368" spans="1:104" ht="12.75">
      <c r="A368" s="171">
        <v>66</v>
      </c>
      <c r="B368" s="172" t="s">
        <v>406</v>
      </c>
      <c r="C368" s="173" t="s">
        <v>407</v>
      </c>
      <c r="D368" s="174" t="s">
        <v>408</v>
      </c>
      <c r="E368" s="175">
        <v>5</v>
      </c>
      <c r="F368" s="175">
        <v>0</v>
      </c>
      <c r="G368" s="176">
        <f>E368*F368</f>
        <v>0</v>
      </c>
      <c r="O368" s="170">
        <v>2</v>
      </c>
      <c r="AA368" s="146">
        <v>1</v>
      </c>
      <c r="AB368" s="146">
        <v>1</v>
      </c>
      <c r="AC368" s="146">
        <v>1</v>
      </c>
      <c r="AZ368" s="146">
        <v>1</v>
      </c>
      <c r="BA368" s="146">
        <f>IF(AZ368=1,G368,0)</f>
        <v>0</v>
      </c>
      <c r="BB368" s="146">
        <f>IF(AZ368=2,G368,0)</f>
        <v>0</v>
      </c>
      <c r="BC368" s="146">
        <f>IF(AZ368=3,G368,0)</f>
        <v>0</v>
      </c>
      <c r="BD368" s="146">
        <f>IF(AZ368=4,G368,0)</f>
        <v>0</v>
      </c>
      <c r="BE368" s="146">
        <f>IF(AZ368=5,G368,0)</f>
        <v>0</v>
      </c>
      <c r="CA368" s="170">
        <v>1</v>
      </c>
      <c r="CB368" s="170">
        <v>1</v>
      </c>
      <c r="CZ368" s="146">
        <v>0</v>
      </c>
    </row>
    <row r="369" spans="1:15" ht="12.75">
      <c r="A369" s="177"/>
      <c r="B369" s="179"/>
      <c r="C369" s="229" t="s">
        <v>409</v>
      </c>
      <c r="D369" s="230"/>
      <c r="E369" s="180">
        <v>5</v>
      </c>
      <c r="F369" s="181"/>
      <c r="G369" s="182"/>
      <c r="M369" s="178" t="s">
        <v>409</v>
      </c>
      <c r="O369" s="170"/>
    </row>
    <row r="370" spans="1:57" ht="12.75">
      <c r="A370" s="183"/>
      <c r="B370" s="184" t="s">
        <v>76</v>
      </c>
      <c r="C370" s="185" t="str">
        <f>CONCATENATE(B219," ",C219)</f>
        <v>62 Úpravy povrchů vnější</v>
      </c>
      <c r="D370" s="186"/>
      <c r="E370" s="187"/>
      <c r="F370" s="188"/>
      <c r="G370" s="189">
        <f>SUM(G219:G369)</f>
        <v>0</v>
      </c>
      <c r="O370" s="170">
        <v>4</v>
      </c>
      <c r="BA370" s="190">
        <f>SUM(BA219:BA369)</f>
        <v>0</v>
      </c>
      <c r="BB370" s="190">
        <f>SUM(BB219:BB369)</f>
        <v>0</v>
      </c>
      <c r="BC370" s="190">
        <f>SUM(BC219:BC369)</f>
        <v>0</v>
      </c>
      <c r="BD370" s="190">
        <f>SUM(BD219:BD369)</f>
        <v>0</v>
      </c>
      <c r="BE370" s="190">
        <f>SUM(BE219:BE369)</f>
        <v>0</v>
      </c>
    </row>
    <row r="371" spans="1:15" ht="12.75">
      <c r="A371" s="163" t="s">
        <v>72</v>
      </c>
      <c r="B371" s="164" t="s">
        <v>410</v>
      </c>
      <c r="C371" s="165" t="s">
        <v>411</v>
      </c>
      <c r="D371" s="166"/>
      <c r="E371" s="167"/>
      <c r="F371" s="167"/>
      <c r="G371" s="168"/>
      <c r="H371" s="169"/>
      <c r="I371" s="169"/>
      <c r="O371" s="170">
        <v>1</v>
      </c>
    </row>
    <row r="372" spans="1:104" ht="12.75">
      <c r="A372" s="171">
        <v>67</v>
      </c>
      <c r="B372" s="172" t="s">
        <v>412</v>
      </c>
      <c r="C372" s="173" t="s">
        <v>413</v>
      </c>
      <c r="D372" s="174" t="s">
        <v>104</v>
      </c>
      <c r="E372" s="175">
        <v>3.7044</v>
      </c>
      <c r="F372" s="175">
        <v>0</v>
      </c>
      <c r="G372" s="176">
        <f>E372*F372</f>
        <v>0</v>
      </c>
      <c r="O372" s="170">
        <v>2</v>
      </c>
      <c r="AA372" s="146">
        <v>1</v>
      </c>
      <c r="AB372" s="146">
        <v>1</v>
      </c>
      <c r="AC372" s="146">
        <v>1</v>
      </c>
      <c r="AZ372" s="146">
        <v>1</v>
      </c>
      <c r="BA372" s="146">
        <f>IF(AZ372=1,G372,0)</f>
        <v>0</v>
      </c>
      <c r="BB372" s="146">
        <f>IF(AZ372=2,G372,0)</f>
        <v>0</v>
      </c>
      <c r="BC372" s="146">
        <f>IF(AZ372=3,G372,0)</f>
        <v>0</v>
      </c>
      <c r="BD372" s="146">
        <f>IF(AZ372=4,G372,0)</f>
        <v>0</v>
      </c>
      <c r="BE372" s="146">
        <f>IF(AZ372=5,G372,0)</f>
        <v>0</v>
      </c>
      <c r="CA372" s="170">
        <v>1</v>
      </c>
      <c r="CB372" s="170">
        <v>1</v>
      </c>
      <c r="CZ372" s="146">
        <v>0</v>
      </c>
    </row>
    <row r="373" spans="1:15" ht="12.75">
      <c r="A373" s="177"/>
      <c r="B373" s="179"/>
      <c r="C373" s="229" t="s">
        <v>88</v>
      </c>
      <c r="D373" s="230"/>
      <c r="E373" s="180">
        <v>0</v>
      </c>
      <c r="F373" s="181"/>
      <c r="G373" s="182"/>
      <c r="M373" s="178" t="s">
        <v>88</v>
      </c>
      <c r="O373" s="170"/>
    </row>
    <row r="374" spans="1:15" ht="12.75">
      <c r="A374" s="177"/>
      <c r="B374" s="179"/>
      <c r="C374" s="229" t="s">
        <v>89</v>
      </c>
      <c r="D374" s="230"/>
      <c r="E374" s="180">
        <v>0</v>
      </c>
      <c r="F374" s="181"/>
      <c r="G374" s="182"/>
      <c r="M374" s="178" t="s">
        <v>89</v>
      </c>
      <c r="O374" s="170"/>
    </row>
    <row r="375" spans="1:15" ht="12.75">
      <c r="A375" s="177"/>
      <c r="B375" s="179"/>
      <c r="C375" s="229" t="s">
        <v>180</v>
      </c>
      <c r="D375" s="230"/>
      <c r="E375" s="180">
        <v>0</v>
      </c>
      <c r="F375" s="181"/>
      <c r="G375" s="182"/>
      <c r="M375" s="178" t="s">
        <v>180</v>
      </c>
      <c r="O375" s="170"/>
    </row>
    <row r="376" spans="1:15" ht="22.5">
      <c r="A376" s="177"/>
      <c r="B376" s="179"/>
      <c r="C376" s="229" t="s">
        <v>414</v>
      </c>
      <c r="D376" s="230"/>
      <c r="E376" s="180">
        <v>0.1404</v>
      </c>
      <c r="F376" s="181"/>
      <c r="G376" s="182"/>
      <c r="M376" s="178" t="s">
        <v>414</v>
      </c>
      <c r="O376" s="170"/>
    </row>
    <row r="377" spans="1:15" ht="12.75">
      <c r="A377" s="177"/>
      <c r="B377" s="179"/>
      <c r="C377" s="229" t="s">
        <v>415</v>
      </c>
      <c r="D377" s="230"/>
      <c r="E377" s="180">
        <v>0</v>
      </c>
      <c r="F377" s="181"/>
      <c r="G377" s="182"/>
      <c r="M377" s="178" t="s">
        <v>415</v>
      </c>
      <c r="O377" s="170"/>
    </row>
    <row r="378" spans="1:15" ht="12.75">
      <c r="A378" s="177"/>
      <c r="B378" s="179"/>
      <c r="C378" s="229" t="s">
        <v>89</v>
      </c>
      <c r="D378" s="230"/>
      <c r="E378" s="180">
        <v>0</v>
      </c>
      <c r="F378" s="181"/>
      <c r="G378" s="182"/>
      <c r="M378" s="178" t="s">
        <v>89</v>
      </c>
      <c r="O378" s="170"/>
    </row>
    <row r="379" spans="1:15" ht="22.5">
      <c r="A379" s="177"/>
      <c r="B379" s="179"/>
      <c r="C379" s="229" t="s">
        <v>416</v>
      </c>
      <c r="D379" s="230"/>
      <c r="E379" s="180">
        <v>1.188</v>
      </c>
      <c r="F379" s="181"/>
      <c r="G379" s="182"/>
      <c r="M379" s="178" t="s">
        <v>416</v>
      </c>
      <c r="O379" s="170"/>
    </row>
    <row r="380" spans="1:15" ht="12.75">
      <c r="A380" s="177"/>
      <c r="B380" s="179"/>
      <c r="C380" s="229" t="s">
        <v>417</v>
      </c>
      <c r="D380" s="230"/>
      <c r="E380" s="180">
        <v>0</v>
      </c>
      <c r="F380" s="181"/>
      <c r="G380" s="182"/>
      <c r="M380" s="178" t="s">
        <v>417</v>
      </c>
      <c r="O380" s="170"/>
    </row>
    <row r="381" spans="1:15" ht="12.75">
      <c r="A381" s="177"/>
      <c r="B381" s="179"/>
      <c r="C381" s="229" t="s">
        <v>89</v>
      </c>
      <c r="D381" s="230"/>
      <c r="E381" s="180">
        <v>0</v>
      </c>
      <c r="F381" s="181"/>
      <c r="G381" s="182"/>
      <c r="M381" s="178" t="s">
        <v>89</v>
      </c>
      <c r="O381" s="170"/>
    </row>
    <row r="382" spans="1:15" ht="22.5">
      <c r="A382" s="177"/>
      <c r="B382" s="179"/>
      <c r="C382" s="229" t="s">
        <v>418</v>
      </c>
      <c r="D382" s="230"/>
      <c r="E382" s="180">
        <v>2.376</v>
      </c>
      <c r="F382" s="181"/>
      <c r="G382" s="182"/>
      <c r="M382" s="178" t="s">
        <v>418</v>
      </c>
      <c r="O382" s="170"/>
    </row>
    <row r="383" spans="1:104" ht="12.75">
      <c r="A383" s="171">
        <v>68</v>
      </c>
      <c r="B383" s="172" t="s">
        <v>419</v>
      </c>
      <c r="C383" s="173" t="s">
        <v>420</v>
      </c>
      <c r="D383" s="174" t="s">
        <v>104</v>
      </c>
      <c r="E383" s="175">
        <v>0.3987</v>
      </c>
      <c r="F383" s="175">
        <v>0</v>
      </c>
      <c r="G383" s="176">
        <f>E383*F383</f>
        <v>0</v>
      </c>
      <c r="O383" s="170">
        <v>2</v>
      </c>
      <c r="AA383" s="146">
        <v>1</v>
      </c>
      <c r="AB383" s="146">
        <v>1</v>
      </c>
      <c r="AC383" s="146">
        <v>1</v>
      </c>
      <c r="AZ383" s="146">
        <v>1</v>
      </c>
      <c r="BA383" s="146">
        <f>IF(AZ383=1,G383,0)</f>
        <v>0</v>
      </c>
      <c r="BB383" s="146">
        <f>IF(AZ383=2,G383,0)</f>
        <v>0</v>
      </c>
      <c r="BC383" s="146">
        <f>IF(AZ383=3,G383,0)</f>
        <v>0</v>
      </c>
      <c r="BD383" s="146">
        <f>IF(AZ383=4,G383,0)</f>
        <v>0</v>
      </c>
      <c r="BE383" s="146">
        <f>IF(AZ383=5,G383,0)</f>
        <v>0</v>
      </c>
      <c r="CA383" s="170">
        <v>1</v>
      </c>
      <c r="CB383" s="170">
        <v>1</v>
      </c>
      <c r="CZ383" s="146">
        <v>0</v>
      </c>
    </row>
    <row r="384" spans="1:15" ht="12.75">
      <c r="A384" s="177"/>
      <c r="B384" s="179"/>
      <c r="C384" s="229" t="s">
        <v>88</v>
      </c>
      <c r="D384" s="230"/>
      <c r="E384" s="180">
        <v>0</v>
      </c>
      <c r="F384" s="181"/>
      <c r="G384" s="182"/>
      <c r="M384" s="178" t="s">
        <v>88</v>
      </c>
      <c r="O384" s="170"/>
    </row>
    <row r="385" spans="1:15" ht="12.75">
      <c r="A385" s="177"/>
      <c r="B385" s="179"/>
      <c r="C385" s="229" t="s">
        <v>89</v>
      </c>
      <c r="D385" s="230"/>
      <c r="E385" s="180">
        <v>0</v>
      </c>
      <c r="F385" s="181"/>
      <c r="G385" s="182"/>
      <c r="M385" s="178" t="s">
        <v>89</v>
      </c>
      <c r="O385" s="170"/>
    </row>
    <row r="386" spans="1:15" ht="12.75">
      <c r="A386" s="177"/>
      <c r="B386" s="179"/>
      <c r="C386" s="229" t="s">
        <v>421</v>
      </c>
      <c r="D386" s="230"/>
      <c r="E386" s="180">
        <v>0.3987</v>
      </c>
      <c r="F386" s="181"/>
      <c r="G386" s="182"/>
      <c r="M386" s="178" t="s">
        <v>421</v>
      </c>
      <c r="O386" s="170"/>
    </row>
    <row r="387" spans="1:104" ht="12.75">
      <c r="A387" s="171">
        <v>69</v>
      </c>
      <c r="B387" s="172" t="s">
        <v>422</v>
      </c>
      <c r="C387" s="173" t="s">
        <v>423</v>
      </c>
      <c r="D387" s="174" t="s">
        <v>87</v>
      </c>
      <c r="E387" s="175">
        <v>1092.8083</v>
      </c>
      <c r="F387" s="175">
        <v>0</v>
      </c>
      <c r="G387" s="176">
        <f>E387*F387</f>
        <v>0</v>
      </c>
      <c r="O387" s="170">
        <v>2</v>
      </c>
      <c r="AA387" s="146">
        <v>1</v>
      </c>
      <c r="AB387" s="146">
        <v>1</v>
      </c>
      <c r="AC387" s="146">
        <v>1</v>
      </c>
      <c r="AZ387" s="146">
        <v>1</v>
      </c>
      <c r="BA387" s="146">
        <f>IF(AZ387=1,G387,0)</f>
        <v>0</v>
      </c>
      <c r="BB387" s="146">
        <f>IF(AZ387=2,G387,0)</f>
        <v>0</v>
      </c>
      <c r="BC387" s="146">
        <f>IF(AZ387=3,G387,0)</f>
        <v>0</v>
      </c>
      <c r="BD387" s="146">
        <f>IF(AZ387=4,G387,0)</f>
        <v>0</v>
      </c>
      <c r="BE387" s="146">
        <f>IF(AZ387=5,G387,0)</f>
        <v>0</v>
      </c>
      <c r="CA387" s="170">
        <v>1</v>
      </c>
      <c r="CB387" s="170">
        <v>1</v>
      </c>
      <c r="CZ387" s="146">
        <v>0</v>
      </c>
    </row>
    <row r="388" spans="1:15" ht="22.5">
      <c r="A388" s="177"/>
      <c r="B388" s="179"/>
      <c r="C388" s="229" t="s">
        <v>424</v>
      </c>
      <c r="D388" s="230"/>
      <c r="E388" s="180">
        <v>0</v>
      </c>
      <c r="F388" s="181"/>
      <c r="G388" s="182"/>
      <c r="M388" s="178" t="s">
        <v>424</v>
      </c>
      <c r="O388" s="170"/>
    </row>
    <row r="389" spans="1:15" ht="12.75">
      <c r="A389" s="177"/>
      <c r="B389" s="179"/>
      <c r="C389" s="229" t="s">
        <v>425</v>
      </c>
      <c r="D389" s="230"/>
      <c r="E389" s="180">
        <v>1063.5656</v>
      </c>
      <c r="F389" s="181"/>
      <c r="G389" s="182"/>
      <c r="M389" s="178" t="s">
        <v>425</v>
      </c>
      <c r="O389" s="170"/>
    </row>
    <row r="390" spans="1:15" ht="12.75">
      <c r="A390" s="177"/>
      <c r="B390" s="179"/>
      <c r="C390" s="229" t="s">
        <v>426</v>
      </c>
      <c r="D390" s="230"/>
      <c r="E390" s="180">
        <v>29.2427</v>
      </c>
      <c r="F390" s="181"/>
      <c r="G390" s="182"/>
      <c r="M390" s="178" t="s">
        <v>426</v>
      </c>
      <c r="O390" s="170"/>
    </row>
    <row r="391" spans="1:104" ht="12.75">
      <c r="A391" s="171">
        <v>70</v>
      </c>
      <c r="B391" s="172" t="s">
        <v>427</v>
      </c>
      <c r="C391" s="173" t="s">
        <v>428</v>
      </c>
      <c r="D391" s="174" t="s">
        <v>104</v>
      </c>
      <c r="E391" s="175">
        <v>3.7044</v>
      </c>
      <c r="F391" s="175">
        <v>0</v>
      </c>
      <c r="G391" s="176">
        <f>E391*F391</f>
        <v>0</v>
      </c>
      <c r="O391" s="170">
        <v>2</v>
      </c>
      <c r="AA391" s="146">
        <v>1</v>
      </c>
      <c r="AB391" s="146">
        <v>1</v>
      </c>
      <c r="AC391" s="146">
        <v>1</v>
      </c>
      <c r="AZ391" s="146">
        <v>1</v>
      </c>
      <c r="BA391" s="146">
        <f>IF(AZ391=1,G391,0)</f>
        <v>0</v>
      </c>
      <c r="BB391" s="146">
        <f>IF(AZ391=2,G391,0)</f>
        <v>0</v>
      </c>
      <c r="BC391" s="146">
        <f>IF(AZ391=3,G391,0)</f>
        <v>0</v>
      </c>
      <c r="BD391" s="146">
        <f>IF(AZ391=4,G391,0)</f>
        <v>0</v>
      </c>
      <c r="BE391" s="146">
        <f>IF(AZ391=5,G391,0)</f>
        <v>0</v>
      </c>
      <c r="CA391" s="170">
        <v>1</v>
      </c>
      <c r="CB391" s="170">
        <v>1</v>
      </c>
      <c r="CZ391" s="146">
        <v>0</v>
      </c>
    </row>
    <row r="392" spans="1:15" ht="12.75">
      <c r="A392" s="177"/>
      <c r="B392" s="179"/>
      <c r="C392" s="229" t="s">
        <v>88</v>
      </c>
      <c r="D392" s="230"/>
      <c r="E392" s="180">
        <v>0</v>
      </c>
      <c r="F392" s="181"/>
      <c r="G392" s="182"/>
      <c r="M392" s="178" t="s">
        <v>88</v>
      </c>
      <c r="O392" s="170"/>
    </row>
    <row r="393" spans="1:15" ht="12.75">
      <c r="A393" s="177"/>
      <c r="B393" s="179"/>
      <c r="C393" s="229" t="s">
        <v>89</v>
      </c>
      <c r="D393" s="230"/>
      <c r="E393" s="180">
        <v>0</v>
      </c>
      <c r="F393" s="181"/>
      <c r="G393" s="182"/>
      <c r="M393" s="178" t="s">
        <v>89</v>
      </c>
      <c r="O393" s="170"/>
    </row>
    <row r="394" spans="1:15" ht="12.75">
      <c r="A394" s="177"/>
      <c r="B394" s="179"/>
      <c r="C394" s="229" t="s">
        <v>180</v>
      </c>
      <c r="D394" s="230"/>
      <c r="E394" s="180">
        <v>0</v>
      </c>
      <c r="F394" s="181"/>
      <c r="G394" s="182"/>
      <c r="M394" s="178" t="s">
        <v>180</v>
      </c>
      <c r="O394" s="170"/>
    </row>
    <row r="395" spans="1:15" ht="22.5">
      <c r="A395" s="177"/>
      <c r="B395" s="179"/>
      <c r="C395" s="229" t="s">
        <v>414</v>
      </c>
      <c r="D395" s="230"/>
      <c r="E395" s="180">
        <v>0.1404</v>
      </c>
      <c r="F395" s="181"/>
      <c r="G395" s="182"/>
      <c r="M395" s="178" t="s">
        <v>414</v>
      </c>
      <c r="O395" s="170"/>
    </row>
    <row r="396" spans="1:15" ht="12.75">
      <c r="A396" s="177"/>
      <c r="B396" s="179"/>
      <c r="C396" s="229" t="s">
        <v>415</v>
      </c>
      <c r="D396" s="230"/>
      <c r="E396" s="180">
        <v>0</v>
      </c>
      <c r="F396" s="181"/>
      <c r="G396" s="182"/>
      <c r="M396" s="178" t="s">
        <v>415</v>
      </c>
      <c r="O396" s="170"/>
    </row>
    <row r="397" spans="1:15" ht="12.75">
      <c r="A397" s="177"/>
      <c r="B397" s="179"/>
      <c r="C397" s="229" t="s">
        <v>89</v>
      </c>
      <c r="D397" s="230"/>
      <c r="E397" s="180">
        <v>0</v>
      </c>
      <c r="F397" s="181"/>
      <c r="G397" s="182"/>
      <c r="M397" s="178" t="s">
        <v>89</v>
      </c>
      <c r="O397" s="170"/>
    </row>
    <row r="398" spans="1:15" ht="22.5">
      <c r="A398" s="177"/>
      <c r="B398" s="179"/>
      <c r="C398" s="229" t="s">
        <v>416</v>
      </c>
      <c r="D398" s="230"/>
      <c r="E398" s="180">
        <v>1.188</v>
      </c>
      <c r="F398" s="181"/>
      <c r="G398" s="182"/>
      <c r="M398" s="178" t="s">
        <v>416</v>
      </c>
      <c r="O398" s="170"/>
    </row>
    <row r="399" spans="1:15" ht="12.75">
      <c r="A399" s="177"/>
      <c r="B399" s="179"/>
      <c r="C399" s="229" t="s">
        <v>417</v>
      </c>
      <c r="D399" s="230"/>
      <c r="E399" s="180">
        <v>0</v>
      </c>
      <c r="F399" s="181"/>
      <c r="G399" s="182"/>
      <c r="M399" s="178" t="s">
        <v>417</v>
      </c>
      <c r="O399" s="170"/>
    </row>
    <row r="400" spans="1:15" ht="12.75">
      <c r="A400" s="177"/>
      <c r="B400" s="179"/>
      <c r="C400" s="229" t="s">
        <v>89</v>
      </c>
      <c r="D400" s="230"/>
      <c r="E400" s="180">
        <v>0</v>
      </c>
      <c r="F400" s="181"/>
      <c r="G400" s="182"/>
      <c r="M400" s="178" t="s">
        <v>89</v>
      </c>
      <c r="O400" s="170"/>
    </row>
    <row r="401" spans="1:15" ht="22.5">
      <c r="A401" s="177"/>
      <c r="B401" s="179"/>
      <c r="C401" s="229" t="s">
        <v>418</v>
      </c>
      <c r="D401" s="230"/>
      <c r="E401" s="180">
        <v>2.376</v>
      </c>
      <c r="F401" s="181"/>
      <c r="G401" s="182"/>
      <c r="M401" s="178" t="s">
        <v>418</v>
      </c>
      <c r="O401" s="170"/>
    </row>
    <row r="402" spans="1:104" ht="12.75">
      <c r="A402" s="171">
        <v>71</v>
      </c>
      <c r="B402" s="172" t="s">
        <v>429</v>
      </c>
      <c r="C402" s="173" t="s">
        <v>430</v>
      </c>
      <c r="D402" s="174" t="s">
        <v>104</v>
      </c>
      <c r="E402" s="175">
        <v>3.564</v>
      </c>
      <c r="F402" s="175">
        <v>0</v>
      </c>
      <c r="G402" s="176">
        <f>E402*F402</f>
        <v>0</v>
      </c>
      <c r="O402" s="170">
        <v>2</v>
      </c>
      <c r="AA402" s="146">
        <v>1</v>
      </c>
      <c r="AB402" s="146">
        <v>1</v>
      </c>
      <c r="AC402" s="146">
        <v>1</v>
      </c>
      <c r="AZ402" s="146">
        <v>1</v>
      </c>
      <c r="BA402" s="146">
        <f>IF(AZ402=1,G402,0)</f>
        <v>0</v>
      </c>
      <c r="BB402" s="146">
        <f>IF(AZ402=2,G402,0)</f>
        <v>0</v>
      </c>
      <c r="BC402" s="146">
        <f>IF(AZ402=3,G402,0)</f>
        <v>0</v>
      </c>
      <c r="BD402" s="146">
        <f>IF(AZ402=4,G402,0)</f>
        <v>0</v>
      </c>
      <c r="BE402" s="146">
        <f>IF(AZ402=5,G402,0)</f>
        <v>0</v>
      </c>
      <c r="CA402" s="170">
        <v>1</v>
      </c>
      <c r="CB402" s="170">
        <v>1</v>
      </c>
      <c r="CZ402" s="146">
        <v>0</v>
      </c>
    </row>
    <row r="403" spans="1:15" ht="12.75">
      <c r="A403" s="177"/>
      <c r="B403" s="179"/>
      <c r="C403" s="229" t="s">
        <v>415</v>
      </c>
      <c r="D403" s="230"/>
      <c r="E403" s="180">
        <v>0</v>
      </c>
      <c r="F403" s="181"/>
      <c r="G403" s="182"/>
      <c r="M403" s="178" t="s">
        <v>415</v>
      </c>
      <c r="O403" s="170"/>
    </row>
    <row r="404" spans="1:15" ht="12.75">
      <c r="A404" s="177"/>
      <c r="B404" s="179"/>
      <c r="C404" s="229" t="s">
        <v>89</v>
      </c>
      <c r="D404" s="230"/>
      <c r="E404" s="180">
        <v>0</v>
      </c>
      <c r="F404" s="181"/>
      <c r="G404" s="182"/>
      <c r="M404" s="178" t="s">
        <v>89</v>
      </c>
      <c r="O404" s="170"/>
    </row>
    <row r="405" spans="1:15" ht="22.5">
      <c r="A405" s="177"/>
      <c r="B405" s="179"/>
      <c r="C405" s="229" t="s">
        <v>416</v>
      </c>
      <c r="D405" s="230"/>
      <c r="E405" s="180">
        <v>1.188</v>
      </c>
      <c r="F405" s="181"/>
      <c r="G405" s="182"/>
      <c r="M405" s="178" t="s">
        <v>416</v>
      </c>
      <c r="O405" s="170"/>
    </row>
    <row r="406" spans="1:15" ht="12.75">
      <c r="A406" s="177"/>
      <c r="B406" s="179"/>
      <c r="C406" s="229" t="s">
        <v>417</v>
      </c>
      <c r="D406" s="230"/>
      <c r="E406" s="180">
        <v>0</v>
      </c>
      <c r="F406" s="181"/>
      <c r="G406" s="182"/>
      <c r="M406" s="178" t="s">
        <v>417</v>
      </c>
      <c r="O406" s="170"/>
    </row>
    <row r="407" spans="1:15" ht="12.75">
      <c r="A407" s="177"/>
      <c r="B407" s="179"/>
      <c r="C407" s="229" t="s">
        <v>89</v>
      </c>
      <c r="D407" s="230"/>
      <c r="E407" s="180">
        <v>0</v>
      </c>
      <c r="F407" s="181"/>
      <c r="G407" s="182"/>
      <c r="M407" s="178" t="s">
        <v>89</v>
      </c>
      <c r="O407" s="170"/>
    </row>
    <row r="408" spans="1:15" ht="22.5">
      <c r="A408" s="177"/>
      <c r="B408" s="179"/>
      <c r="C408" s="229" t="s">
        <v>418</v>
      </c>
      <c r="D408" s="230"/>
      <c r="E408" s="180">
        <v>2.376</v>
      </c>
      <c r="F408" s="181"/>
      <c r="G408" s="182"/>
      <c r="M408" s="178" t="s">
        <v>418</v>
      </c>
      <c r="O408" s="170"/>
    </row>
    <row r="409" spans="1:104" ht="12.75">
      <c r="A409" s="171">
        <v>72</v>
      </c>
      <c r="B409" s="172" t="s">
        <v>431</v>
      </c>
      <c r="C409" s="173" t="s">
        <v>432</v>
      </c>
      <c r="D409" s="174" t="s">
        <v>87</v>
      </c>
      <c r="E409" s="175">
        <v>2.706</v>
      </c>
      <c r="F409" s="175">
        <v>0</v>
      </c>
      <c r="G409" s="176">
        <f>E409*F409</f>
        <v>0</v>
      </c>
      <c r="O409" s="170">
        <v>2</v>
      </c>
      <c r="AA409" s="146">
        <v>1</v>
      </c>
      <c r="AB409" s="146">
        <v>1</v>
      </c>
      <c r="AC409" s="146">
        <v>1</v>
      </c>
      <c r="AZ409" s="146">
        <v>1</v>
      </c>
      <c r="BA409" s="146">
        <f>IF(AZ409=1,G409,0)</f>
        <v>0</v>
      </c>
      <c r="BB409" s="146">
        <f>IF(AZ409=2,G409,0)</f>
        <v>0</v>
      </c>
      <c r="BC409" s="146">
        <f>IF(AZ409=3,G409,0)</f>
        <v>0</v>
      </c>
      <c r="BD409" s="146">
        <f>IF(AZ409=4,G409,0)</f>
        <v>0</v>
      </c>
      <c r="BE409" s="146">
        <f>IF(AZ409=5,G409,0)</f>
        <v>0</v>
      </c>
      <c r="CA409" s="170">
        <v>1</v>
      </c>
      <c r="CB409" s="170">
        <v>1</v>
      </c>
      <c r="CZ409" s="146">
        <v>0</v>
      </c>
    </row>
    <row r="410" spans="1:15" ht="12.75">
      <c r="A410" s="177"/>
      <c r="B410" s="179"/>
      <c r="C410" s="229" t="s">
        <v>88</v>
      </c>
      <c r="D410" s="230"/>
      <c r="E410" s="180">
        <v>0</v>
      </c>
      <c r="F410" s="181"/>
      <c r="G410" s="182"/>
      <c r="M410" s="178" t="s">
        <v>88</v>
      </c>
      <c r="O410" s="170"/>
    </row>
    <row r="411" spans="1:15" ht="12.75">
      <c r="A411" s="177"/>
      <c r="B411" s="179"/>
      <c r="C411" s="229" t="s">
        <v>89</v>
      </c>
      <c r="D411" s="230"/>
      <c r="E411" s="180">
        <v>0</v>
      </c>
      <c r="F411" s="181"/>
      <c r="G411" s="182"/>
      <c r="M411" s="178" t="s">
        <v>89</v>
      </c>
      <c r="O411" s="170"/>
    </row>
    <row r="412" spans="1:15" ht="12.75">
      <c r="A412" s="177"/>
      <c r="B412" s="179"/>
      <c r="C412" s="229" t="s">
        <v>180</v>
      </c>
      <c r="D412" s="230"/>
      <c r="E412" s="180">
        <v>0</v>
      </c>
      <c r="F412" s="181"/>
      <c r="G412" s="182"/>
      <c r="M412" s="178" t="s">
        <v>180</v>
      </c>
      <c r="O412" s="170"/>
    </row>
    <row r="413" spans="1:15" ht="12.75">
      <c r="A413" s="177"/>
      <c r="B413" s="179"/>
      <c r="C413" s="229" t="s">
        <v>433</v>
      </c>
      <c r="D413" s="230"/>
      <c r="E413" s="180">
        <v>0.33</v>
      </c>
      <c r="F413" s="181"/>
      <c r="G413" s="182"/>
      <c r="M413" s="178" t="s">
        <v>433</v>
      </c>
      <c r="O413" s="170"/>
    </row>
    <row r="414" spans="1:15" ht="12.75">
      <c r="A414" s="177"/>
      <c r="B414" s="179"/>
      <c r="C414" s="229" t="s">
        <v>415</v>
      </c>
      <c r="D414" s="230"/>
      <c r="E414" s="180">
        <v>0</v>
      </c>
      <c r="F414" s="181"/>
      <c r="G414" s="182"/>
      <c r="M414" s="178" t="s">
        <v>415</v>
      </c>
      <c r="O414" s="170"/>
    </row>
    <row r="415" spans="1:15" ht="12.75">
      <c r="A415" s="177"/>
      <c r="B415" s="179"/>
      <c r="C415" s="229" t="s">
        <v>89</v>
      </c>
      <c r="D415" s="230"/>
      <c r="E415" s="180">
        <v>0</v>
      </c>
      <c r="F415" s="181"/>
      <c r="G415" s="182"/>
      <c r="M415" s="178" t="s">
        <v>89</v>
      </c>
      <c r="O415" s="170"/>
    </row>
    <row r="416" spans="1:15" ht="22.5">
      <c r="A416" s="177"/>
      <c r="B416" s="179"/>
      <c r="C416" s="229" t="s">
        <v>434</v>
      </c>
      <c r="D416" s="230"/>
      <c r="E416" s="180">
        <v>0.792</v>
      </c>
      <c r="F416" s="181"/>
      <c r="G416" s="182"/>
      <c r="M416" s="178" t="s">
        <v>434</v>
      </c>
      <c r="O416" s="170"/>
    </row>
    <row r="417" spans="1:15" ht="12.75">
      <c r="A417" s="177"/>
      <c r="B417" s="179"/>
      <c r="C417" s="229" t="s">
        <v>417</v>
      </c>
      <c r="D417" s="230"/>
      <c r="E417" s="180">
        <v>0</v>
      </c>
      <c r="F417" s="181"/>
      <c r="G417" s="182"/>
      <c r="M417" s="178" t="s">
        <v>417</v>
      </c>
      <c r="O417" s="170"/>
    </row>
    <row r="418" spans="1:15" ht="12.75">
      <c r="A418" s="177"/>
      <c r="B418" s="179"/>
      <c r="C418" s="229" t="s">
        <v>89</v>
      </c>
      <c r="D418" s="230"/>
      <c r="E418" s="180">
        <v>0</v>
      </c>
      <c r="F418" s="181"/>
      <c r="G418" s="182"/>
      <c r="M418" s="178" t="s">
        <v>89</v>
      </c>
      <c r="O418" s="170"/>
    </row>
    <row r="419" spans="1:15" ht="22.5">
      <c r="A419" s="177"/>
      <c r="B419" s="179"/>
      <c r="C419" s="229" t="s">
        <v>435</v>
      </c>
      <c r="D419" s="230"/>
      <c r="E419" s="180">
        <v>1.584</v>
      </c>
      <c r="F419" s="181"/>
      <c r="G419" s="182"/>
      <c r="M419" s="178" t="s">
        <v>435</v>
      </c>
      <c r="O419" s="170"/>
    </row>
    <row r="420" spans="1:104" ht="12.75">
      <c r="A420" s="171">
        <v>73</v>
      </c>
      <c r="B420" s="172" t="s">
        <v>436</v>
      </c>
      <c r="C420" s="173" t="s">
        <v>437</v>
      </c>
      <c r="D420" s="174" t="s">
        <v>87</v>
      </c>
      <c r="E420" s="175">
        <v>2.706</v>
      </c>
      <c r="F420" s="175">
        <v>0</v>
      </c>
      <c r="G420" s="176">
        <f>E420*F420</f>
        <v>0</v>
      </c>
      <c r="O420" s="170">
        <v>2</v>
      </c>
      <c r="AA420" s="146">
        <v>1</v>
      </c>
      <c r="AB420" s="146">
        <v>1</v>
      </c>
      <c r="AC420" s="146">
        <v>1</v>
      </c>
      <c r="AZ420" s="146">
        <v>1</v>
      </c>
      <c r="BA420" s="146">
        <f>IF(AZ420=1,G420,0)</f>
        <v>0</v>
      </c>
      <c r="BB420" s="146">
        <f>IF(AZ420=2,G420,0)</f>
        <v>0</v>
      </c>
      <c r="BC420" s="146">
        <f>IF(AZ420=3,G420,0)</f>
        <v>0</v>
      </c>
      <c r="BD420" s="146">
        <f>IF(AZ420=4,G420,0)</f>
        <v>0</v>
      </c>
      <c r="BE420" s="146">
        <f>IF(AZ420=5,G420,0)</f>
        <v>0</v>
      </c>
      <c r="CA420" s="170">
        <v>1</v>
      </c>
      <c r="CB420" s="170">
        <v>1</v>
      </c>
      <c r="CZ420" s="146">
        <v>0</v>
      </c>
    </row>
    <row r="421" spans="1:15" ht="12.75">
      <c r="A421" s="177"/>
      <c r="B421" s="179"/>
      <c r="C421" s="229" t="s">
        <v>438</v>
      </c>
      <c r="D421" s="230"/>
      <c r="E421" s="180">
        <v>2.706</v>
      </c>
      <c r="F421" s="181"/>
      <c r="G421" s="182"/>
      <c r="M421" s="178" t="s">
        <v>438</v>
      </c>
      <c r="O421" s="170"/>
    </row>
    <row r="422" spans="1:104" ht="12.75">
      <c r="A422" s="171">
        <v>74</v>
      </c>
      <c r="B422" s="172" t="s">
        <v>439</v>
      </c>
      <c r="C422" s="173" t="s">
        <v>440</v>
      </c>
      <c r="D422" s="174" t="s">
        <v>166</v>
      </c>
      <c r="E422" s="175">
        <v>0.1125</v>
      </c>
      <c r="F422" s="175">
        <v>0</v>
      </c>
      <c r="G422" s="176">
        <f>E422*F422</f>
        <v>0</v>
      </c>
      <c r="O422" s="170">
        <v>2</v>
      </c>
      <c r="AA422" s="146">
        <v>1</v>
      </c>
      <c r="AB422" s="146">
        <v>1</v>
      </c>
      <c r="AC422" s="146">
        <v>1</v>
      </c>
      <c r="AZ422" s="146">
        <v>1</v>
      </c>
      <c r="BA422" s="146">
        <f>IF(AZ422=1,G422,0)</f>
        <v>0</v>
      </c>
      <c r="BB422" s="146">
        <f>IF(AZ422=2,G422,0)</f>
        <v>0</v>
      </c>
      <c r="BC422" s="146">
        <f>IF(AZ422=3,G422,0)</f>
        <v>0</v>
      </c>
      <c r="BD422" s="146">
        <f>IF(AZ422=4,G422,0)</f>
        <v>0</v>
      </c>
      <c r="BE422" s="146">
        <f>IF(AZ422=5,G422,0)</f>
        <v>0</v>
      </c>
      <c r="CA422" s="170">
        <v>1</v>
      </c>
      <c r="CB422" s="170">
        <v>1</v>
      </c>
      <c r="CZ422" s="146">
        <v>0</v>
      </c>
    </row>
    <row r="423" spans="1:15" ht="12.75">
      <c r="A423" s="177"/>
      <c r="B423" s="179"/>
      <c r="C423" s="229" t="s">
        <v>441</v>
      </c>
      <c r="D423" s="230"/>
      <c r="E423" s="180">
        <v>0</v>
      </c>
      <c r="F423" s="181"/>
      <c r="G423" s="182"/>
      <c r="M423" s="178" t="s">
        <v>441</v>
      </c>
      <c r="O423" s="170"/>
    </row>
    <row r="424" spans="1:15" ht="12.75">
      <c r="A424" s="177"/>
      <c r="B424" s="179"/>
      <c r="C424" s="229" t="s">
        <v>415</v>
      </c>
      <c r="D424" s="230"/>
      <c r="E424" s="180">
        <v>0</v>
      </c>
      <c r="F424" s="181"/>
      <c r="G424" s="182"/>
      <c r="M424" s="178" t="s">
        <v>415</v>
      </c>
      <c r="O424" s="170"/>
    </row>
    <row r="425" spans="1:15" ht="12.75">
      <c r="A425" s="177"/>
      <c r="B425" s="179"/>
      <c r="C425" s="229" t="s">
        <v>89</v>
      </c>
      <c r="D425" s="230"/>
      <c r="E425" s="180">
        <v>0</v>
      </c>
      <c r="F425" s="181"/>
      <c r="G425" s="182"/>
      <c r="M425" s="178" t="s">
        <v>89</v>
      </c>
      <c r="O425" s="170"/>
    </row>
    <row r="426" spans="1:15" ht="22.5">
      <c r="A426" s="177"/>
      <c r="B426" s="179"/>
      <c r="C426" s="229" t="s">
        <v>442</v>
      </c>
      <c r="D426" s="230"/>
      <c r="E426" s="180">
        <v>0.0375</v>
      </c>
      <c r="F426" s="181"/>
      <c r="G426" s="182"/>
      <c r="M426" s="178" t="s">
        <v>442</v>
      </c>
      <c r="O426" s="170"/>
    </row>
    <row r="427" spans="1:15" ht="12.75">
      <c r="A427" s="177"/>
      <c r="B427" s="179"/>
      <c r="C427" s="229" t="s">
        <v>417</v>
      </c>
      <c r="D427" s="230"/>
      <c r="E427" s="180">
        <v>0</v>
      </c>
      <c r="F427" s="181"/>
      <c r="G427" s="182"/>
      <c r="M427" s="178" t="s">
        <v>417</v>
      </c>
      <c r="O427" s="170"/>
    </row>
    <row r="428" spans="1:15" ht="12.75">
      <c r="A428" s="177"/>
      <c r="B428" s="179"/>
      <c r="C428" s="229" t="s">
        <v>89</v>
      </c>
      <c r="D428" s="230"/>
      <c r="E428" s="180">
        <v>0</v>
      </c>
      <c r="F428" s="181"/>
      <c r="G428" s="182"/>
      <c r="M428" s="178" t="s">
        <v>89</v>
      </c>
      <c r="O428" s="170"/>
    </row>
    <row r="429" spans="1:15" ht="22.5">
      <c r="A429" s="177"/>
      <c r="B429" s="179"/>
      <c r="C429" s="229" t="s">
        <v>443</v>
      </c>
      <c r="D429" s="230"/>
      <c r="E429" s="180">
        <v>0.075</v>
      </c>
      <c r="F429" s="181"/>
      <c r="G429" s="182"/>
      <c r="M429" s="178" t="s">
        <v>443</v>
      </c>
      <c r="O429" s="170"/>
    </row>
    <row r="430" spans="1:104" ht="12.75">
      <c r="A430" s="171">
        <v>75</v>
      </c>
      <c r="B430" s="172" t="s">
        <v>444</v>
      </c>
      <c r="C430" s="173" t="s">
        <v>445</v>
      </c>
      <c r="D430" s="174" t="s">
        <v>87</v>
      </c>
      <c r="E430" s="175">
        <v>10.416</v>
      </c>
      <c r="F430" s="175">
        <v>0</v>
      </c>
      <c r="G430" s="176">
        <f>E430*F430</f>
        <v>0</v>
      </c>
      <c r="O430" s="170">
        <v>2</v>
      </c>
      <c r="AA430" s="146">
        <v>1</v>
      </c>
      <c r="AB430" s="146">
        <v>1</v>
      </c>
      <c r="AC430" s="146">
        <v>1</v>
      </c>
      <c r="AZ430" s="146">
        <v>1</v>
      </c>
      <c r="BA430" s="146">
        <f>IF(AZ430=1,G430,0)</f>
        <v>0</v>
      </c>
      <c r="BB430" s="146">
        <f>IF(AZ430=2,G430,0)</f>
        <v>0</v>
      </c>
      <c r="BC430" s="146">
        <f>IF(AZ430=3,G430,0)</f>
        <v>0</v>
      </c>
      <c r="BD430" s="146">
        <f>IF(AZ430=4,G430,0)</f>
        <v>0</v>
      </c>
      <c r="BE430" s="146">
        <f>IF(AZ430=5,G430,0)</f>
        <v>0</v>
      </c>
      <c r="CA430" s="170">
        <v>1</v>
      </c>
      <c r="CB430" s="170">
        <v>1</v>
      </c>
      <c r="CZ430" s="146">
        <v>0</v>
      </c>
    </row>
    <row r="431" spans="1:15" ht="12.75">
      <c r="A431" s="177"/>
      <c r="B431" s="179"/>
      <c r="C431" s="229" t="s">
        <v>246</v>
      </c>
      <c r="D431" s="230"/>
      <c r="E431" s="180">
        <v>0</v>
      </c>
      <c r="F431" s="181"/>
      <c r="G431" s="182"/>
      <c r="M431" s="178" t="s">
        <v>246</v>
      </c>
      <c r="O431" s="170"/>
    </row>
    <row r="432" spans="1:15" ht="12.75">
      <c r="A432" s="177"/>
      <c r="B432" s="179"/>
      <c r="C432" s="229" t="s">
        <v>89</v>
      </c>
      <c r="D432" s="230"/>
      <c r="E432" s="180">
        <v>0</v>
      </c>
      <c r="F432" s="181"/>
      <c r="G432" s="182"/>
      <c r="M432" s="178" t="s">
        <v>89</v>
      </c>
      <c r="O432" s="170"/>
    </row>
    <row r="433" spans="1:15" ht="22.5">
      <c r="A433" s="177"/>
      <c r="B433" s="179"/>
      <c r="C433" s="229" t="s">
        <v>446</v>
      </c>
      <c r="D433" s="230"/>
      <c r="E433" s="180">
        <v>2.1</v>
      </c>
      <c r="F433" s="181"/>
      <c r="G433" s="182"/>
      <c r="M433" s="178" t="s">
        <v>446</v>
      </c>
      <c r="O433" s="170"/>
    </row>
    <row r="434" spans="1:15" ht="22.5">
      <c r="A434" s="177"/>
      <c r="B434" s="179"/>
      <c r="C434" s="229" t="s">
        <v>447</v>
      </c>
      <c r="D434" s="230"/>
      <c r="E434" s="180">
        <v>8.316</v>
      </c>
      <c r="F434" s="181"/>
      <c r="G434" s="182"/>
      <c r="M434" s="178" t="s">
        <v>447</v>
      </c>
      <c r="O434" s="170"/>
    </row>
    <row r="435" spans="1:104" ht="12.75">
      <c r="A435" s="171">
        <v>76</v>
      </c>
      <c r="B435" s="172" t="s">
        <v>448</v>
      </c>
      <c r="C435" s="173" t="s">
        <v>449</v>
      </c>
      <c r="D435" s="174" t="s">
        <v>87</v>
      </c>
      <c r="E435" s="175">
        <v>2.1</v>
      </c>
      <c r="F435" s="175">
        <v>0</v>
      </c>
      <c r="G435" s="176">
        <f>E435*F435</f>
        <v>0</v>
      </c>
      <c r="O435" s="170">
        <v>2</v>
      </c>
      <c r="AA435" s="146">
        <v>1</v>
      </c>
      <c r="AB435" s="146">
        <v>1</v>
      </c>
      <c r="AC435" s="146">
        <v>1</v>
      </c>
      <c r="AZ435" s="146">
        <v>1</v>
      </c>
      <c r="BA435" s="146">
        <f>IF(AZ435=1,G435,0)</f>
        <v>0</v>
      </c>
      <c r="BB435" s="146">
        <f>IF(AZ435=2,G435,0)</f>
        <v>0</v>
      </c>
      <c r="BC435" s="146">
        <f>IF(AZ435=3,G435,0)</f>
        <v>0</v>
      </c>
      <c r="BD435" s="146">
        <f>IF(AZ435=4,G435,0)</f>
        <v>0</v>
      </c>
      <c r="BE435" s="146">
        <f>IF(AZ435=5,G435,0)</f>
        <v>0</v>
      </c>
      <c r="CA435" s="170">
        <v>1</v>
      </c>
      <c r="CB435" s="170">
        <v>1</v>
      </c>
      <c r="CZ435" s="146">
        <v>0</v>
      </c>
    </row>
    <row r="436" spans="1:15" ht="12.75">
      <c r="A436" s="177"/>
      <c r="B436" s="179"/>
      <c r="C436" s="229" t="s">
        <v>246</v>
      </c>
      <c r="D436" s="230"/>
      <c r="E436" s="180">
        <v>0</v>
      </c>
      <c r="F436" s="181"/>
      <c r="G436" s="182"/>
      <c r="M436" s="178" t="s">
        <v>246</v>
      </c>
      <c r="O436" s="170"/>
    </row>
    <row r="437" spans="1:15" ht="12.75">
      <c r="A437" s="177"/>
      <c r="B437" s="179"/>
      <c r="C437" s="229" t="s">
        <v>89</v>
      </c>
      <c r="D437" s="230"/>
      <c r="E437" s="180">
        <v>0</v>
      </c>
      <c r="F437" s="181"/>
      <c r="G437" s="182"/>
      <c r="M437" s="178" t="s">
        <v>89</v>
      </c>
      <c r="O437" s="170"/>
    </row>
    <row r="438" spans="1:15" ht="12.75">
      <c r="A438" s="177"/>
      <c r="B438" s="179"/>
      <c r="C438" s="229" t="s">
        <v>450</v>
      </c>
      <c r="D438" s="230"/>
      <c r="E438" s="180">
        <v>2.1</v>
      </c>
      <c r="F438" s="181"/>
      <c r="G438" s="182"/>
      <c r="M438" s="178" t="s">
        <v>450</v>
      </c>
      <c r="O438" s="170"/>
    </row>
    <row r="439" spans="1:104" ht="12.75">
      <c r="A439" s="171">
        <v>77</v>
      </c>
      <c r="B439" s="172" t="s">
        <v>451</v>
      </c>
      <c r="C439" s="173" t="s">
        <v>452</v>
      </c>
      <c r="D439" s="174" t="s">
        <v>87</v>
      </c>
      <c r="E439" s="175">
        <v>8.316</v>
      </c>
      <c r="F439" s="175">
        <v>0</v>
      </c>
      <c r="G439" s="176">
        <f>E439*F439</f>
        <v>0</v>
      </c>
      <c r="O439" s="170">
        <v>2</v>
      </c>
      <c r="AA439" s="146">
        <v>1</v>
      </c>
      <c r="AB439" s="146">
        <v>1</v>
      </c>
      <c r="AC439" s="146">
        <v>1</v>
      </c>
      <c r="AZ439" s="146">
        <v>1</v>
      </c>
      <c r="BA439" s="146">
        <f>IF(AZ439=1,G439,0)</f>
        <v>0</v>
      </c>
      <c r="BB439" s="146">
        <f>IF(AZ439=2,G439,0)</f>
        <v>0</v>
      </c>
      <c r="BC439" s="146">
        <f>IF(AZ439=3,G439,0)</f>
        <v>0</v>
      </c>
      <c r="BD439" s="146">
        <f>IF(AZ439=4,G439,0)</f>
        <v>0</v>
      </c>
      <c r="BE439" s="146">
        <f>IF(AZ439=5,G439,0)</f>
        <v>0</v>
      </c>
      <c r="CA439" s="170">
        <v>1</v>
      </c>
      <c r="CB439" s="170">
        <v>1</v>
      </c>
      <c r="CZ439" s="146">
        <v>0</v>
      </c>
    </row>
    <row r="440" spans="1:15" ht="12.75">
      <c r="A440" s="177"/>
      <c r="B440" s="179"/>
      <c r="C440" s="229" t="s">
        <v>246</v>
      </c>
      <c r="D440" s="230"/>
      <c r="E440" s="180">
        <v>0</v>
      </c>
      <c r="F440" s="181"/>
      <c r="G440" s="182"/>
      <c r="M440" s="178" t="s">
        <v>246</v>
      </c>
      <c r="O440" s="170"/>
    </row>
    <row r="441" spans="1:15" ht="12.75">
      <c r="A441" s="177"/>
      <c r="B441" s="179"/>
      <c r="C441" s="229" t="s">
        <v>89</v>
      </c>
      <c r="D441" s="230"/>
      <c r="E441" s="180">
        <v>0</v>
      </c>
      <c r="F441" s="181"/>
      <c r="G441" s="182"/>
      <c r="M441" s="178" t="s">
        <v>89</v>
      </c>
      <c r="O441" s="170"/>
    </row>
    <row r="442" spans="1:15" ht="22.5">
      <c r="A442" s="177"/>
      <c r="B442" s="179"/>
      <c r="C442" s="229" t="s">
        <v>453</v>
      </c>
      <c r="D442" s="230"/>
      <c r="E442" s="180">
        <v>8.316</v>
      </c>
      <c r="F442" s="181"/>
      <c r="G442" s="182"/>
      <c r="M442" s="178" t="s">
        <v>453</v>
      </c>
      <c r="O442" s="170"/>
    </row>
    <row r="443" spans="1:104" ht="12.75">
      <c r="A443" s="171">
        <v>78</v>
      </c>
      <c r="B443" s="172" t="s">
        <v>454</v>
      </c>
      <c r="C443" s="173" t="s">
        <v>455</v>
      </c>
      <c r="D443" s="174" t="s">
        <v>87</v>
      </c>
      <c r="E443" s="175">
        <v>1092.8083</v>
      </c>
      <c r="F443" s="175">
        <v>0</v>
      </c>
      <c r="G443" s="176">
        <f>E443*F443</f>
        <v>0</v>
      </c>
      <c r="O443" s="170">
        <v>2</v>
      </c>
      <c r="AA443" s="146">
        <v>1</v>
      </c>
      <c r="AB443" s="146">
        <v>1</v>
      </c>
      <c r="AC443" s="146">
        <v>1</v>
      </c>
      <c r="AZ443" s="146">
        <v>1</v>
      </c>
      <c r="BA443" s="146">
        <f>IF(AZ443=1,G443,0)</f>
        <v>0</v>
      </c>
      <c r="BB443" s="146">
        <f>IF(AZ443=2,G443,0)</f>
        <v>0</v>
      </c>
      <c r="BC443" s="146">
        <f>IF(AZ443=3,G443,0)</f>
        <v>0</v>
      </c>
      <c r="BD443" s="146">
        <f>IF(AZ443=4,G443,0)</f>
        <v>0</v>
      </c>
      <c r="BE443" s="146">
        <f>IF(AZ443=5,G443,0)</f>
        <v>0</v>
      </c>
      <c r="CA443" s="170">
        <v>1</v>
      </c>
      <c r="CB443" s="170">
        <v>1</v>
      </c>
      <c r="CZ443" s="146">
        <v>0</v>
      </c>
    </row>
    <row r="444" spans="1:15" ht="22.5">
      <c r="A444" s="177"/>
      <c r="B444" s="179"/>
      <c r="C444" s="229" t="s">
        <v>456</v>
      </c>
      <c r="D444" s="230"/>
      <c r="E444" s="180">
        <v>0</v>
      </c>
      <c r="F444" s="181"/>
      <c r="G444" s="182"/>
      <c r="M444" s="178" t="s">
        <v>456</v>
      </c>
      <c r="O444" s="170"/>
    </row>
    <row r="445" spans="1:15" ht="12.75">
      <c r="A445" s="177"/>
      <c r="B445" s="179"/>
      <c r="C445" s="229" t="s">
        <v>457</v>
      </c>
      <c r="D445" s="230"/>
      <c r="E445" s="180">
        <v>0</v>
      </c>
      <c r="F445" s="181"/>
      <c r="G445" s="182"/>
      <c r="M445" s="178" t="s">
        <v>457</v>
      </c>
      <c r="O445" s="170"/>
    </row>
    <row r="446" spans="1:15" ht="22.5">
      <c r="A446" s="177"/>
      <c r="B446" s="179"/>
      <c r="C446" s="229" t="s">
        <v>424</v>
      </c>
      <c r="D446" s="230"/>
      <c r="E446" s="180">
        <v>0</v>
      </c>
      <c r="F446" s="181"/>
      <c r="G446" s="182"/>
      <c r="M446" s="178" t="s">
        <v>424</v>
      </c>
      <c r="O446" s="170"/>
    </row>
    <row r="447" spans="1:15" ht="12.75">
      <c r="A447" s="177"/>
      <c r="B447" s="179"/>
      <c r="C447" s="229" t="s">
        <v>425</v>
      </c>
      <c r="D447" s="230"/>
      <c r="E447" s="180">
        <v>1063.5656</v>
      </c>
      <c r="F447" s="181"/>
      <c r="G447" s="182"/>
      <c r="M447" s="178" t="s">
        <v>425</v>
      </c>
      <c r="O447" s="170"/>
    </row>
    <row r="448" spans="1:15" ht="12.75">
      <c r="A448" s="177"/>
      <c r="B448" s="179"/>
      <c r="C448" s="229" t="s">
        <v>426</v>
      </c>
      <c r="D448" s="230"/>
      <c r="E448" s="180">
        <v>29.2427</v>
      </c>
      <c r="F448" s="181"/>
      <c r="G448" s="182"/>
      <c r="M448" s="178" t="s">
        <v>426</v>
      </c>
      <c r="O448" s="170"/>
    </row>
    <row r="449" spans="1:57" ht="12.75">
      <c r="A449" s="183"/>
      <c r="B449" s="184" t="s">
        <v>76</v>
      </c>
      <c r="C449" s="185" t="str">
        <f>CONCATENATE(B371," ",C371)</f>
        <v>63 Podlahy a podlahové konstrukce</v>
      </c>
      <c r="D449" s="186"/>
      <c r="E449" s="187"/>
      <c r="F449" s="188"/>
      <c r="G449" s="189">
        <f>SUM(G371:G448)</f>
        <v>0</v>
      </c>
      <c r="O449" s="170">
        <v>4</v>
      </c>
      <c r="BA449" s="190">
        <f>SUM(BA371:BA448)</f>
        <v>0</v>
      </c>
      <c r="BB449" s="190">
        <f>SUM(BB371:BB448)</f>
        <v>0</v>
      </c>
      <c r="BC449" s="190">
        <f>SUM(BC371:BC448)</f>
        <v>0</v>
      </c>
      <c r="BD449" s="190">
        <f>SUM(BD371:BD448)</f>
        <v>0</v>
      </c>
      <c r="BE449" s="190">
        <f>SUM(BE371:BE448)</f>
        <v>0</v>
      </c>
    </row>
    <row r="450" spans="1:15" ht="12.75">
      <c r="A450" s="163" t="s">
        <v>72</v>
      </c>
      <c r="B450" s="164" t="s">
        <v>458</v>
      </c>
      <c r="C450" s="165" t="s">
        <v>459</v>
      </c>
      <c r="D450" s="166"/>
      <c r="E450" s="167"/>
      <c r="F450" s="167"/>
      <c r="G450" s="168"/>
      <c r="H450" s="169"/>
      <c r="I450" s="169"/>
      <c r="O450" s="170">
        <v>1</v>
      </c>
    </row>
    <row r="451" spans="1:104" ht="22.5">
      <c r="A451" s="171">
        <v>79</v>
      </c>
      <c r="B451" s="172" t="s">
        <v>460</v>
      </c>
      <c r="C451" s="173" t="s">
        <v>461</v>
      </c>
      <c r="D451" s="174" t="s">
        <v>238</v>
      </c>
      <c r="E451" s="175">
        <v>339.927</v>
      </c>
      <c r="F451" s="175">
        <v>0</v>
      </c>
      <c r="G451" s="176">
        <f>E451*F451</f>
        <v>0</v>
      </c>
      <c r="O451" s="170">
        <v>2</v>
      </c>
      <c r="AA451" s="146">
        <v>1</v>
      </c>
      <c r="AB451" s="146">
        <v>1</v>
      </c>
      <c r="AC451" s="146">
        <v>1</v>
      </c>
      <c r="AZ451" s="146">
        <v>1</v>
      </c>
      <c r="BA451" s="146">
        <f>IF(AZ451=1,G451,0)</f>
        <v>0</v>
      </c>
      <c r="BB451" s="146">
        <f>IF(AZ451=2,G451,0)</f>
        <v>0</v>
      </c>
      <c r="BC451" s="146">
        <f>IF(AZ451=3,G451,0)</f>
        <v>0</v>
      </c>
      <c r="BD451" s="146">
        <f>IF(AZ451=4,G451,0)</f>
        <v>0</v>
      </c>
      <c r="BE451" s="146">
        <f>IF(AZ451=5,G451,0)</f>
        <v>0</v>
      </c>
      <c r="CA451" s="170">
        <v>1</v>
      </c>
      <c r="CB451" s="170">
        <v>1</v>
      </c>
      <c r="CZ451" s="146">
        <v>0</v>
      </c>
    </row>
    <row r="452" spans="1:15" ht="12.75">
      <c r="A452" s="177"/>
      <c r="B452" s="179"/>
      <c r="C452" s="229" t="s">
        <v>462</v>
      </c>
      <c r="D452" s="230"/>
      <c r="E452" s="180">
        <v>0</v>
      </c>
      <c r="F452" s="181"/>
      <c r="G452" s="182"/>
      <c r="M452" s="178" t="s">
        <v>462</v>
      </c>
      <c r="O452" s="170"/>
    </row>
    <row r="453" spans="1:15" ht="12.75">
      <c r="A453" s="177"/>
      <c r="B453" s="179"/>
      <c r="C453" s="229" t="s">
        <v>463</v>
      </c>
      <c r="D453" s="230"/>
      <c r="E453" s="180">
        <v>0</v>
      </c>
      <c r="F453" s="181"/>
      <c r="G453" s="182"/>
      <c r="M453" s="178" t="s">
        <v>463</v>
      </c>
      <c r="O453" s="170"/>
    </row>
    <row r="454" spans="1:15" ht="12.75">
      <c r="A454" s="177"/>
      <c r="B454" s="179"/>
      <c r="C454" s="229" t="s">
        <v>464</v>
      </c>
      <c r="D454" s="230"/>
      <c r="E454" s="180">
        <v>113.4</v>
      </c>
      <c r="F454" s="181"/>
      <c r="G454" s="182"/>
      <c r="M454" s="178" t="s">
        <v>464</v>
      </c>
      <c r="O454" s="170"/>
    </row>
    <row r="455" spans="1:15" ht="12.75">
      <c r="A455" s="177"/>
      <c r="B455" s="179"/>
      <c r="C455" s="229" t="s">
        <v>465</v>
      </c>
      <c r="D455" s="230"/>
      <c r="E455" s="180">
        <v>155.295</v>
      </c>
      <c r="F455" s="181"/>
      <c r="G455" s="182"/>
      <c r="M455" s="178" t="s">
        <v>465</v>
      </c>
      <c r="O455" s="170"/>
    </row>
    <row r="456" spans="1:15" ht="12.75">
      <c r="A456" s="177"/>
      <c r="B456" s="179"/>
      <c r="C456" s="229" t="s">
        <v>466</v>
      </c>
      <c r="D456" s="230"/>
      <c r="E456" s="180">
        <v>4.41</v>
      </c>
      <c r="F456" s="181"/>
      <c r="G456" s="182"/>
      <c r="M456" s="178" t="s">
        <v>466</v>
      </c>
      <c r="O456" s="170"/>
    </row>
    <row r="457" spans="1:15" ht="12.75">
      <c r="A457" s="177"/>
      <c r="B457" s="179"/>
      <c r="C457" s="229" t="s">
        <v>467</v>
      </c>
      <c r="D457" s="230"/>
      <c r="E457" s="180">
        <v>1.26</v>
      </c>
      <c r="F457" s="181"/>
      <c r="G457" s="182"/>
      <c r="M457" s="178" t="s">
        <v>467</v>
      </c>
      <c r="O457" s="170"/>
    </row>
    <row r="458" spans="1:15" ht="12.75">
      <c r="A458" s="177"/>
      <c r="B458" s="179"/>
      <c r="C458" s="229" t="s">
        <v>468</v>
      </c>
      <c r="D458" s="230"/>
      <c r="E458" s="180">
        <v>1.5225</v>
      </c>
      <c r="F458" s="181"/>
      <c r="G458" s="182"/>
      <c r="M458" s="178" t="s">
        <v>468</v>
      </c>
      <c r="O458" s="170"/>
    </row>
    <row r="459" spans="1:15" ht="12.75">
      <c r="A459" s="177"/>
      <c r="B459" s="179"/>
      <c r="C459" s="229" t="s">
        <v>469</v>
      </c>
      <c r="D459" s="230"/>
      <c r="E459" s="180">
        <v>7.56</v>
      </c>
      <c r="F459" s="181"/>
      <c r="G459" s="182"/>
      <c r="M459" s="178" t="s">
        <v>469</v>
      </c>
      <c r="O459" s="170"/>
    </row>
    <row r="460" spans="1:15" ht="12.75">
      <c r="A460" s="177"/>
      <c r="B460" s="179"/>
      <c r="C460" s="229" t="s">
        <v>470</v>
      </c>
      <c r="D460" s="230"/>
      <c r="E460" s="180">
        <v>26.46</v>
      </c>
      <c r="F460" s="181"/>
      <c r="G460" s="182"/>
      <c r="M460" s="178" t="s">
        <v>470</v>
      </c>
      <c r="O460" s="170"/>
    </row>
    <row r="461" spans="1:15" ht="12.75">
      <c r="A461" s="177"/>
      <c r="B461" s="179"/>
      <c r="C461" s="229" t="s">
        <v>471</v>
      </c>
      <c r="D461" s="230"/>
      <c r="E461" s="180">
        <v>1.26</v>
      </c>
      <c r="F461" s="181"/>
      <c r="G461" s="182"/>
      <c r="M461" s="178" t="s">
        <v>471</v>
      </c>
      <c r="O461" s="170"/>
    </row>
    <row r="462" spans="1:15" ht="12.75">
      <c r="A462" s="177"/>
      <c r="B462" s="179"/>
      <c r="C462" s="229" t="s">
        <v>472</v>
      </c>
      <c r="D462" s="230"/>
      <c r="E462" s="180">
        <v>3.675</v>
      </c>
      <c r="F462" s="181"/>
      <c r="G462" s="182"/>
      <c r="M462" s="178" t="s">
        <v>472</v>
      </c>
      <c r="O462" s="170"/>
    </row>
    <row r="463" spans="1:15" ht="12.75">
      <c r="A463" s="177"/>
      <c r="B463" s="179"/>
      <c r="C463" s="229" t="s">
        <v>473</v>
      </c>
      <c r="D463" s="230"/>
      <c r="E463" s="180">
        <v>3.675</v>
      </c>
      <c r="F463" s="181"/>
      <c r="G463" s="182"/>
      <c r="M463" s="178" t="s">
        <v>473</v>
      </c>
      <c r="O463" s="170"/>
    </row>
    <row r="464" spans="1:15" ht="12.75">
      <c r="A464" s="177"/>
      <c r="B464" s="179"/>
      <c r="C464" s="229" t="s">
        <v>474</v>
      </c>
      <c r="D464" s="230"/>
      <c r="E464" s="180">
        <v>5.67</v>
      </c>
      <c r="F464" s="181"/>
      <c r="G464" s="182"/>
      <c r="M464" s="178" t="s">
        <v>474</v>
      </c>
      <c r="O464" s="170"/>
    </row>
    <row r="465" spans="1:15" ht="12.75">
      <c r="A465" s="177"/>
      <c r="B465" s="179"/>
      <c r="C465" s="229" t="s">
        <v>475</v>
      </c>
      <c r="D465" s="230"/>
      <c r="E465" s="180">
        <v>5.4495</v>
      </c>
      <c r="F465" s="181"/>
      <c r="G465" s="182"/>
      <c r="M465" s="178" t="s">
        <v>475</v>
      </c>
      <c r="O465" s="170"/>
    </row>
    <row r="466" spans="1:15" ht="12.75">
      <c r="A466" s="177"/>
      <c r="B466" s="179"/>
      <c r="C466" s="229" t="s">
        <v>476</v>
      </c>
      <c r="D466" s="230"/>
      <c r="E466" s="180">
        <v>4.2</v>
      </c>
      <c r="F466" s="181"/>
      <c r="G466" s="182"/>
      <c r="M466" s="178" t="s">
        <v>476</v>
      </c>
      <c r="O466" s="170"/>
    </row>
    <row r="467" spans="1:15" ht="12.75">
      <c r="A467" s="177"/>
      <c r="B467" s="179"/>
      <c r="C467" s="229" t="s">
        <v>477</v>
      </c>
      <c r="D467" s="230"/>
      <c r="E467" s="180">
        <v>6.09</v>
      </c>
      <c r="F467" s="181"/>
      <c r="G467" s="182"/>
      <c r="M467" s="178" t="s">
        <v>477</v>
      </c>
      <c r="O467" s="170"/>
    </row>
    <row r="468" spans="1:57" ht="12.75">
      <c r="A468" s="183"/>
      <c r="B468" s="184" t="s">
        <v>76</v>
      </c>
      <c r="C468" s="185" t="str">
        <f>CONCATENATE(B450," ",C450)</f>
        <v>64 Výplně otvorů</v>
      </c>
      <c r="D468" s="186"/>
      <c r="E468" s="187"/>
      <c r="F468" s="188"/>
      <c r="G468" s="189">
        <f>SUM(G450:G467)</f>
        <v>0</v>
      </c>
      <c r="O468" s="170">
        <v>4</v>
      </c>
      <c r="BA468" s="190">
        <f>SUM(BA450:BA467)</f>
        <v>0</v>
      </c>
      <c r="BB468" s="190">
        <f>SUM(BB450:BB467)</f>
        <v>0</v>
      </c>
      <c r="BC468" s="190">
        <f>SUM(BC450:BC467)</f>
        <v>0</v>
      </c>
      <c r="BD468" s="190">
        <f>SUM(BD450:BD467)</f>
        <v>0</v>
      </c>
      <c r="BE468" s="190">
        <f>SUM(BE450:BE467)</f>
        <v>0</v>
      </c>
    </row>
    <row r="469" spans="1:15" ht="12.75">
      <c r="A469" s="163" t="s">
        <v>72</v>
      </c>
      <c r="B469" s="164" t="s">
        <v>478</v>
      </c>
      <c r="C469" s="165" t="s">
        <v>479</v>
      </c>
      <c r="D469" s="166"/>
      <c r="E469" s="167"/>
      <c r="F469" s="167"/>
      <c r="G469" s="168"/>
      <c r="H469" s="169"/>
      <c r="I469" s="169"/>
      <c r="O469" s="170">
        <v>1</v>
      </c>
    </row>
    <row r="470" spans="1:104" ht="12.75">
      <c r="A470" s="171">
        <v>80</v>
      </c>
      <c r="B470" s="172" t="s">
        <v>480</v>
      </c>
      <c r="C470" s="173" t="s">
        <v>481</v>
      </c>
      <c r="D470" s="174" t="s">
        <v>144</v>
      </c>
      <c r="E470" s="175">
        <v>1</v>
      </c>
      <c r="F470" s="175">
        <v>0</v>
      </c>
      <c r="G470" s="176">
        <f>E470*F470</f>
        <v>0</v>
      </c>
      <c r="O470" s="170">
        <v>2</v>
      </c>
      <c r="AA470" s="146">
        <v>1</v>
      </c>
      <c r="AB470" s="146">
        <v>1</v>
      </c>
      <c r="AC470" s="146">
        <v>1</v>
      </c>
      <c r="AZ470" s="146">
        <v>1</v>
      </c>
      <c r="BA470" s="146">
        <f>IF(AZ470=1,G470,0)</f>
        <v>0</v>
      </c>
      <c r="BB470" s="146">
        <f>IF(AZ470=2,G470,0)</f>
        <v>0</v>
      </c>
      <c r="BC470" s="146">
        <f>IF(AZ470=3,G470,0)</f>
        <v>0</v>
      </c>
      <c r="BD470" s="146">
        <f>IF(AZ470=4,G470,0)</f>
        <v>0</v>
      </c>
      <c r="BE470" s="146">
        <f>IF(AZ470=5,G470,0)</f>
        <v>0</v>
      </c>
      <c r="CA470" s="170">
        <v>1</v>
      </c>
      <c r="CB470" s="170">
        <v>1</v>
      </c>
      <c r="CZ470" s="146">
        <v>0</v>
      </c>
    </row>
    <row r="471" spans="1:15" ht="12.75">
      <c r="A471" s="177"/>
      <c r="B471" s="179"/>
      <c r="C471" s="229" t="s">
        <v>88</v>
      </c>
      <c r="D471" s="230"/>
      <c r="E471" s="180">
        <v>0</v>
      </c>
      <c r="F471" s="181"/>
      <c r="G471" s="182"/>
      <c r="M471" s="178" t="s">
        <v>88</v>
      </c>
      <c r="O471" s="170"/>
    </row>
    <row r="472" spans="1:15" ht="12.75">
      <c r="A472" s="177"/>
      <c r="B472" s="179"/>
      <c r="C472" s="229" t="s">
        <v>89</v>
      </c>
      <c r="D472" s="230"/>
      <c r="E472" s="180">
        <v>0</v>
      </c>
      <c r="F472" s="181"/>
      <c r="G472" s="182"/>
      <c r="M472" s="178" t="s">
        <v>89</v>
      </c>
      <c r="O472" s="170"/>
    </row>
    <row r="473" spans="1:15" ht="12.75">
      <c r="A473" s="177"/>
      <c r="B473" s="179"/>
      <c r="C473" s="229" t="s">
        <v>180</v>
      </c>
      <c r="D473" s="230"/>
      <c r="E473" s="180">
        <v>0</v>
      </c>
      <c r="F473" s="181"/>
      <c r="G473" s="182"/>
      <c r="M473" s="178" t="s">
        <v>180</v>
      </c>
      <c r="O473" s="170"/>
    </row>
    <row r="474" spans="1:15" ht="12.75">
      <c r="A474" s="177"/>
      <c r="B474" s="179"/>
      <c r="C474" s="229" t="s">
        <v>482</v>
      </c>
      <c r="D474" s="230"/>
      <c r="E474" s="180">
        <v>1</v>
      </c>
      <c r="F474" s="181"/>
      <c r="G474" s="182"/>
      <c r="M474" s="178" t="s">
        <v>482</v>
      </c>
      <c r="O474" s="170"/>
    </row>
    <row r="475" spans="1:104" ht="22.5">
      <c r="A475" s="171">
        <v>81</v>
      </c>
      <c r="B475" s="172" t="s">
        <v>483</v>
      </c>
      <c r="C475" s="173" t="s">
        <v>484</v>
      </c>
      <c r="D475" s="174" t="s">
        <v>144</v>
      </c>
      <c r="E475" s="175">
        <v>1</v>
      </c>
      <c r="F475" s="175">
        <v>0</v>
      </c>
      <c r="G475" s="176">
        <f>E475*F475</f>
        <v>0</v>
      </c>
      <c r="O475" s="170">
        <v>2</v>
      </c>
      <c r="AA475" s="146">
        <v>12</v>
      </c>
      <c r="AB475" s="146">
        <v>0</v>
      </c>
      <c r="AC475" s="146">
        <v>78</v>
      </c>
      <c r="AZ475" s="146">
        <v>1</v>
      </c>
      <c r="BA475" s="146">
        <f>IF(AZ475=1,G475,0)</f>
        <v>0</v>
      </c>
      <c r="BB475" s="146">
        <f>IF(AZ475=2,G475,0)</f>
        <v>0</v>
      </c>
      <c r="BC475" s="146">
        <f>IF(AZ475=3,G475,0)</f>
        <v>0</v>
      </c>
      <c r="BD475" s="146">
        <f>IF(AZ475=4,G475,0)</f>
        <v>0</v>
      </c>
      <c r="BE475" s="146">
        <f>IF(AZ475=5,G475,0)</f>
        <v>0</v>
      </c>
      <c r="CA475" s="170">
        <v>12</v>
      </c>
      <c r="CB475" s="170">
        <v>0</v>
      </c>
      <c r="CZ475" s="146">
        <v>0</v>
      </c>
    </row>
    <row r="476" spans="1:15" ht="12.75">
      <c r="A476" s="177"/>
      <c r="B476" s="179"/>
      <c r="C476" s="229" t="s">
        <v>73</v>
      </c>
      <c r="D476" s="230"/>
      <c r="E476" s="180">
        <v>1</v>
      </c>
      <c r="F476" s="181"/>
      <c r="G476" s="182"/>
      <c r="M476" s="178">
        <v>1</v>
      </c>
      <c r="O476" s="170"/>
    </row>
    <row r="477" spans="1:57" ht="12.75">
      <c r="A477" s="183"/>
      <c r="B477" s="184" t="s">
        <v>76</v>
      </c>
      <c r="C477" s="185" t="str">
        <f>CONCATENATE(B469," ",C469)</f>
        <v>8 Trubní vedení</v>
      </c>
      <c r="D477" s="186"/>
      <c r="E477" s="187"/>
      <c r="F477" s="188"/>
      <c r="G477" s="189">
        <f>SUM(G469:G476)</f>
        <v>0</v>
      </c>
      <c r="O477" s="170">
        <v>4</v>
      </c>
      <c r="BA477" s="190">
        <f>SUM(BA469:BA476)</f>
        <v>0</v>
      </c>
      <c r="BB477" s="190">
        <f>SUM(BB469:BB476)</f>
        <v>0</v>
      </c>
      <c r="BC477" s="190">
        <f>SUM(BC469:BC476)</f>
        <v>0</v>
      </c>
      <c r="BD477" s="190">
        <f>SUM(BD469:BD476)</f>
        <v>0</v>
      </c>
      <c r="BE477" s="190">
        <f>SUM(BE469:BE476)</f>
        <v>0</v>
      </c>
    </row>
    <row r="478" spans="1:15" ht="12.75">
      <c r="A478" s="163" t="s">
        <v>72</v>
      </c>
      <c r="B478" s="164" t="s">
        <v>485</v>
      </c>
      <c r="C478" s="165" t="s">
        <v>486</v>
      </c>
      <c r="D478" s="166"/>
      <c r="E478" s="167"/>
      <c r="F478" s="167"/>
      <c r="G478" s="168"/>
      <c r="H478" s="169"/>
      <c r="I478" s="169"/>
      <c r="O478" s="170">
        <v>1</v>
      </c>
    </row>
    <row r="479" spans="1:104" ht="22.5">
      <c r="A479" s="171">
        <v>82</v>
      </c>
      <c r="B479" s="172" t="s">
        <v>487</v>
      </c>
      <c r="C479" s="173" t="s">
        <v>488</v>
      </c>
      <c r="D479" s="174" t="s">
        <v>238</v>
      </c>
      <c r="E479" s="175">
        <v>122.0484</v>
      </c>
      <c r="F479" s="175">
        <v>0</v>
      </c>
      <c r="G479" s="176">
        <f>E479*F479</f>
        <v>0</v>
      </c>
      <c r="O479" s="170">
        <v>2</v>
      </c>
      <c r="AA479" s="146">
        <v>1</v>
      </c>
      <c r="AB479" s="146">
        <v>1</v>
      </c>
      <c r="AC479" s="146">
        <v>1</v>
      </c>
      <c r="AZ479" s="146">
        <v>1</v>
      </c>
      <c r="BA479" s="146">
        <f>IF(AZ479=1,G479,0)</f>
        <v>0</v>
      </c>
      <c r="BB479" s="146">
        <f>IF(AZ479=2,G479,0)</f>
        <v>0</v>
      </c>
      <c r="BC479" s="146">
        <f>IF(AZ479=3,G479,0)</f>
        <v>0</v>
      </c>
      <c r="BD479" s="146">
        <f>IF(AZ479=4,G479,0)</f>
        <v>0</v>
      </c>
      <c r="BE479" s="146">
        <f>IF(AZ479=5,G479,0)</f>
        <v>0</v>
      </c>
      <c r="CA479" s="170">
        <v>1</v>
      </c>
      <c r="CB479" s="170">
        <v>1</v>
      </c>
      <c r="CZ479" s="146">
        <v>0</v>
      </c>
    </row>
    <row r="480" spans="1:15" ht="12.75">
      <c r="A480" s="177"/>
      <c r="B480" s="179"/>
      <c r="C480" s="229" t="s">
        <v>88</v>
      </c>
      <c r="D480" s="230"/>
      <c r="E480" s="180">
        <v>0</v>
      </c>
      <c r="F480" s="181"/>
      <c r="G480" s="182"/>
      <c r="M480" s="178" t="s">
        <v>88</v>
      </c>
      <c r="O480" s="170"/>
    </row>
    <row r="481" spans="1:15" ht="12.75">
      <c r="A481" s="177"/>
      <c r="B481" s="179"/>
      <c r="C481" s="229" t="s">
        <v>89</v>
      </c>
      <c r="D481" s="230"/>
      <c r="E481" s="180">
        <v>0</v>
      </c>
      <c r="F481" s="181"/>
      <c r="G481" s="182"/>
      <c r="M481" s="178" t="s">
        <v>89</v>
      </c>
      <c r="O481" s="170"/>
    </row>
    <row r="482" spans="1:15" ht="22.5">
      <c r="A482" s="177"/>
      <c r="B482" s="179"/>
      <c r="C482" s="229" t="s">
        <v>489</v>
      </c>
      <c r="D482" s="230"/>
      <c r="E482" s="180">
        <v>94.1472</v>
      </c>
      <c r="F482" s="181"/>
      <c r="G482" s="182"/>
      <c r="M482" s="178" t="s">
        <v>489</v>
      </c>
      <c r="O482" s="170"/>
    </row>
    <row r="483" spans="1:15" ht="12.75">
      <c r="A483" s="177"/>
      <c r="B483" s="179"/>
      <c r="C483" s="229" t="s">
        <v>490</v>
      </c>
      <c r="D483" s="230"/>
      <c r="E483" s="180">
        <v>27.9013</v>
      </c>
      <c r="F483" s="181"/>
      <c r="G483" s="182"/>
      <c r="M483" s="178" t="s">
        <v>490</v>
      </c>
      <c r="O483" s="170"/>
    </row>
    <row r="484" spans="1:57" ht="12.75">
      <c r="A484" s="183"/>
      <c r="B484" s="184" t="s">
        <v>76</v>
      </c>
      <c r="C484" s="185" t="str">
        <f>CONCATENATE(B478," ",C478)</f>
        <v>91 Doplňující práce na komunikaci</v>
      </c>
      <c r="D484" s="186"/>
      <c r="E484" s="187"/>
      <c r="F484" s="188"/>
      <c r="G484" s="189">
        <f>SUM(G478:G483)</f>
        <v>0</v>
      </c>
      <c r="O484" s="170">
        <v>4</v>
      </c>
      <c r="BA484" s="190">
        <f>SUM(BA478:BA483)</f>
        <v>0</v>
      </c>
      <c r="BB484" s="190">
        <f>SUM(BB478:BB483)</f>
        <v>0</v>
      </c>
      <c r="BC484" s="190">
        <f>SUM(BC478:BC483)</f>
        <v>0</v>
      </c>
      <c r="BD484" s="190">
        <f>SUM(BD478:BD483)</f>
        <v>0</v>
      </c>
      <c r="BE484" s="190">
        <f>SUM(BE478:BE483)</f>
        <v>0</v>
      </c>
    </row>
    <row r="485" spans="1:15" ht="12.75">
      <c r="A485" s="163" t="s">
        <v>72</v>
      </c>
      <c r="B485" s="164" t="s">
        <v>491</v>
      </c>
      <c r="C485" s="165" t="s">
        <v>492</v>
      </c>
      <c r="D485" s="166"/>
      <c r="E485" s="167"/>
      <c r="F485" s="167"/>
      <c r="G485" s="168"/>
      <c r="H485" s="169"/>
      <c r="I485" s="169"/>
      <c r="O485" s="170">
        <v>1</v>
      </c>
    </row>
    <row r="486" spans="1:104" ht="12.75">
      <c r="A486" s="171">
        <v>83</v>
      </c>
      <c r="B486" s="172" t="s">
        <v>493</v>
      </c>
      <c r="C486" s="173" t="s">
        <v>494</v>
      </c>
      <c r="D486" s="174" t="s">
        <v>87</v>
      </c>
      <c r="E486" s="175">
        <v>250.7141</v>
      </c>
      <c r="F486" s="175">
        <v>0</v>
      </c>
      <c r="G486" s="176">
        <f>E486*F486</f>
        <v>0</v>
      </c>
      <c r="O486" s="170">
        <v>2</v>
      </c>
      <c r="AA486" s="146">
        <v>1</v>
      </c>
      <c r="AB486" s="146">
        <v>1</v>
      </c>
      <c r="AC486" s="146">
        <v>1</v>
      </c>
      <c r="AZ486" s="146">
        <v>1</v>
      </c>
      <c r="BA486" s="146">
        <f>IF(AZ486=1,G486,0)</f>
        <v>0</v>
      </c>
      <c r="BB486" s="146">
        <f>IF(AZ486=2,G486,0)</f>
        <v>0</v>
      </c>
      <c r="BC486" s="146">
        <f>IF(AZ486=3,G486,0)</f>
        <v>0</v>
      </c>
      <c r="BD486" s="146">
        <f>IF(AZ486=4,G486,0)</f>
        <v>0</v>
      </c>
      <c r="BE486" s="146">
        <f>IF(AZ486=5,G486,0)</f>
        <v>0</v>
      </c>
      <c r="CA486" s="170">
        <v>1</v>
      </c>
      <c r="CB486" s="170">
        <v>1</v>
      </c>
      <c r="CZ486" s="146">
        <v>0</v>
      </c>
    </row>
    <row r="487" spans="1:15" ht="12.75">
      <c r="A487" s="177"/>
      <c r="B487" s="179"/>
      <c r="C487" s="229" t="s">
        <v>495</v>
      </c>
      <c r="D487" s="230"/>
      <c r="E487" s="180">
        <v>0</v>
      </c>
      <c r="F487" s="181"/>
      <c r="G487" s="182"/>
      <c r="M487" s="178" t="s">
        <v>495</v>
      </c>
      <c r="O487" s="170"/>
    </row>
    <row r="488" spans="1:15" ht="12.75">
      <c r="A488" s="177"/>
      <c r="B488" s="179"/>
      <c r="C488" s="229" t="s">
        <v>496</v>
      </c>
      <c r="D488" s="230"/>
      <c r="E488" s="180">
        <v>152.6156</v>
      </c>
      <c r="F488" s="181"/>
      <c r="G488" s="182"/>
      <c r="M488" s="178" t="s">
        <v>496</v>
      </c>
      <c r="O488" s="170"/>
    </row>
    <row r="489" spans="1:15" ht="12.75">
      <c r="A489" s="177"/>
      <c r="B489" s="179"/>
      <c r="C489" s="229" t="s">
        <v>497</v>
      </c>
      <c r="D489" s="230"/>
      <c r="E489" s="180">
        <v>26.915</v>
      </c>
      <c r="F489" s="181"/>
      <c r="G489" s="182"/>
      <c r="M489" s="178" t="s">
        <v>497</v>
      </c>
      <c r="O489" s="170"/>
    </row>
    <row r="490" spans="1:15" ht="12.75">
      <c r="A490" s="177"/>
      <c r="B490" s="179"/>
      <c r="C490" s="229" t="s">
        <v>498</v>
      </c>
      <c r="D490" s="230"/>
      <c r="E490" s="180">
        <v>0</v>
      </c>
      <c r="F490" s="181"/>
      <c r="G490" s="182"/>
      <c r="M490" s="178" t="s">
        <v>498</v>
      </c>
      <c r="O490" s="170"/>
    </row>
    <row r="491" spans="1:15" ht="12.75">
      <c r="A491" s="177"/>
      <c r="B491" s="179"/>
      <c r="C491" s="229" t="s">
        <v>499</v>
      </c>
      <c r="D491" s="230"/>
      <c r="E491" s="180">
        <v>71.1834</v>
      </c>
      <c r="F491" s="181"/>
      <c r="G491" s="182"/>
      <c r="M491" s="178" t="s">
        <v>499</v>
      </c>
      <c r="O491" s="170"/>
    </row>
    <row r="492" spans="1:104" ht="12.75">
      <c r="A492" s="171">
        <v>84</v>
      </c>
      <c r="B492" s="172" t="s">
        <v>500</v>
      </c>
      <c r="C492" s="173" t="s">
        <v>501</v>
      </c>
      <c r="D492" s="174" t="s">
        <v>87</v>
      </c>
      <c r="E492" s="175">
        <v>1649.9298</v>
      </c>
      <c r="F492" s="175">
        <v>0</v>
      </c>
      <c r="G492" s="176">
        <f>E492*F492</f>
        <v>0</v>
      </c>
      <c r="O492" s="170">
        <v>2</v>
      </c>
      <c r="AA492" s="146">
        <v>1</v>
      </c>
      <c r="AB492" s="146">
        <v>1</v>
      </c>
      <c r="AC492" s="146">
        <v>1</v>
      </c>
      <c r="AZ492" s="146">
        <v>1</v>
      </c>
      <c r="BA492" s="146">
        <f>IF(AZ492=1,G492,0)</f>
        <v>0</v>
      </c>
      <c r="BB492" s="146">
        <f>IF(AZ492=2,G492,0)</f>
        <v>0</v>
      </c>
      <c r="BC492" s="146">
        <f>IF(AZ492=3,G492,0)</f>
        <v>0</v>
      </c>
      <c r="BD492" s="146">
        <f>IF(AZ492=4,G492,0)</f>
        <v>0</v>
      </c>
      <c r="BE492" s="146">
        <f>IF(AZ492=5,G492,0)</f>
        <v>0</v>
      </c>
      <c r="CA492" s="170">
        <v>1</v>
      </c>
      <c r="CB492" s="170">
        <v>1</v>
      </c>
      <c r="CZ492" s="146">
        <v>0</v>
      </c>
    </row>
    <row r="493" spans="1:15" ht="12.75">
      <c r="A493" s="177"/>
      <c r="B493" s="179"/>
      <c r="C493" s="229" t="s">
        <v>502</v>
      </c>
      <c r="D493" s="230"/>
      <c r="E493" s="180">
        <v>0</v>
      </c>
      <c r="F493" s="181"/>
      <c r="G493" s="182"/>
      <c r="M493" s="178" t="s">
        <v>502</v>
      </c>
      <c r="O493" s="170"/>
    </row>
    <row r="494" spans="1:15" ht="12.75">
      <c r="A494" s="177"/>
      <c r="B494" s="179"/>
      <c r="C494" s="229" t="s">
        <v>503</v>
      </c>
      <c r="D494" s="230"/>
      <c r="E494" s="180">
        <v>794.893</v>
      </c>
      <c r="F494" s="181"/>
      <c r="G494" s="182"/>
      <c r="M494" s="178" t="s">
        <v>503</v>
      </c>
      <c r="O494" s="170"/>
    </row>
    <row r="495" spans="1:15" ht="12.75">
      <c r="A495" s="177"/>
      <c r="B495" s="179"/>
      <c r="C495" s="229" t="s">
        <v>495</v>
      </c>
      <c r="D495" s="230"/>
      <c r="E495" s="180">
        <v>0</v>
      </c>
      <c r="F495" s="181"/>
      <c r="G495" s="182"/>
      <c r="M495" s="178" t="s">
        <v>495</v>
      </c>
      <c r="O495" s="170"/>
    </row>
    <row r="496" spans="1:15" ht="12.75">
      <c r="A496" s="177"/>
      <c r="B496" s="179"/>
      <c r="C496" s="229" t="s">
        <v>504</v>
      </c>
      <c r="D496" s="230"/>
      <c r="E496" s="180">
        <v>601.4112</v>
      </c>
      <c r="F496" s="181"/>
      <c r="G496" s="182"/>
      <c r="M496" s="178" t="s">
        <v>504</v>
      </c>
      <c r="O496" s="170"/>
    </row>
    <row r="497" spans="1:15" ht="12.75">
      <c r="A497" s="177"/>
      <c r="B497" s="179"/>
      <c r="C497" s="229" t="s">
        <v>505</v>
      </c>
      <c r="D497" s="230"/>
      <c r="E497" s="180">
        <v>0</v>
      </c>
      <c r="F497" s="181"/>
      <c r="G497" s="182"/>
      <c r="M497" s="178" t="s">
        <v>505</v>
      </c>
      <c r="O497" s="170"/>
    </row>
    <row r="498" spans="1:15" ht="12.75">
      <c r="A498" s="177"/>
      <c r="B498" s="179"/>
      <c r="C498" s="229" t="s">
        <v>506</v>
      </c>
      <c r="D498" s="230"/>
      <c r="E498" s="180">
        <v>253.6255</v>
      </c>
      <c r="F498" s="181"/>
      <c r="G498" s="182"/>
      <c r="M498" s="178" t="s">
        <v>506</v>
      </c>
      <c r="O498" s="170"/>
    </row>
    <row r="499" spans="1:104" ht="12.75">
      <c r="A499" s="171">
        <v>85</v>
      </c>
      <c r="B499" s="172" t="s">
        <v>507</v>
      </c>
      <c r="C499" s="173" t="s">
        <v>508</v>
      </c>
      <c r="D499" s="174" t="s">
        <v>87</v>
      </c>
      <c r="E499" s="175">
        <v>752.1423</v>
      </c>
      <c r="F499" s="175">
        <v>0</v>
      </c>
      <c r="G499" s="176">
        <f>E499*F499</f>
        <v>0</v>
      </c>
      <c r="O499" s="170">
        <v>2</v>
      </c>
      <c r="AA499" s="146">
        <v>1</v>
      </c>
      <c r="AB499" s="146">
        <v>1</v>
      </c>
      <c r="AC499" s="146">
        <v>1</v>
      </c>
      <c r="AZ499" s="146">
        <v>1</v>
      </c>
      <c r="BA499" s="146">
        <f>IF(AZ499=1,G499,0)</f>
        <v>0</v>
      </c>
      <c r="BB499" s="146">
        <f>IF(AZ499=2,G499,0)</f>
        <v>0</v>
      </c>
      <c r="BC499" s="146">
        <f>IF(AZ499=3,G499,0)</f>
        <v>0</v>
      </c>
      <c r="BD499" s="146">
        <f>IF(AZ499=4,G499,0)</f>
        <v>0</v>
      </c>
      <c r="BE499" s="146">
        <f>IF(AZ499=5,G499,0)</f>
        <v>0</v>
      </c>
      <c r="CA499" s="170">
        <v>1</v>
      </c>
      <c r="CB499" s="170">
        <v>1</v>
      </c>
      <c r="CZ499" s="146">
        <v>0</v>
      </c>
    </row>
    <row r="500" spans="1:15" ht="12.75">
      <c r="A500" s="177"/>
      <c r="B500" s="179"/>
      <c r="C500" s="229" t="s">
        <v>509</v>
      </c>
      <c r="D500" s="230"/>
      <c r="E500" s="180">
        <v>752.1423</v>
      </c>
      <c r="F500" s="181"/>
      <c r="G500" s="182"/>
      <c r="M500" s="178" t="s">
        <v>509</v>
      </c>
      <c r="O500" s="170"/>
    </row>
    <row r="501" spans="1:104" ht="12.75">
      <c r="A501" s="171">
        <v>86</v>
      </c>
      <c r="B501" s="172" t="s">
        <v>510</v>
      </c>
      <c r="C501" s="173" t="s">
        <v>511</v>
      </c>
      <c r="D501" s="174" t="s">
        <v>87</v>
      </c>
      <c r="E501" s="175">
        <v>4949.7894</v>
      </c>
      <c r="F501" s="175">
        <v>0</v>
      </c>
      <c r="G501" s="176">
        <f>E501*F501</f>
        <v>0</v>
      </c>
      <c r="O501" s="170">
        <v>2</v>
      </c>
      <c r="AA501" s="146">
        <v>1</v>
      </c>
      <c r="AB501" s="146">
        <v>1</v>
      </c>
      <c r="AC501" s="146">
        <v>1</v>
      </c>
      <c r="AZ501" s="146">
        <v>1</v>
      </c>
      <c r="BA501" s="146">
        <f>IF(AZ501=1,G501,0)</f>
        <v>0</v>
      </c>
      <c r="BB501" s="146">
        <f>IF(AZ501=2,G501,0)</f>
        <v>0</v>
      </c>
      <c r="BC501" s="146">
        <f>IF(AZ501=3,G501,0)</f>
        <v>0</v>
      </c>
      <c r="BD501" s="146">
        <f>IF(AZ501=4,G501,0)</f>
        <v>0</v>
      </c>
      <c r="BE501" s="146">
        <f>IF(AZ501=5,G501,0)</f>
        <v>0</v>
      </c>
      <c r="CA501" s="170">
        <v>1</v>
      </c>
      <c r="CB501" s="170">
        <v>1</v>
      </c>
      <c r="CZ501" s="146">
        <v>0</v>
      </c>
    </row>
    <row r="502" spans="1:15" ht="12.75">
      <c r="A502" s="177"/>
      <c r="B502" s="179"/>
      <c r="C502" s="229" t="s">
        <v>512</v>
      </c>
      <c r="D502" s="230"/>
      <c r="E502" s="180">
        <v>4949.7894</v>
      </c>
      <c r="F502" s="181"/>
      <c r="G502" s="182"/>
      <c r="M502" s="178" t="s">
        <v>512</v>
      </c>
      <c r="O502" s="170"/>
    </row>
    <row r="503" spans="1:104" ht="12.75">
      <c r="A503" s="171">
        <v>87</v>
      </c>
      <c r="B503" s="172" t="s">
        <v>513</v>
      </c>
      <c r="C503" s="173" t="s">
        <v>514</v>
      </c>
      <c r="D503" s="174" t="s">
        <v>87</v>
      </c>
      <c r="E503" s="175">
        <v>250.7141</v>
      </c>
      <c r="F503" s="175">
        <v>0</v>
      </c>
      <c r="G503" s="176">
        <f>E503*F503</f>
        <v>0</v>
      </c>
      <c r="O503" s="170">
        <v>2</v>
      </c>
      <c r="AA503" s="146">
        <v>1</v>
      </c>
      <c r="AB503" s="146">
        <v>1</v>
      </c>
      <c r="AC503" s="146">
        <v>1</v>
      </c>
      <c r="AZ503" s="146">
        <v>1</v>
      </c>
      <c r="BA503" s="146">
        <f>IF(AZ503=1,G503,0)</f>
        <v>0</v>
      </c>
      <c r="BB503" s="146">
        <f>IF(AZ503=2,G503,0)</f>
        <v>0</v>
      </c>
      <c r="BC503" s="146">
        <f>IF(AZ503=3,G503,0)</f>
        <v>0</v>
      </c>
      <c r="BD503" s="146">
        <f>IF(AZ503=4,G503,0)</f>
        <v>0</v>
      </c>
      <c r="BE503" s="146">
        <f>IF(AZ503=5,G503,0)</f>
        <v>0</v>
      </c>
      <c r="CA503" s="170">
        <v>1</v>
      </c>
      <c r="CB503" s="170">
        <v>1</v>
      </c>
      <c r="CZ503" s="146">
        <v>0</v>
      </c>
    </row>
    <row r="504" spans="1:15" ht="12.75">
      <c r="A504" s="177"/>
      <c r="B504" s="179"/>
      <c r="C504" s="229" t="s">
        <v>515</v>
      </c>
      <c r="D504" s="230"/>
      <c r="E504" s="180">
        <v>250.7141</v>
      </c>
      <c r="F504" s="181"/>
      <c r="G504" s="182"/>
      <c r="M504" s="178" t="s">
        <v>515</v>
      </c>
      <c r="O504" s="170"/>
    </row>
    <row r="505" spans="1:104" ht="12.75">
      <c r="A505" s="171">
        <v>88</v>
      </c>
      <c r="B505" s="172" t="s">
        <v>516</v>
      </c>
      <c r="C505" s="173" t="s">
        <v>517</v>
      </c>
      <c r="D505" s="174" t="s">
        <v>87</v>
      </c>
      <c r="E505" s="175">
        <v>1649.9298</v>
      </c>
      <c r="F505" s="175">
        <v>0</v>
      </c>
      <c r="G505" s="176">
        <f>E505*F505</f>
        <v>0</v>
      </c>
      <c r="O505" s="170">
        <v>2</v>
      </c>
      <c r="AA505" s="146">
        <v>1</v>
      </c>
      <c r="AB505" s="146">
        <v>1</v>
      </c>
      <c r="AC505" s="146">
        <v>1</v>
      </c>
      <c r="AZ505" s="146">
        <v>1</v>
      </c>
      <c r="BA505" s="146">
        <f>IF(AZ505=1,G505,0)</f>
        <v>0</v>
      </c>
      <c r="BB505" s="146">
        <f>IF(AZ505=2,G505,0)</f>
        <v>0</v>
      </c>
      <c r="BC505" s="146">
        <f>IF(AZ505=3,G505,0)</f>
        <v>0</v>
      </c>
      <c r="BD505" s="146">
        <f>IF(AZ505=4,G505,0)</f>
        <v>0</v>
      </c>
      <c r="BE505" s="146">
        <f>IF(AZ505=5,G505,0)</f>
        <v>0</v>
      </c>
      <c r="CA505" s="170">
        <v>1</v>
      </c>
      <c r="CB505" s="170">
        <v>1</v>
      </c>
      <c r="CZ505" s="146">
        <v>0</v>
      </c>
    </row>
    <row r="506" spans="1:15" ht="12.75">
      <c r="A506" s="177"/>
      <c r="B506" s="179"/>
      <c r="C506" s="229" t="s">
        <v>518</v>
      </c>
      <c r="D506" s="230"/>
      <c r="E506" s="180">
        <v>1649.9298</v>
      </c>
      <c r="F506" s="181"/>
      <c r="G506" s="182"/>
      <c r="M506" s="178" t="s">
        <v>518</v>
      </c>
      <c r="O506" s="170"/>
    </row>
    <row r="507" spans="1:104" ht="12.75">
      <c r="A507" s="171">
        <v>89</v>
      </c>
      <c r="B507" s="172" t="s">
        <v>519</v>
      </c>
      <c r="C507" s="173" t="s">
        <v>520</v>
      </c>
      <c r="D507" s="174" t="s">
        <v>87</v>
      </c>
      <c r="E507" s="175">
        <v>785</v>
      </c>
      <c r="F507" s="175">
        <v>0</v>
      </c>
      <c r="G507" s="176">
        <f>E507*F507</f>
        <v>0</v>
      </c>
      <c r="O507" s="170">
        <v>2</v>
      </c>
      <c r="AA507" s="146">
        <v>1</v>
      </c>
      <c r="AB507" s="146">
        <v>1</v>
      </c>
      <c r="AC507" s="146">
        <v>1</v>
      </c>
      <c r="AZ507" s="146">
        <v>1</v>
      </c>
      <c r="BA507" s="146">
        <f>IF(AZ507=1,G507,0)</f>
        <v>0</v>
      </c>
      <c r="BB507" s="146">
        <f>IF(AZ507=2,G507,0)</f>
        <v>0</v>
      </c>
      <c r="BC507" s="146">
        <f>IF(AZ507=3,G507,0)</f>
        <v>0</v>
      </c>
      <c r="BD507" s="146">
        <f>IF(AZ507=4,G507,0)</f>
        <v>0</v>
      </c>
      <c r="BE507" s="146">
        <f>IF(AZ507=5,G507,0)</f>
        <v>0</v>
      </c>
      <c r="CA507" s="170">
        <v>1</v>
      </c>
      <c r="CB507" s="170">
        <v>1</v>
      </c>
      <c r="CZ507" s="146">
        <v>0</v>
      </c>
    </row>
    <row r="508" spans="1:15" ht="12.75">
      <c r="A508" s="177"/>
      <c r="B508" s="179"/>
      <c r="C508" s="229" t="s">
        <v>502</v>
      </c>
      <c r="D508" s="230"/>
      <c r="E508" s="180">
        <v>0</v>
      </c>
      <c r="F508" s="181"/>
      <c r="G508" s="182"/>
      <c r="M508" s="178" t="s">
        <v>502</v>
      </c>
      <c r="O508" s="170"/>
    </row>
    <row r="509" spans="1:15" ht="12.75">
      <c r="A509" s="177"/>
      <c r="B509" s="179"/>
      <c r="C509" s="229" t="s">
        <v>521</v>
      </c>
      <c r="D509" s="230"/>
      <c r="E509" s="180">
        <v>71.28</v>
      </c>
      <c r="F509" s="181"/>
      <c r="G509" s="182"/>
      <c r="M509" s="178" t="s">
        <v>521</v>
      </c>
      <c r="O509" s="170"/>
    </row>
    <row r="510" spans="1:15" ht="22.5">
      <c r="A510" s="177"/>
      <c r="B510" s="179"/>
      <c r="C510" s="229" t="s">
        <v>522</v>
      </c>
      <c r="D510" s="230"/>
      <c r="E510" s="180">
        <v>0</v>
      </c>
      <c r="F510" s="181"/>
      <c r="G510" s="182"/>
      <c r="M510" s="178" t="s">
        <v>522</v>
      </c>
      <c r="O510" s="170"/>
    </row>
    <row r="511" spans="1:15" ht="12.75">
      <c r="A511" s="177"/>
      <c r="B511" s="179"/>
      <c r="C511" s="229" t="s">
        <v>523</v>
      </c>
      <c r="D511" s="230"/>
      <c r="E511" s="180">
        <v>706</v>
      </c>
      <c r="F511" s="181"/>
      <c r="G511" s="182"/>
      <c r="M511" s="178" t="s">
        <v>523</v>
      </c>
      <c r="O511" s="170"/>
    </row>
    <row r="512" spans="1:15" ht="22.5">
      <c r="A512" s="177"/>
      <c r="B512" s="179"/>
      <c r="C512" s="229" t="s">
        <v>524</v>
      </c>
      <c r="D512" s="230"/>
      <c r="E512" s="180">
        <v>7.72</v>
      </c>
      <c r="F512" s="181"/>
      <c r="G512" s="182"/>
      <c r="M512" s="178" t="s">
        <v>524</v>
      </c>
      <c r="O512" s="170"/>
    </row>
    <row r="513" spans="1:104" ht="12.75">
      <c r="A513" s="171">
        <v>90</v>
      </c>
      <c r="B513" s="172" t="s">
        <v>525</v>
      </c>
      <c r="C513" s="173" t="s">
        <v>526</v>
      </c>
      <c r="D513" s="174" t="s">
        <v>87</v>
      </c>
      <c r="E513" s="175">
        <v>22.195</v>
      </c>
      <c r="F513" s="175">
        <v>0</v>
      </c>
      <c r="G513" s="176">
        <f>E513*F513</f>
        <v>0</v>
      </c>
      <c r="O513" s="170">
        <v>2</v>
      </c>
      <c r="AA513" s="146">
        <v>1</v>
      </c>
      <c r="AB513" s="146">
        <v>1</v>
      </c>
      <c r="AC513" s="146">
        <v>1</v>
      </c>
      <c r="AZ513" s="146">
        <v>1</v>
      </c>
      <c r="BA513" s="146">
        <f>IF(AZ513=1,G513,0)</f>
        <v>0</v>
      </c>
      <c r="BB513" s="146">
        <f>IF(AZ513=2,G513,0)</f>
        <v>0</v>
      </c>
      <c r="BC513" s="146">
        <f>IF(AZ513=3,G513,0)</f>
        <v>0</v>
      </c>
      <c r="BD513" s="146">
        <f>IF(AZ513=4,G513,0)</f>
        <v>0</v>
      </c>
      <c r="BE513" s="146">
        <f>IF(AZ513=5,G513,0)</f>
        <v>0</v>
      </c>
      <c r="CA513" s="170">
        <v>1</v>
      </c>
      <c r="CB513" s="170">
        <v>1</v>
      </c>
      <c r="CZ513" s="146">
        <v>0</v>
      </c>
    </row>
    <row r="514" spans="1:15" ht="12.75">
      <c r="A514" s="177"/>
      <c r="B514" s="179"/>
      <c r="C514" s="229" t="s">
        <v>495</v>
      </c>
      <c r="D514" s="230"/>
      <c r="E514" s="180">
        <v>0</v>
      </c>
      <c r="F514" s="181"/>
      <c r="G514" s="182"/>
      <c r="M514" s="178" t="s">
        <v>495</v>
      </c>
      <c r="O514" s="170"/>
    </row>
    <row r="515" spans="1:15" ht="12.75">
      <c r="A515" s="177"/>
      <c r="B515" s="179"/>
      <c r="C515" s="229" t="s">
        <v>527</v>
      </c>
      <c r="D515" s="230"/>
      <c r="E515" s="180">
        <v>8.725</v>
      </c>
      <c r="F515" s="181"/>
      <c r="G515" s="182"/>
      <c r="M515" s="178" t="s">
        <v>527</v>
      </c>
      <c r="O515" s="170"/>
    </row>
    <row r="516" spans="1:15" ht="22.5">
      <c r="A516" s="177"/>
      <c r="B516" s="179"/>
      <c r="C516" s="229" t="s">
        <v>528</v>
      </c>
      <c r="D516" s="230"/>
      <c r="E516" s="180">
        <v>13.47</v>
      </c>
      <c r="F516" s="181"/>
      <c r="G516" s="182"/>
      <c r="M516" s="178" t="s">
        <v>528</v>
      </c>
      <c r="O516" s="170"/>
    </row>
    <row r="517" spans="1:104" ht="12.75">
      <c r="A517" s="171">
        <v>91</v>
      </c>
      <c r="B517" s="172" t="s">
        <v>529</v>
      </c>
      <c r="C517" s="173" t="s">
        <v>530</v>
      </c>
      <c r="D517" s="174" t="s">
        <v>87</v>
      </c>
      <c r="E517" s="175">
        <v>5.07</v>
      </c>
      <c r="F517" s="175">
        <v>0</v>
      </c>
      <c r="G517" s="176">
        <f>E517*F517</f>
        <v>0</v>
      </c>
      <c r="O517" s="170">
        <v>2</v>
      </c>
      <c r="AA517" s="146">
        <v>1</v>
      </c>
      <c r="AB517" s="146">
        <v>1</v>
      </c>
      <c r="AC517" s="146">
        <v>1</v>
      </c>
      <c r="AZ517" s="146">
        <v>1</v>
      </c>
      <c r="BA517" s="146">
        <f>IF(AZ517=1,G517,0)</f>
        <v>0</v>
      </c>
      <c r="BB517" s="146">
        <f>IF(AZ517=2,G517,0)</f>
        <v>0</v>
      </c>
      <c r="BC517" s="146">
        <f>IF(AZ517=3,G517,0)</f>
        <v>0</v>
      </c>
      <c r="BD517" s="146">
        <f>IF(AZ517=4,G517,0)</f>
        <v>0</v>
      </c>
      <c r="BE517" s="146">
        <f>IF(AZ517=5,G517,0)</f>
        <v>0</v>
      </c>
      <c r="CA517" s="170">
        <v>1</v>
      </c>
      <c r="CB517" s="170">
        <v>1</v>
      </c>
      <c r="CZ517" s="146">
        <v>0</v>
      </c>
    </row>
    <row r="518" spans="1:15" ht="12.75">
      <c r="A518" s="177"/>
      <c r="B518" s="179"/>
      <c r="C518" s="229" t="s">
        <v>502</v>
      </c>
      <c r="D518" s="230"/>
      <c r="E518" s="180">
        <v>0</v>
      </c>
      <c r="F518" s="181"/>
      <c r="G518" s="182"/>
      <c r="M518" s="178" t="s">
        <v>502</v>
      </c>
      <c r="O518" s="170"/>
    </row>
    <row r="519" spans="1:15" ht="12.75">
      <c r="A519" s="177"/>
      <c r="B519" s="179"/>
      <c r="C519" s="229" t="s">
        <v>531</v>
      </c>
      <c r="D519" s="230"/>
      <c r="E519" s="180">
        <v>5.07</v>
      </c>
      <c r="F519" s="181"/>
      <c r="G519" s="182"/>
      <c r="M519" s="178" t="s">
        <v>531</v>
      </c>
      <c r="O519" s="170"/>
    </row>
    <row r="520" spans="1:104" ht="12.75">
      <c r="A520" s="171">
        <v>92</v>
      </c>
      <c r="B520" s="172" t="s">
        <v>532</v>
      </c>
      <c r="C520" s="173" t="s">
        <v>533</v>
      </c>
      <c r="D520" s="174" t="s">
        <v>87</v>
      </c>
      <c r="E520" s="175">
        <v>17.85</v>
      </c>
      <c r="F520" s="175">
        <v>0</v>
      </c>
      <c r="G520" s="176">
        <f>E520*F520</f>
        <v>0</v>
      </c>
      <c r="O520" s="170">
        <v>2</v>
      </c>
      <c r="AA520" s="146">
        <v>1</v>
      </c>
      <c r="AB520" s="146">
        <v>1</v>
      </c>
      <c r="AC520" s="146">
        <v>1</v>
      </c>
      <c r="AZ520" s="146">
        <v>1</v>
      </c>
      <c r="BA520" s="146">
        <f>IF(AZ520=1,G520,0)</f>
        <v>0</v>
      </c>
      <c r="BB520" s="146">
        <f>IF(AZ520=2,G520,0)</f>
        <v>0</v>
      </c>
      <c r="BC520" s="146">
        <f>IF(AZ520=3,G520,0)</f>
        <v>0</v>
      </c>
      <c r="BD520" s="146">
        <f>IF(AZ520=4,G520,0)</f>
        <v>0</v>
      </c>
      <c r="BE520" s="146">
        <f>IF(AZ520=5,G520,0)</f>
        <v>0</v>
      </c>
      <c r="CA520" s="170">
        <v>1</v>
      </c>
      <c r="CB520" s="170">
        <v>1</v>
      </c>
      <c r="CZ520" s="146">
        <v>0</v>
      </c>
    </row>
    <row r="521" spans="1:15" ht="12.75">
      <c r="A521" s="177"/>
      <c r="B521" s="179"/>
      <c r="C521" s="229" t="s">
        <v>502</v>
      </c>
      <c r="D521" s="230"/>
      <c r="E521" s="180">
        <v>0</v>
      </c>
      <c r="F521" s="181"/>
      <c r="G521" s="182"/>
      <c r="M521" s="178" t="s">
        <v>502</v>
      </c>
      <c r="O521" s="170"/>
    </row>
    <row r="522" spans="1:15" ht="12.75">
      <c r="A522" s="177"/>
      <c r="B522" s="179"/>
      <c r="C522" s="229" t="s">
        <v>531</v>
      </c>
      <c r="D522" s="230"/>
      <c r="E522" s="180">
        <v>5.07</v>
      </c>
      <c r="F522" s="181"/>
      <c r="G522" s="182"/>
      <c r="M522" s="178" t="s">
        <v>531</v>
      </c>
      <c r="O522" s="170"/>
    </row>
    <row r="523" spans="1:15" ht="12.75">
      <c r="A523" s="177"/>
      <c r="B523" s="179"/>
      <c r="C523" s="229" t="s">
        <v>495</v>
      </c>
      <c r="D523" s="230"/>
      <c r="E523" s="180">
        <v>0</v>
      </c>
      <c r="F523" s="181"/>
      <c r="G523" s="182"/>
      <c r="M523" s="178" t="s">
        <v>495</v>
      </c>
      <c r="O523" s="170"/>
    </row>
    <row r="524" spans="1:15" ht="12.75">
      <c r="A524" s="177"/>
      <c r="B524" s="179"/>
      <c r="C524" s="229" t="s">
        <v>534</v>
      </c>
      <c r="D524" s="230"/>
      <c r="E524" s="180">
        <v>6.125</v>
      </c>
      <c r="F524" s="181"/>
      <c r="G524" s="182"/>
      <c r="M524" s="178" t="s">
        <v>534</v>
      </c>
      <c r="O524" s="170"/>
    </row>
    <row r="525" spans="1:15" ht="12.75">
      <c r="A525" s="177"/>
      <c r="B525" s="179"/>
      <c r="C525" s="229" t="s">
        <v>498</v>
      </c>
      <c r="D525" s="230"/>
      <c r="E525" s="180">
        <v>0</v>
      </c>
      <c r="F525" s="181"/>
      <c r="G525" s="182"/>
      <c r="M525" s="178" t="s">
        <v>498</v>
      </c>
      <c r="O525" s="170"/>
    </row>
    <row r="526" spans="1:15" ht="12.75">
      <c r="A526" s="177"/>
      <c r="B526" s="179"/>
      <c r="C526" s="229" t="s">
        <v>535</v>
      </c>
      <c r="D526" s="230"/>
      <c r="E526" s="180">
        <v>6.655</v>
      </c>
      <c r="F526" s="181"/>
      <c r="G526" s="182"/>
      <c r="M526" s="178" t="s">
        <v>535</v>
      </c>
      <c r="O526" s="170"/>
    </row>
    <row r="527" spans="1:104" ht="12.75">
      <c r="A527" s="171">
        <v>93</v>
      </c>
      <c r="B527" s="172" t="s">
        <v>536</v>
      </c>
      <c r="C527" s="173" t="s">
        <v>537</v>
      </c>
      <c r="D527" s="174" t="s">
        <v>87</v>
      </c>
      <c r="E527" s="175">
        <v>1900.6439</v>
      </c>
      <c r="F527" s="175">
        <v>0</v>
      </c>
      <c r="G527" s="176">
        <f>E527*F527</f>
        <v>0</v>
      </c>
      <c r="O527" s="170">
        <v>2</v>
      </c>
      <c r="AA527" s="146">
        <v>1</v>
      </c>
      <c r="AB527" s="146">
        <v>1</v>
      </c>
      <c r="AC527" s="146">
        <v>1</v>
      </c>
      <c r="AZ527" s="146">
        <v>1</v>
      </c>
      <c r="BA527" s="146">
        <f>IF(AZ527=1,G527,0)</f>
        <v>0</v>
      </c>
      <c r="BB527" s="146">
        <f>IF(AZ527=2,G527,0)</f>
        <v>0</v>
      </c>
      <c r="BC527" s="146">
        <f>IF(AZ527=3,G527,0)</f>
        <v>0</v>
      </c>
      <c r="BD527" s="146">
        <f>IF(AZ527=4,G527,0)</f>
        <v>0</v>
      </c>
      <c r="BE527" s="146">
        <f>IF(AZ527=5,G527,0)</f>
        <v>0</v>
      </c>
      <c r="CA527" s="170">
        <v>1</v>
      </c>
      <c r="CB527" s="170">
        <v>1</v>
      </c>
      <c r="CZ527" s="146">
        <v>0</v>
      </c>
    </row>
    <row r="528" spans="1:15" ht="12.75">
      <c r="A528" s="177"/>
      <c r="B528" s="179"/>
      <c r="C528" s="229" t="s">
        <v>538</v>
      </c>
      <c r="D528" s="230"/>
      <c r="E528" s="180">
        <v>1900.6439</v>
      </c>
      <c r="F528" s="181"/>
      <c r="G528" s="182"/>
      <c r="M528" s="178" t="s">
        <v>538</v>
      </c>
      <c r="O528" s="170"/>
    </row>
    <row r="529" spans="1:104" ht="12.75">
      <c r="A529" s="171">
        <v>94</v>
      </c>
      <c r="B529" s="172" t="s">
        <v>539</v>
      </c>
      <c r="C529" s="173" t="s">
        <v>540</v>
      </c>
      <c r="D529" s="174" t="s">
        <v>87</v>
      </c>
      <c r="E529" s="175">
        <v>1900.6439</v>
      </c>
      <c r="F529" s="175">
        <v>0</v>
      </c>
      <c r="G529" s="176">
        <f>E529*F529</f>
        <v>0</v>
      </c>
      <c r="O529" s="170">
        <v>2</v>
      </c>
      <c r="AA529" s="146">
        <v>1</v>
      </c>
      <c r="AB529" s="146">
        <v>1</v>
      </c>
      <c r="AC529" s="146">
        <v>1</v>
      </c>
      <c r="AZ529" s="146">
        <v>1</v>
      </c>
      <c r="BA529" s="146">
        <f>IF(AZ529=1,G529,0)</f>
        <v>0</v>
      </c>
      <c r="BB529" s="146">
        <f>IF(AZ529=2,G529,0)</f>
        <v>0</v>
      </c>
      <c r="BC529" s="146">
        <f>IF(AZ529=3,G529,0)</f>
        <v>0</v>
      </c>
      <c r="BD529" s="146">
        <f>IF(AZ529=4,G529,0)</f>
        <v>0</v>
      </c>
      <c r="BE529" s="146">
        <f>IF(AZ529=5,G529,0)</f>
        <v>0</v>
      </c>
      <c r="CA529" s="170">
        <v>1</v>
      </c>
      <c r="CB529" s="170">
        <v>1</v>
      </c>
      <c r="CZ529" s="146">
        <v>0</v>
      </c>
    </row>
    <row r="530" spans="1:15" ht="12.75">
      <c r="A530" s="177"/>
      <c r="B530" s="179"/>
      <c r="C530" s="229" t="s">
        <v>541</v>
      </c>
      <c r="D530" s="230"/>
      <c r="E530" s="180">
        <v>1900.6439</v>
      </c>
      <c r="F530" s="181"/>
      <c r="G530" s="182"/>
      <c r="M530" s="178" t="s">
        <v>541</v>
      </c>
      <c r="O530" s="170"/>
    </row>
    <row r="531" spans="1:104" ht="22.5">
      <c r="A531" s="171">
        <v>95</v>
      </c>
      <c r="B531" s="172" t="s">
        <v>542</v>
      </c>
      <c r="C531" s="173" t="s">
        <v>543</v>
      </c>
      <c r="D531" s="174" t="s">
        <v>544</v>
      </c>
      <c r="E531" s="175">
        <v>24.515</v>
      </c>
      <c r="F531" s="175">
        <v>0</v>
      </c>
      <c r="G531" s="176">
        <f>E531*F531</f>
        <v>0</v>
      </c>
      <c r="O531" s="170">
        <v>2</v>
      </c>
      <c r="AA531" s="146">
        <v>12</v>
      </c>
      <c r="AB531" s="146">
        <v>0</v>
      </c>
      <c r="AC531" s="146">
        <v>92</v>
      </c>
      <c r="AZ531" s="146">
        <v>1</v>
      </c>
      <c r="BA531" s="146">
        <f>IF(AZ531=1,G531,0)</f>
        <v>0</v>
      </c>
      <c r="BB531" s="146">
        <f>IF(AZ531=2,G531,0)</f>
        <v>0</v>
      </c>
      <c r="BC531" s="146">
        <f>IF(AZ531=3,G531,0)</f>
        <v>0</v>
      </c>
      <c r="BD531" s="146">
        <f>IF(AZ531=4,G531,0)</f>
        <v>0</v>
      </c>
      <c r="BE531" s="146">
        <f>IF(AZ531=5,G531,0)</f>
        <v>0</v>
      </c>
      <c r="CA531" s="170">
        <v>12</v>
      </c>
      <c r="CB531" s="170">
        <v>0</v>
      </c>
      <c r="CZ531" s="146">
        <v>0</v>
      </c>
    </row>
    <row r="532" spans="1:15" ht="12.75">
      <c r="A532" s="177"/>
      <c r="B532" s="179"/>
      <c r="C532" s="229" t="s">
        <v>545</v>
      </c>
      <c r="D532" s="230"/>
      <c r="E532" s="180">
        <v>0</v>
      </c>
      <c r="F532" s="181"/>
      <c r="G532" s="182"/>
      <c r="M532" s="178" t="s">
        <v>545</v>
      </c>
      <c r="O532" s="170"/>
    </row>
    <row r="533" spans="1:15" ht="12.75">
      <c r="A533" s="177"/>
      <c r="B533" s="179"/>
      <c r="C533" s="229" t="s">
        <v>546</v>
      </c>
      <c r="D533" s="230"/>
      <c r="E533" s="180">
        <v>5.07</v>
      </c>
      <c r="F533" s="181"/>
      <c r="G533" s="182"/>
      <c r="M533" s="178" t="s">
        <v>546</v>
      </c>
      <c r="O533" s="170"/>
    </row>
    <row r="534" spans="1:15" ht="12.75">
      <c r="A534" s="177"/>
      <c r="B534" s="179"/>
      <c r="C534" s="229" t="s">
        <v>495</v>
      </c>
      <c r="D534" s="230"/>
      <c r="E534" s="180">
        <v>0</v>
      </c>
      <c r="F534" s="181"/>
      <c r="G534" s="182"/>
      <c r="M534" s="178" t="s">
        <v>495</v>
      </c>
      <c r="O534" s="170"/>
    </row>
    <row r="535" spans="1:15" ht="12.75">
      <c r="A535" s="177"/>
      <c r="B535" s="179"/>
      <c r="C535" s="229" t="s">
        <v>547</v>
      </c>
      <c r="D535" s="230"/>
      <c r="E535" s="180">
        <v>19.445</v>
      </c>
      <c r="F535" s="181"/>
      <c r="G535" s="182"/>
      <c r="M535" s="178" t="s">
        <v>547</v>
      </c>
      <c r="O535" s="170"/>
    </row>
    <row r="536" spans="1:57" ht="12.75">
      <c r="A536" s="183"/>
      <c r="B536" s="184" t="s">
        <v>76</v>
      </c>
      <c r="C536" s="185" t="str">
        <f>CONCATENATE(B485," ",C485)</f>
        <v>94 Lešení a stavební výtahy</v>
      </c>
      <c r="D536" s="186"/>
      <c r="E536" s="187"/>
      <c r="F536" s="188"/>
      <c r="G536" s="189">
        <f>SUM(G485:G535)</f>
        <v>0</v>
      </c>
      <c r="O536" s="170">
        <v>4</v>
      </c>
      <c r="BA536" s="190">
        <f>SUM(BA485:BA535)</f>
        <v>0</v>
      </c>
      <c r="BB536" s="190">
        <f>SUM(BB485:BB535)</f>
        <v>0</v>
      </c>
      <c r="BC536" s="190">
        <f>SUM(BC485:BC535)</f>
        <v>0</v>
      </c>
      <c r="BD536" s="190">
        <f>SUM(BD485:BD535)</f>
        <v>0</v>
      </c>
      <c r="BE536" s="190">
        <f>SUM(BE485:BE535)</f>
        <v>0</v>
      </c>
    </row>
    <row r="537" spans="1:15" ht="12.75">
      <c r="A537" s="163" t="s">
        <v>72</v>
      </c>
      <c r="B537" s="164" t="s">
        <v>548</v>
      </c>
      <c r="C537" s="165" t="s">
        <v>549</v>
      </c>
      <c r="D537" s="166"/>
      <c r="E537" s="167"/>
      <c r="F537" s="167"/>
      <c r="G537" s="168"/>
      <c r="H537" s="169"/>
      <c r="I537" s="169"/>
      <c r="O537" s="170">
        <v>1</v>
      </c>
    </row>
    <row r="538" spans="1:104" ht="22.5">
      <c r="A538" s="171">
        <v>96</v>
      </c>
      <c r="B538" s="172" t="s">
        <v>550</v>
      </c>
      <c r="C538" s="173" t="s">
        <v>551</v>
      </c>
      <c r="D538" s="174" t="s">
        <v>87</v>
      </c>
      <c r="E538" s="175">
        <v>1092.8083</v>
      </c>
      <c r="F538" s="175">
        <v>0</v>
      </c>
      <c r="G538" s="176">
        <f>E538*F538</f>
        <v>0</v>
      </c>
      <c r="O538" s="170">
        <v>2</v>
      </c>
      <c r="AA538" s="146">
        <v>1</v>
      </c>
      <c r="AB538" s="146">
        <v>1</v>
      </c>
      <c r="AC538" s="146">
        <v>1</v>
      </c>
      <c r="AZ538" s="146">
        <v>1</v>
      </c>
      <c r="BA538" s="146">
        <f>IF(AZ538=1,G538,0)</f>
        <v>0</v>
      </c>
      <c r="BB538" s="146">
        <f>IF(AZ538=2,G538,0)</f>
        <v>0</v>
      </c>
      <c r="BC538" s="146">
        <f>IF(AZ538=3,G538,0)</f>
        <v>0</v>
      </c>
      <c r="BD538" s="146">
        <f>IF(AZ538=4,G538,0)</f>
        <v>0</v>
      </c>
      <c r="BE538" s="146">
        <f>IF(AZ538=5,G538,0)</f>
        <v>0</v>
      </c>
      <c r="CA538" s="170">
        <v>1</v>
      </c>
      <c r="CB538" s="170">
        <v>1</v>
      </c>
      <c r="CZ538" s="146">
        <v>0</v>
      </c>
    </row>
    <row r="539" spans="1:15" ht="12.75">
      <c r="A539" s="177"/>
      <c r="B539" s="179"/>
      <c r="C539" s="229" t="s">
        <v>425</v>
      </c>
      <c r="D539" s="230"/>
      <c r="E539" s="180">
        <v>1063.5656</v>
      </c>
      <c r="F539" s="181"/>
      <c r="G539" s="182"/>
      <c r="M539" s="178" t="s">
        <v>425</v>
      </c>
      <c r="O539" s="170"/>
    </row>
    <row r="540" spans="1:15" ht="12.75">
      <c r="A540" s="177"/>
      <c r="B540" s="179"/>
      <c r="C540" s="229" t="s">
        <v>426</v>
      </c>
      <c r="D540" s="230"/>
      <c r="E540" s="180">
        <v>29.2427</v>
      </c>
      <c r="F540" s="181"/>
      <c r="G540" s="182"/>
      <c r="M540" s="178" t="s">
        <v>426</v>
      </c>
      <c r="O540" s="170"/>
    </row>
    <row r="541" spans="1:104" ht="12.75">
      <c r="A541" s="171">
        <v>97</v>
      </c>
      <c r="B541" s="172" t="s">
        <v>552</v>
      </c>
      <c r="C541" s="173" t="s">
        <v>553</v>
      </c>
      <c r="D541" s="174" t="s">
        <v>87</v>
      </c>
      <c r="E541" s="175">
        <v>422.0599</v>
      </c>
      <c r="F541" s="175">
        <v>0</v>
      </c>
      <c r="G541" s="176">
        <f>E541*F541</f>
        <v>0</v>
      </c>
      <c r="O541" s="170">
        <v>2</v>
      </c>
      <c r="AA541" s="146">
        <v>1</v>
      </c>
      <c r="AB541" s="146">
        <v>1</v>
      </c>
      <c r="AC541" s="146">
        <v>1</v>
      </c>
      <c r="AZ541" s="146">
        <v>1</v>
      </c>
      <c r="BA541" s="146">
        <f>IF(AZ541=1,G541,0)</f>
        <v>0</v>
      </c>
      <c r="BB541" s="146">
        <f>IF(AZ541=2,G541,0)</f>
        <v>0</v>
      </c>
      <c r="BC541" s="146">
        <f>IF(AZ541=3,G541,0)</f>
        <v>0</v>
      </c>
      <c r="BD541" s="146">
        <f>IF(AZ541=4,G541,0)</f>
        <v>0</v>
      </c>
      <c r="BE541" s="146">
        <f>IF(AZ541=5,G541,0)</f>
        <v>0</v>
      </c>
      <c r="CA541" s="170">
        <v>1</v>
      </c>
      <c r="CB541" s="170">
        <v>1</v>
      </c>
      <c r="CZ541" s="146">
        <v>0</v>
      </c>
    </row>
    <row r="542" spans="1:15" ht="12.75">
      <c r="A542" s="177"/>
      <c r="B542" s="179"/>
      <c r="C542" s="229" t="s">
        <v>415</v>
      </c>
      <c r="D542" s="230"/>
      <c r="E542" s="180">
        <v>0</v>
      </c>
      <c r="F542" s="181"/>
      <c r="G542" s="182"/>
      <c r="M542" s="178" t="s">
        <v>415</v>
      </c>
      <c r="O542" s="170"/>
    </row>
    <row r="543" spans="1:15" ht="12.75">
      <c r="A543" s="177"/>
      <c r="B543" s="179"/>
      <c r="C543" s="229" t="s">
        <v>554</v>
      </c>
      <c r="D543" s="230"/>
      <c r="E543" s="180">
        <v>7.92</v>
      </c>
      <c r="F543" s="181"/>
      <c r="G543" s="182"/>
      <c r="M543" s="178" t="s">
        <v>554</v>
      </c>
      <c r="O543" s="170"/>
    </row>
    <row r="544" spans="1:15" ht="12.75">
      <c r="A544" s="177"/>
      <c r="B544" s="179"/>
      <c r="C544" s="229" t="s">
        <v>417</v>
      </c>
      <c r="D544" s="230"/>
      <c r="E544" s="180">
        <v>0</v>
      </c>
      <c r="F544" s="181"/>
      <c r="G544" s="182"/>
      <c r="M544" s="178" t="s">
        <v>417</v>
      </c>
      <c r="O544" s="170"/>
    </row>
    <row r="545" spans="1:15" ht="12.75">
      <c r="A545" s="177"/>
      <c r="B545" s="179"/>
      <c r="C545" s="229" t="s">
        <v>555</v>
      </c>
      <c r="D545" s="230"/>
      <c r="E545" s="180">
        <v>15.84</v>
      </c>
      <c r="F545" s="181"/>
      <c r="G545" s="182"/>
      <c r="M545" s="178" t="s">
        <v>555</v>
      </c>
      <c r="O545" s="170"/>
    </row>
    <row r="546" spans="1:15" ht="12.75">
      <c r="A546" s="177"/>
      <c r="B546" s="179"/>
      <c r="C546" s="229" t="s">
        <v>556</v>
      </c>
      <c r="D546" s="230"/>
      <c r="E546" s="180">
        <v>0</v>
      </c>
      <c r="F546" s="181"/>
      <c r="G546" s="182"/>
      <c r="M546" s="178" t="s">
        <v>556</v>
      </c>
      <c r="O546" s="170"/>
    </row>
    <row r="547" spans="1:15" ht="12.75">
      <c r="A547" s="177"/>
      <c r="B547" s="179"/>
      <c r="C547" s="229" t="s">
        <v>557</v>
      </c>
      <c r="D547" s="230"/>
      <c r="E547" s="180">
        <v>384.2351</v>
      </c>
      <c r="F547" s="181"/>
      <c r="G547" s="182"/>
      <c r="M547" s="178" t="s">
        <v>557</v>
      </c>
      <c r="O547" s="170"/>
    </row>
    <row r="548" spans="1:15" ht="12.75">
      <c r="A548" s="177"/>
      <c r="B548" s="179"/>
      <c r="C548" s="229" t="s">
        <v>558</v>
      </c>
      <c r="D548" s="230"/>
      <c r="E548" s="180">
        <v>14.0648</v>
      </c>
      <c r="F548" s="181"/>
      <c r="G548" s="182"/>
      <c r="M548" s="178" t="s">
        <v>558</v>
      </c>
      <c r="O548" s="170"/>
    </row>
    <row r="549" spans="1:104" ht="12.75">
      <c r="A549" s="171">
        <v>98</v>
      </c>
      <c r="B549" s="172" t="s">
        <v>559</v>
      </c>
      <c r="C549" s="173" t="s">
        <v>560</v>
      </c>
      <c r="D549" s="174" t="s">
        <v>144</v>
      </c>
      <c r="E549" s="175">
        <v>4</v>
      </c>
      <c r="F549" s="175">
        <v>0</v>
      </c>
      <c r="G549" s="176">
        <f>E549*F549</f>
        <v>0</v>
      </c>
      <c r="O549" s="170">
        <v>2</v>
      </c>
      <c r="AA549" s="146">
        <v>1</v>
      </c>
      <c r="AB549" s="146">
        <v>1</v>
      </c>
      <c r="AC549" s="146">
        <v>1</v>
      </c>
      <c r="AZ549" s="146">
        <v>1</v>
      </c>
      <c r="BA549" s="146">
        <f>IF(AZ549=1,G549,0)</f>
        <v>0</v>
      </c>
      <c r="BB549" s="146">
        <f>IF(AZ549=2,G549,0)</f>
        <v>0</v>
      </c>
      <c r="BC549" s="146">
        <f>IF(AZ549=3,G549,0)</f>
        <v>0</v>
      </c>
      <c r="BD549" s="146">
        <f>IF(AZ549=4,G549,0)</f>
        <v>0</v>
      </c>
      <c r="BE549" s="146">
        <f>IF(AZ549=5,G549,0)</f>
        <v>0</v>
      </c>
      <c r="CA549" s="170">
        <v>1</v>
      </c>
      <c r="CB549" s="170">
        <v>1</v>
      </c>
      <c r="CZ549" s="146">
        <v>0</v>
      </c>
    </row>
    <row r="550" spans="1:15" ht="12.75">
      <c r="A550" s="177"/>
      <c r="B550" s="179"/>
      <c r="C550" s="229" t="s">
        <v>561</v>
      </c>
      <c r="D550" s="230"/>
      <c r="E550" s="180">
        <v>0</v>
      </c>
      <c r="F550" s="181"/>
      <c r="G550" s="182"/>
      <c r="M550" s="178" t="s">
        <v>561</v>
      </c>
      <c r="O550" s="170"/>
    </row>
    <row r="551" spans="1:15" ht="12.75">
      <c r="A551" s="177"/>
      <c r="B551" s="179"/>
      <c r="C551" s="229" t="s">
        <v>562</v>
      </c>
      <c r="D551" s="230"/>
      <c r="E551" s="180">
        <v>4</v>
      </c>
      <c r="F551" s="181"/>
      <c r="G551" s="182"/>
      <c r="M551" s="204">
        <v>16.794444444444444</v>
      </c>
      <c r="O551" s="170"/>
    </row>
    <row r="552" spans="1:104" ht="12.75">
      <c r="A552" s="171">
        <v>99</v>
      </c>
      <c r="B552" s="172" t="s">
        <v>563</v>
      </c>
      <c r="C552" s="173" t="s">
        <v>564</v>
      </c>
      <c r="D552" s="174" t="s">
        <v>144</v>
      </c>
      <c r="E552" s="175">
        <v>5</v>
      </c>
      <c r="F552" s="175">
        <v>0</v>
      </c>
      <c r="G552" s="176">
        <f>E552*F552</f>
        <v>0</v>
      </c>
      <c r="O552" s="170">
        <v>2</v>
      </c>
      <c r="AA552" s="146">
        <v>1</v>
      </c>
      <c r="AB552" s="146">
        <v>1</v>
      </c>
      <c r="AC552" s="146">
        <v>1</v>
      </c>
      <c r="AZ552" s="146">
        <v>1</v>
      </c>
      <c r="BA552" s="146">
        <f>IF(AZ552=1,G552,0)</f>
        <v>0</v>
      </c>
      <c r="BB552" s="146">
        <f>IF(AZ552=2,G552,0)</f>
        <v>0</v>
      </c>
      <c r="BC552" s="146">
        <f>IF(AZ552=3,G552,0)</f>
        <v>0</v>
      </c>
      <c r="BD552" s="146">
        <f>IF(AZ552=4,G552,0)</f>
        <v>0</v>
      </c>
      <c r="BE552" s="146">
        <f>IF(AZ552=5,G552,0)</f>
        <v>0</v>
      </c>
      <c r="CA552" s="170">
        <v>1</v>
      </c>
      <c r="CB552" s="170">
        <v>1</v>
      </c>
      <c r="CZ552" s="146">
        <v>0</v>
      </c>
    </row>
    <row r="553" spans="1:15" ht="12.75">
      <c r="A553" s="177"/>
      <c r="B553" s="179"/>
      <c r="C553" s="229" t="s">
        <v>561</v>
      </c>
      <c r="D553" s="230"/>
      <c r="E553" s="180">
        <v>0</v>
      </c>
      <c r="F553" s="181"/>
      <c r="G553" s="182"/>
      <c r="M553" s="178" t="s">
        <v>561</v>
      </c>
      <c r="O553" s="170"/>
    </row>
    <row r="554" spans="1:15" ht="12.75">
      <c r="A554" s="177"/>
      <c r="B554" s="179"/>
      <c r="C554" s="229" t="s">
        <v>565</v>
      </c>
      <c r="D554" s="230"/>
      <c r="E554" s="180">
        <v>5</v>
      </c>
      <c r="F554" s="181"/>
      <c r="G554" s="182"/>
      <c r="M554" s="204">
        <v>16.836805555555554</v>
      </c>
      <c r="O554" s="170"/>
    </row>
    <row r="555" spans="1:104" ht="12.75">
      <c r="A555" s="171">
        <v>100</v>
      </c>
      <c r="B555" s="172" t="s">
        <v>566</v>
      </c>
      <c r="C555" s="173" t="s">
        <v>567</v>
      </c>
      <c r="D555" s="174" t="s">
        <v>75</v>
      </c>
      <c r="E555" s="175">
        <v>4</v>
      </c>
      <c r="F555" s="175">
        <v>0</v>
      </c>
      <c r="G555" s="176">
        <f>E555*F555</f>
        <v>0</v>
      </c>
      <c r="O555" s="170">
        <v>2</v>
      </c>
      <c r="AA555" s="146">
        <v>12</v>
      </c>
      <c r="AB555" s="146">
        <v>0</v>
      </c>
      <c r="AC555" s="146">
        <v>97</v>
      </c>
      <c r="AZ555" s="146">
        <v>1</v>
      </c>
      <c r="BA555" s="146">
        <f>IF(AZ555=1,G555,0)</f>
        <v>0</v>
      </c>
      <c r="BB555" s="146">
        <f>IF(AZ555=2,G555,0)</f>
        <v>0</v>
      </c>
      <c r="BC555" s="146">
        <f>IF(AZ555=3,G555,0)</f>
        <v>0</v>
      </c>
      <c r="BD555" s="146">
        <f>IF(AZ555=4,G555,0)</f>
        <v>0</v>
      </c>
      <c r="BE555" s="146">
        <f>IF(AZ555=5,G555,0)</f>
        <v>0</v>
      </c>
      <c r="CA555" s="170">
        <v>12</v>
      </c>
      <c r="CB555" s="170">
        <v>0</v>
      </c>
      <c r="CZ555" s="146">
        <v>0</v>
      </c>
    </row>
    <row r="556" spans="1:15" ht="12.75">
      <c r="A556" s="177"/>
      <c r="B556" s="179"/>
      <c r="C556" s="229" t="s">
        <v>561</v>
      </c>
      <c r="D556" s="230"/>
      <c r="E556" s="180">
        <v>0</v>
      </c>
      <c r="F556" s="181"/>
      <c r="G556" s="182"/>
      <c r="M556" s="178" t="s">
        <v>561</v>
      </c>
      <c r="O556" s="170"/>
    </row>
    <row r="557" spans="1:15" ht="12.75">
      <c r="A557" s="177"/>
      <c r="B557" s="179"/>
      <c r="C557" s="229" t="s">
        <v>562</v>
      </c>
      <c r="D557" s="230"/>
      <c r="E557" s="180">
        <v>4</v>
      </c>
      <c r="F557" s="181"/>
      <c r="G557" s="182"/>
      <c r="M557" s="204">
        <v>16.794444444444444</v>
      </c>
      <c r="O557" s="170"/>
    </row>
    <row r="558" spans="1:104" ht="12.75">
      <c r="A558" s="171">
        <v>101</v>
      </c>
      <c r="B558" s="172" t="s">
        <v>568</v>
      </c>
      <c r="C558" s="173" t="s">
        <v>569</v>
      </c>
      <c r="D558" s="174" t="s">
        <v>75</v>
      </c>
      <c r="E558" s="175">
        <v>5</v>
      </c>
      <c r="F558" s="175">
        <v>0</v>
      </c>
      <c r="G558" s="176">
        <f>E558*F558</f>
        <v>0</v>
      </c>
      <c r="O558" s="170">
        <v>2</v>
      </c>
      <c r="AA558" s="146">
        <v>12</v>
      </c>
      <c r="AB558" s="146">
        <v>0</v>
      </c>
      <c r="AC558" s="146">
        <v>98</v>
      </c>
      <c r="AZ558" s="146">
        <v>1</v>
      </c>
      <c r="BA558" s="146">
        <f>IF(AZ558=1,G558,0)</f>
        <v>0</v>
      </c>
      <c r="BB558" s="146">
        <f>IF(AZ558=2,G558,0)</f>
        <v>0</v>
      </c>
      <c r="BC558" s="146">
        <f>IF(AZ558=3,G558,0)</f>
        <v>0</v>
      </c>
      <c r="BD558" s="146">
        <f>IF(AZ558=4,G558,0)</f>
        <v>0</v>
      </c>
      <c r="BE558" s="146">
        <f>IF(AZ558=5,G558,0)</f>
        <v>0</v>
      </c>
      <c r="CA558" s="170">
        <v>12</v>
      </c>
      <c r="CB558" s="170">
        <v>0</v>
      </c>
      <c r="CZ558" s="146">
        <v>0</v>
      </c>
    </row>
    <row r="559" spans="1:15" ht="12.75">
      <c r="A559" s="177"/>
      <c r="B559" s="179"/>
      <c r="C559" s="229" t="s">
        <v>561</v>
      </c>
      <c r="D559" s="230"/>
      <c r="E559" s="180">
        <v>0</v>
      </c>
      <c r="F559" s="181"/>
      <c r="G559" s="182"/>
      <c r="M559" s="178" t="s">
        <v>561</v>
      </c>
      <c r="O559" s="170"/>
    </row>
    <row r="560" spans="1:15" ht="12.75">
      <c r="A560" s="177"/>
      <c r="B560" s="179"/>
      <c r="C560" s="229" t="s">
        <v>565</v>
      </c>
      <c r="D560" s="230"/>
      <c r="E560" s="180">
        <v>5</v>
      </c>
      <c r="F560" s="181"/>
      <c r="G560" s="182"/>
      <c r="M560" s="204">
        <v>16.836805555555554</v>
      </c>
      <c r="O560" s="170"/>
    </row>
    <row r="561" spans="1:104" ht="22.5">
      <c r="A561" s="171">
        <v>102</v>
      </c>
      <c r="B561" s="172" t="s">
        <v>570</v>
      </c>
      <c r="C561" s="173" t="s">
        <v>571</v>
      </c>
      <c r="D561" s="174" t="s">
        <v>572</v>
      </c>
      <c r="E561" s="175">
        <v>1</v>
      </c>
      <c r="F561" s="175">
        <v>0</v>
      </c>
      <c r="G561" s="176">
        <f>E561*F561</f>
        <v>0</v>
      </c>
      <c r="O561" s="170">
        <v>2</v>
      </c>
      <c r="AA561" s="146">
        <v>12</v>
      </c>
      <c r="AB561" s="146">
        <v>0</v>
      </c>
      <c r="AC561" s="146">
        <v>99</v>
      </c>
      <c r="AZ561" s="146">
        <v>1</v>
      </c>
      <c r="BA561" s="146">
        <f>IF(AZ561=1,G561,0)</f>
        <v>0</v>
      </c>
      <c r="BB561" s="146">
        <f>IF(AZ561=2,G561,0)</f>
        <v>0</v>
      </c>
      <c r="BC561" s="146">
        <f>IF(AZ561=3,G561,0)</f>
        <v>0</v>
      </c>
      <c r="BD561" s="146">
        <f>IF(AZ561=4,G561,0)</f>
        <v>0</v>
      </c>
      <c r="BE561" s="146">
        <f>IF(AZ561=5,G561,0)</f>
        <v>0</v>
      </c>
      <c r="CA561" s="170">
        <v>12</v>
      </c>
      <c r="CB561" s="170">
        <v>0</v>
      </c>
      <c r="CZ561" s="146">
        <v>0</v>
      </c>
    </row>
    <row r="562" spans="1:15" ht="12.75">
      <c r="A562" s="177"/>
      <c r="B562" s="179"/>
      <c r="C562" s="229" t="s">
        <v>251</v>
      </c>
      <c r="D562" s="230"/>
      <c r="E562" s="180">
        <v>0</v>
      </c>
      <c r="F562" s="181"/>
      <c r="G562" s="182"/>
      <c r="M562" s="178" t="s">
        <v>251</v>
      </c>
      <c r="O562" s="170"/>
    </row>
    <row r="563" spans="1:15" ht="12.75">
      <c r="A563" s="177"/>
      <c r="B563" s="179"/>
      <c r="C563" s="229" t="s">
        <v>89</v>
      </c>
      <c r="D563" s="230"/>
      <c r="E563" s="180">
        <v>0</v>
      </c>
      <c r="F563" s="181"/>
      <c r="G563" s="182"/>
      <c r="M563" s="178" t="s">
        <v>89</v>
      </c>
      <c r="O563" s="170"/>
    </row>
    <row r="564" spans="1:15" ht="12.75">
      <c r="A564" s="177"/>
      <c r="B564" s="179"/>
      <c r="C564" s="229" t="s">
        <v>573</v>
      </c>
      <c r="D564" s="230"/>
      <c r="E564" s="180">
        <v>0</v>
      </c>
      <c r="F564" s="181"/>
      <c r="G564" s="182"/>
      <c r="M564" s="178" t="s">
        <v>573</v>
      </c>
      <c r="O564" s="170"/>
    </row>
    <row r="565" spans="1:15" ht="12.75">
      <c r="A565" s="177"/>
      <c r="B565" s="179"/>
      <c r="C565" s="229" t="s">
        <v>545</v>
      </c>
      <c r="D565" s="230"/>
      <c r="E565" s="180">
        <v>0</v>
      </c>
      <c r="F565" s="181"/>
      <c r="G565" s="182"/>
      <c r="M565" s="178" t="s">
        <v>545</v>
      </c>
      <c r="O565" s="170"/>
    </row>
    <row r="566" spans="1:15" ht="12.75">
      <c r="A566" s="177"/>
      <c r="B566" s="179"/>
      <c r="C566" s="229" t="s">
        <v>89</v>
      </c>
      <c r="D566" s="230"/>
      <c r="E566" s="180">
        <v>0</v>
      </c>
      <c r="F566" s="181"/>
      <c r="G566" s="182"/>
      <c r="M566" s="178" t="s">
        <v>89</v>
      </c>
      <c r="O566" s="170"/>
    </row>
    <row r="567" spans="1:15" ht="12.75">
      <c r="A567" s="177"/>
      <c r="B567" s="179"/>
      <c r="C567" s="229" t="s">
        <v>574</v>
      </c>
      <c r="D567" s="230"/>
      <c r="E567" s="180">
        <v>0</v>
      </c>
      <c r="F567" s="181"/>
      <c r="G567" s="182"/>
      <c r="M567" s="178" t="s">
        <v>574</v>
      </c>
      <c r="O567" s="170"/>
    </row>
    <row r="568" spans="1:15" ht="12.75">
      <c r="A568" s="177"/>
      <c r="B568" s="179"/>
      <c r="C568" s="229" t="s">
        <v>575</v>
      </c>
      <c r="D568" s="230"/>
      <c r="E568" s="180">
        <v>0</v>
      </c>
      <c r="F568" s="181"/>
      <c r="G568" s="182"/>
      <c r="M568" s="178" t="s">
        <v>575</v>
      </c>
      <c r="O568" s="170"/>
    </row>
    <row r="569" spans="1:15" ht="12.75">
      <c r="A569" s="177"/>
      <c r="B569" s="179"/>
      <c r="C569" s="229" t="s">
        <v>73</v>
      </c>
      <c r="D569" s="230"/>
      <c r="E569" s="180">
        <v>1</v>
      </c>
      <c r="F569" s="181"/>
      <c r="G569" s="182"/>
      <c r="M569" s="178">
        <v>1</v>
      </c>
      <c r="O569" s="170"/>
    </row>
    <row r="570" spans="1:104" ht="22.5">
      <c r="A570" s="171">
        <v>103</v>
      </c>
      <c r="B570" s="172" t="s">
        <v>576</v>
      </c>
      <c r="C570" s="173" t="s">
        <v>577</v>
      </c>
      <c r="D570" s="174" t="s">
        <v>408</v>
      </c>
      <c r="E570" s="175">
        <v>90</v>
      </c>
      <c r="F570" s="175">
        <v>0</v>
      </c>
      <c r="G570" s="176">
        <f>E570*F570</f>
        <v>0</v>
      </c>
      <c r="O570" s="170">
        <v>2</v>
      </c>
      <c r="AA570" s="146">
        <v>12</v>
      </c>
      <c r="AB570" s="146">
        <v>0</v>
      </c>
      <c r="AC570" s="146">
        <v>100</v>
      </c>
      <c r="AZ570" s="146">
        <v>1</v>
      </c>
      <c r="BA570" s="146">
        <f>IF(AZ570=1,G570,0)</f>
        <v>0</v>
      </c>
      <c r="BB570" s="146">
        <f>IF(AZ570=2,G570,0)</f>
        <v>0</v>
      </c>
      <c r="BC570" s="146">
        <f>IF(AZ570=3,G570,0)</f>
        <v>0</v>
      </c>
      <c r="BD570" s="146">
        <f>IF(AZ570=4,G570,0)</f>
        <v>0</v>
      </c>
      <c r="BE570" s="146">
        <f>IF(AZ570=5,G570,0)</f>
        <v>0</v>
      </c>
      <c r="CA570" s="170">
        <v>12</v>
      </c>
      <c r="CB570" s="170">
        <v>0</v>
      </c>
      <c r="CZ570" s="146">
        <v>0</v>
      </c>
    </row>
    <row r="571" spans="1:15" ht="12.75">
      <c r="A571" s="177"/>
      <c r="B571" s="179"/>
      <c r="C571" s="229" t="s">
        <v>578</v>
      </c>
      <c r="D571" s="230"/>
      <c r="E571" s="180">
        <v>90</v>
      </c>
      <c r="F571" s="181"/>
      <c r="G571" s="182"/>
      <c r="M571" s="178" t="s">
        <v>578</v>
      </c>
      <c r="O571" s="170"/>
    </row>
    <row r="572" spans="1:104" ht="12.75">
      <c r="A572" s="171">
        <v>104</v>
      </c>
      <c r="B572" s="172" t="s">
        <v>579</v>
      </c>
      <c r="C572" s="173" t="s">
        <v>580</v>
      </c>
      <c r="D572" s="174" t="s">
        <v>572</v>
      </c>
      <c r="E572" s="175">
        <v>1</v>
      </c>
      <c r="F572" s="175">
        <v>0</v>
      </c>
      <c r="G572" s="176">
        <f>E572*F572</f>
        <v>0</v>
      </c>
      <c r="O572" s="170">
        <v>2</v>
      </c>
      <c r="AA572" s="146">
        <v>12</v>
      </c>
      <c r="AB572" s="146">
        <v>0</v>
      </c>
      <c r="AC572" s="146">
        <v>101</v>
      </c>
      <c r="AZ572" s="146">
        <v>1</v>
      </c>
      <c r="BA572" s="146">
        <f>IF(AZ572=1,G572,0)</f>
        <v>0</v>
      </c>
      <c r="BB572" s="146">
        <f>IF(AZ572=2,G572,0)</f>
        <v>0</v>
      </c>
      <c r="BC572" s="146">
        <f>IF(AZ572=3,G572,0)</f>
        <v>0</v>
      </c>
      <c r="BD572" s="146">
        <f>IF(AZ572=4,G572,0)</f>
        <v>0</v>
      </c>
      <c r="BE572" s="146">
        <f>IF(AZ572=5,G572,0)</f>
        <v>0</v>
      </c>
      <c r="CA572" s="170">
        <v>12</v>
      </c>
      <c r="CB572" s="170">
        <v>0</v>
      </c>
      <c r="CZ572" s="146">
        <v>0</v>
      </c>
    </row>
    <row r="573" spans="1:15" ht="12.75">
      <c r="A573" s="177"/>
      <c r="B573" s="179"/>
      <c r="C573" s="229" t="s">
        <v>556</v>
      </c>
      <c r="D573" s="230"/>
      <c r="E573" s="180">
        <v>0</v>
      </c>
      <c r="F573" s="181"/>
      <c r="G573" s="182"/>
      <c r="M573" s="178" t="s">
        <v>556</v>
      </c>
      <c r="O573" s="170"/>
    </row>
    <row r="574" spans="1:15" ht="12.75">
      <c r="A574" s="177"/>
      <c r="B574" s="179"/>
      <c r="C574" s="229" t="s">
        <v>89</v>
      </c>
      <c r="D574" s="230"/>
      <c r="E574" s="180">
        <v>0</v>
      </c>
      <c r="F574" s="181"/>
      <c r="G574" s="182"/>
      <c r="M574" s="178" t="s">
        <v>89</v>
      </c>
      <c r="O574" s="170"/>
    </row>
    <row r="575" spans="1:15" ht="12.75">
      <c r="A575" s="177"/>
      <c r="B575" s="179"/>
      <c r="C575" s="229" t="s">
        <v>581</v>
      </c>
      <c r="D575" s="230"/>
      <c r="E575" s="180">
        <v>1</v>
      </c>
      <c r="F575" s="181"/>
      <c r="G575" s="182"/>
      <c r="M575" s="178" t="s">
        <v>581</v>
      </c>
      <c r="O575" s="170"/>
    </row>
    <row r="576" spans="1:104" ht="12.75">
      <c r="A576" s="171">
        <v>105</v>
      </c>
      <c r="B576" s="172" t="s">
        <v>582</v>
      </c>
      <c r="C576" s="173" t="s">
        <v>583</v>
      </c>
      <c r="D576" s="174" t="s">
        <v>408</v>
      </c>
      <c r="E576" s="175">
        <v>80</v>
      </c>
      <c r="F576" s="175">
        <v>0</v>
      </c>
      <c r="G576" s="176">
        <f>E576*F576</f>
        <v>0</v>
      </c>
      <c r="O576" s="170">
        <v>2</v>
      </c>
      <c r="AA576" s="146">
        <v>1</v>
      </c>
      <c r="AB576" s="146">
        <v>1</v>
      </c>
      <c r="AC576" s="146">
        <v>1</v>
      </c>
      <c r="AZ576" s="146">
        <v>1</v>
      </c>
      <c r="BA576" s="146">
        <f>IF(AZ576=1,G576,0)</f>
        <v>0</v>
      </c>
      <c r="BB576" s="146">
        <f>IF(AZ576=2,G576,0)</f>
        <v>0</v>
      </c>
      <c r="BC576" s="146">
        <f>IF(AZ576=3,G576,0)</f>
        <v>0</v>
      </c>
      <c r="BD576" s="146">
        <f>IF(AZ576=4,G576,0)</f>
        <v>0</v>
      </c>
      <c r="BE576" s="146">
        <f>IF(AZ576=5,G576,0)</f>
        <v>0</v>
      </c>
      <c r="CA576" s="170">
        <v>1</v>
      </c>
      <c r="CB576" s="170">
        <v>1</v>
      </c>
      <c r="CZ576" s="146">
        <v>0</v>
      </c>
    </row>
    <row r="577" spans="1:15" ht="12.75">
      <c r="A577" s="177"/>
      <c r="B577" s="179"/>
      <c r="C577" s="229" t="s">
        <v>584</v>
      </c>
      <c r="D577" s="230"/>
      <c r="E577" s="180">
        <v>80</v>
      </c>
      <c r="F577" s="181"/>
      <c r="G577" s="182"/>
      <c r="M577" s="178">
        <v>80</v>
      </c>
      <c r="O577" s="170"/>
    </row>
    <row r="578" spans="1:104" ht="22.5">
      <c r="A578" s="171">
        <v>106</v>
      </c>
      <c r="B578" s="172" t="s">
        <v>585</v>
      </c>
      <c r="C578" s="173" t="s">
        <v>586</v>
      </c>
      <c r="D578" s="174" t="s">
        <v>408</v>
      </c>
      <c r="E578" s="175">
        <v>115</v>
      </c>
      <c r="F578" s="175">
        <v>0</v>
      </c>
      <c r="G578" s="176">
        <f>E578*F578</f>
        <v>0</v>
      </c>
      <c r="O578" s="170">
        <v>2</v>
      </c>
      <c r="AA578" s="146">
        <v>1</v>
      </c>
      <c r="AB578" s="146">
        <v>1</v>
      </c>
      <c r="AC578" s="146">
        <v>1</v>
      </c>
      <c r="AZ578" s="146">
        <v>1</v>
      </c>
      <c r="BA578" s="146">
        <f>IF(AZ578=1,G578,0)</f>
        <v>0</v>
      </c>
      <c r="BB578" s="146">
        <f>IF(AZ578=2,G578,0)</f>
        <v>0</v>
      </c>
      <c r="BC578" s="146">
        <f>IF(AZ578=3,G578,0)</f>
        <v>0</v>
      </c>
      <c r="BD578" s="146">
        <f>IF(AZ578=4,G578,0)</f>
        <v>0</v>
      </c>
      <c r="BE578" s="146">
        <f>IF(AZ578=5,G578,0)</f>
        <v>0</v>
      </c>
      <c r="CA578" s="170">
        <v>1</v>
      </c>
      <c r="CB578" s="170">
        <v>1</v>
      </c>
      <c r="CZ578" s="146">
        <v>0</v>
      </c>
    </row>
    <row r="579" spans="1:15" ht="12.75">
      <c r="A579" s="177"/>
      <c r="B579" s="179"/>
      <c r="C579" s="229" t="s">
        <v>587</v>
      </c>
      <c r="D579" s="230"/>
      <c r="E579" s="180">
        <v>0</v>
      </c>
      <c r="F579" s="181"/>
      <c r="G579" s="182"/>
      <c r="M579" s="178" t="s">
        <v>587</v>
      </c>
      <c r="O579" s="170"/>
    </row>
    <row r="580" spans="1:15" ht="12.75">
      <c r="A580" s="177"/>
      <c r="B580" s="179"/>
      <c r="C580" s="229" t="s">
        <v>251</v>
      </c>
      <c r="D580" s="230"/>
      <c r="E580" s="180">
        <v>0</v>
      </c>
      <c r="F580" s="181"/>
      <c r="G580" s="182"/>
      <c r="M580" s="178" t="s">
        <v>251</v>
      </c>
      <c r="O580" s="170"/>
    </row>
    <row r="581" spans="1:15" ht="12.75">
      <c r="A581" s="177"/>
      <c r="B581" s="179"/>
      <c r="C581" s="229" t="s">
        <v>89</v>
      </c>
      <c r="D581" s="230"/>
      <c r="E581" s="180">
        <v>0</v>
      </c>
      <c r="F581" s="181"/>
      <c r="G581" s="182"/>
      <c r="M581" s="178" t="s">
        <v>89</v>
      </c>
      <c r="O581" s="170"/>
    </row>
    <row r="582" spans="1:15" ht="22.5">
      <c r="A582" s="177"/>
      <c r="B582" s="179"/>
      <c r="C582" s="229" t="s">
        <v>588</v>
      </c>
      <c r="D582" s="230"/>
      <c r="E582" s="180">
        <v>10</v>
      </c>
      <c r="F582" s="181"/>
      <c r="G582" s="182"/>
      <c r="M582" s="178" t="s">
        <v>588</v>
      </c>
      <c r="O582" s="170"/>
    </row>
    <row r="583" spans="1:15" ht="12.75">
      <c r="A583" s="177"/>
      <c r="B583" s="179"/>
      <c r="C583" s="229" t="s">
        <v>556</v>
      </c>
      <c r="D583" s="230"/>
      <c r="E583" s="180">
        <v>0</v>
      </c>
      <c r="F583" s="181"/>
      <c r="G583" s="182"/>
      <c r="M583" s="178" t="s">
        <v>556</v>
      </c>
      <c r="O583" s="170"/>
    </row>
    <row r="584" spans="1:15" ht="12.75">
      <c r="A584" s="177"/>
      <c r="B584" s="179"/>
      <c r="C584" s="229" t="s">
        <v>89</v>
      </c>
      <c r="D584" s="230"/>
      <c r="E584" s="180">
        <v>0</v>
      </c>
      <c r="F584" s="181"/>
      <c r="G584" s="182"/>
      <c r="M584" s="178" t="s">
        <v>89</v>
      </c>
      <c r="O584" s="170"/>
    </row>
    <row r="585" spans="1:15" ht="22.5">
      <c r="A585" s="177"/>
      <c r="B585" s="179"/>
      <c r="C585" s="229" t="s">
        <v>589</v>
      </c>
      <c r="D585" s="230"/>
      <c r="E585" s="180">
        <v>6</v>
      </c>
      <c r="F585" s="181"/>
      <c r="G585" s="182"/>
      <c r="M585" s="178" t="s">
        <v>589</v>
      </c>
      <c r="O585" s="170"/>
    </row>
    <row r="586" spans="1:15" ht="12.75">
      <c r="A586" s="177"/>
      <c r="B586" s="179"/>
      <c r="C586" s="229" t="s">
        <v>545</v>
      </c>
      <c r="D586" s="230"/>
      <c r="E586" s="180">
        <v>0</v>
      </c>
      <c r="F586" s="181"/>
      <c r="G586" s="182"/>
      <c r="M586" s="178" t="s">
        <v>545</v>
      </c>
      <c r="O586" s="170"/>
    </row>
    <row r="587" spans="1:15" ht="12.75">
      <c r="A587" s="177"/>
      <c r="B587" s="179"/>
      <c r="C587" s="229" t="s">
        <v>89</v>
      </c>
      <c r="D587" s="230"/>
      <c r="E587" s="180">
        <v>0</v>
      </c>
      <c r="F587" s="181"/>
      <c r="G587" s="182"/>
      <c r="M587" s="178" t="s">
        <v>89</v>
      </c>
      <c r="O587" s="170"/>
    </row>
    <row r="588" spans="1:15" ht="22.5">
      <c r="A588" s="177"/>
      <c r="B588" s="179"/>
      <c r="C588" s="229" t="s">
        <v>590</v>
      </c>
      <c r="D588" s="230"/>
      <c r="E588" s="180">
        <v>0</v>
      </c>
      <c r="F588" s="181"/>
      <c r="G588" s="182"/>
      <c r="M588" s="178" t="s">
        <v>590</v>
      </c>
      <c r="O588" s="170"/>
    </row>
    <row r="589" spans="1:15" ht="12.75">
      <c r="A589" s="177"/>
      <c r="B589" s="179"/>
      <c r="C589" s="229" t="s">
        <v>591</v>
      </c>
      <c r="D589" s="230"/>
      <c r="E589" s="180">
        <v>30</v>
      </c>
      <c r="F589" s="181"/>
      <c r="G589" s="182"/>
      <c r="M589" s="178" t="s">
        <v>591</v>
      </c>
      <c r="O589" s="170"/>
    </row>
    <row r="590" spans="1:15" ht="12.75">
      <c r="A590" s="177"/>
      <c r="B590" s="179"/>
      <c r="C590" s="229" t="s">
        <v>592</v>
      </c>
      <c r="D590" s="230"/>
      <c r="E590" s="180">
        <v>4</v>
      </c>
      <c r="F590" s="181"/>
      <c r="G590" s="182"/>
      <c r="M590" s="178" t="s">
        <v>592</v>
      </c>
      <c r="O590" s="170"/>
    </row>
    <row r="591" spans="1:15" ht="12.75">
      <c r="A591" s="177"/>
      <c r="B591" s="179"/>
      <c r="C591" s="229" t="s">
        <v>593</v>
      </c>
      <c r="D591" s="230"/>
      <c r="E591" s="180">
        <v>65</v>
      </c>
      <c r="F591" s="181"/>
      <c r="G591" s="182"/>
      <c r="M591" s="178" t="s">
        <v>593</v>
      </c>
      <c r="O591" s="170"/>
    </row>
    <row r="592" spans="1:57" ht="12.75">
      <c r="A592" s="183"/>
      <c r="B592" s="184" t="s">
        <v>76</v>
      </c>
      <c r="C592" s="185" t="str">
        <f>CONCATENATE(B537," ",C537)</f>
        <v>95 Dokončovací konstrukce na pozemních stavbách</v>
      </c>
      <c r="D592" s="186"/>
      <c r="E592" s="187"/>
      <c r="F592" s="188"/>
      <c r="G592" s="189">
        <f>SUM(G537:G591)</f>
        <v>0</v>
      </c>
      <c r="O592" s="170">
        <v>4</v>
      </c>
      <c r="BA592" s="190">
        <f>SUM(BA537:BA591)</f>
        <v>0</v>
      </c>
      <c r="BB592" s="190">
        <f>SUM(BB537:BB591)</f>
        <v>0</v>
      </c>
      <c r="BC592" s="190">
        <f>SUM(BC537:BC591)</f>
        <v>0</v>
      </c>
      <c r="BD592" s="190">
        <f>SUM(BD537:BD591)</f>
        <v>0</v>
      </c>
      <c r="BE592" s="190">
        <f>SUM(BE537:BE591)</f>
        <v>0</v>
      </c>
    </row>
    <row r="593" spans="1:15" ht="12.75">
      <c r="A593" s="163" t="s">
        <v>72</v>
      </c>
      <c r="B593" s="164" t="s">
        <v>594</v>
      </c>
      <c r="C593" s="165" t="s">
        <v>595</v>
      </c>
      <c r="D593" s="166"/>
      <c r="E593" s="167"/>
      <c r="F593" s="167"/>
      <c r="G593" s="168"/>
      <c r="H593" s="169"/>
      <c r="I593" s="169"/>
      <c r="O593" s="170">
        <v>1</v>
      </c>
    </row>
    <row r="594" spans="1:104" ht="12.75">
      <c r="A594" s="171">
        <v>107</v>
      </c>
      <c r="B594" s="172" t="s">
        <v>596</v>
      </c>
      <c r="C594" s="173" t="s">
        <v>597</v>
      </c>
      <c r="D594" s="174" t="s">
        <v>87</v>
      </c>
      <c r="E594" s="175">
        <v>3</v>
      </c>
      <c r="F594" s="175">
        <v>0</v>
      </c>
      <c r="G594" s="176">
        <f>E594*F594</f>
        <v>0</v>
      </c>
      <c r="O594" s="170">
        <v>2</v>
      </c>
      <c r="AA594" s="146">
        <v>1</v>
      </c>
      <c r="AB594" s="146">
        <v>1</v>
      </c>
      <c r="AC594" s="146">
        <v>1</v>
      </c>
      <c r="AZ594" s="146">
        <v>1</v>
      </c>
      <c r="BA594" s="146">
        <f>IF(AZ594=1,G594,0)</f>
        <v>0</v>
      </c>
      <c r="BB594" s="146">
        <f>IF(AZ594=2,G594,0)</f>
        <v>0</v>
      </c>
      <c r="BC594" s="146">
        <f>IF(AZ594=3,G594,0)</f>
        <v>0</v>
      </c>
      <c r="BD594" s="146">
        <f>IF(AZ594=4,G594,0)</f>
        <v>0</v>
      </c>
      <c r="BE594" s="146">
        <f>IF(AZ594=5,G594,0)</f>
        <v>0</v>
      </c>
      <c r="CA594" s="170">
        <v>1</v>
      </c>
      <c r="CB594" s="170">
        <v>1</v>
      </c>
      <c r="CZ594" s="146">
        <v>0</v>
      </c>
    </row>
    <row r="595" spans="1:15" ht="12.75">
      <c r="A595" s="177"/>
      <c r="B595" s="179"/>
      <c r="C595" s="229" t="s">
        <v>88</v>
      </c>
      <c r="D595" s="230"/>
      <c r="E595" s="180">
        <v>0</v>
      </c>
      <c r="F595" s="181"/>
      <c r="G595" s="182"/>
      <c r="M595" s="178" t="s">
        <v>88</v>
      </c>
      <c r="O595" s="170"/>
    </row>
    <row r="596" spans="1:15" ht="12.75">
      <c r="A596" s="177"/>
      <c r="B596" s="179"/>
      <c r="C596" s="229" t="s">
        <v>89</v>
      </c>
      <c r="D596" s="230"/>
      <c r="E596" s="180">
        <v>0</v>
      </c>
      <c r="F596" s="181"/>
      <c r="G596" s="182"/>
      <c r="M596" s="178" t="s">
        <v>89</v>
      </c>
      <c r="O596" s="170"/>
    </row>
    <row r="597" spans="1:15" ht="12.75">
      <c r="A597" s="177"/>
      <c r="B597" s="179"/>
      <c r="C597" s="229" t="s">
        <v>180</v>
      </c>
      <c r="D597" s="230"/>
      <c r="E597" s="180">
        <v>0</v>
      </c>
      <c r="F597" s="181"/>
      <c r="G597" s="182"/>
      <c r="M597" s="178" t="s">
        <v>180</v>
      </c>
      <c r="O597" s="170"/>
    </row>
    <row r="598" spans="1:15" ht="12.75">
      <c r="A598" s="177"/>
      <c r="B598" s="179"/>
      <c r="C598" s="229" t="s">
        <v>598</v>
      </c>
      <c r="D598" s="230"/>
      <c r="E598" s="180">
        <v>3</v>
      </c>
      <c r="F598" s="181"/>
      <c r="G598" s="182"/>
      <c r="M598" s="178" t="s">
        <v>598</v>
      </c>
      <c r="O598" s="170"/>
    </row>
    <row r="599" spans="1:104" ht="12.75">
      <c r="A599" s="171">
        <v>108</v>
      </c>
      <c r="B599" s="172" t="s">
        <v>599</v>
      </c>
      <c r="C599" s="173" t="s">
        <v>600</v>
      </c>
      <c r="D599" s="174" t="s">
        <v>104</v>
      </c>
      <c r="E599" s="175">
        <v>0.234</v>
      </c>
      <c r="F599" s="175">
        <v>0</v>
      </c>
      <c r="G599" s="176">
        <f>E599*F599</f>
        <v>0</v>
      </c>
      <c r="O599" s="170">
        <v>2</v>
      </c>
      <c r="AA599" s="146">
        <v>1</v>
      </c>
      <c r="AB599" s="146">
        <v>1</v>
      </c>
      <c r="AC599" s="146">
        <v>1</v>
      </c>
      <c r="AZ599" s="146">
        <v>1</v>
      </c>
      <c r="BA599" s="146">
        <f>IF(AZ599=1,G599,0)</f>
        <v>0</v>
      </c>
      <c r="BB599" s="146">
        <f>IF(AZ599=2,G599,0)</f>
        <v>0</v>
      </c>
      <c r="BC599" s="146">
        <f>IF(AZ599=3,G599,0)</f>
        <v>0</v>
      </c>
      <c r="BD599" s="146">
        <f>IF(AZ599=4,G599,0)</f>
        <v>0</v>
      </c>
      <c r="BE599" s="146">
        <f>IF(AZ599=5,G599,0)</f>
        <v>0</v>
      </c>
      <c r="CA599" s="170">
        <v>1</v>
      </c>
      <c r="CB599" s="170">
        <v>1</v>
      </c>
      <c r="CZ599" s="146">
        <v>0</v>
      </c>
    </row>
    <row r="600" spans="1:15" ht="12.75">
      <c r="A600" s="177"/>
      <c r="B600" s="179"/>
      <c r="C600" s="229" t="s">
        <v>88</v>
      </c>
      <c r="D600" s="230"/>
      <c r="E600" s="180">
        <v>0</v>
      </c>
      <c r="F600" s="181"/>
      <c r="G600" s="182"/>
      <c r="M600" s="178" t="s">
        <v>88</v>
      </c>
      <c r="O600" s="170"/>
    </row>
    <row r="601" spans="1:15" ht="12.75">
      <c r="A601" s="177"/>
      <c r="B601" s="179"/>
      <c r="C601" s="229" t="s">
        <v>89</v>
      </c>
      <c r="D601" s="230"/>
      <c r="E601" s="180">
        <v>0</v>
      </c>
      <c r="F601" s="181"/>
      <c r="G601" s="182"/>
      <c r="M601" s="178" t="s">
        <v>89</v>
      </c>
      <c r="O601" s="170"/>
    </row>
    <row r="602" spans="1:15" ht="12.75">
      <c r="A602" s="177"/>
      <c r="B602" s="179"/>
      <c r="C602" s="229" t="s">
        <v>180</v>
      </c>
      <c r="D602" s="230"/>
      <c r="E602" s="180">
        <v>0</v>
      </c>
      <c r="F602" s="181"/>
      <c r="G602" s="182"/>
      <c r="M602" s="178" t="s">
        <v>180</v>
      </c>
      <c r="O602" s="170"/>
    </row>
    <row r="603" spans="1:15" ht="12.75">
      <c r="A603" s="177"/>
      <c r="B603" s="179"/>
      <c r="C603" s="229" t="s">
        <v>601</v>
      </c>
      <c r="D603" s="230"/>
      <c r="E603" s="180">
        <v>0.234</v>
      </c>
      <c r="F603" s="181"/>
      <c r="G603" s="182"/>
      <c r="M603" s="178" t="s">
        <v>601</v>
      </c>
      <c r="O603" s="170"/>
    </row>
    <row r="604" spans="1:104" ht="12.75">
      <c r="A604" s="171">
        <v>109</v>
      </c>
      <c r="B604" s="172" t="s">
        <v>602</v>
      </c>
      <c r="C604" s="173" t="s">
        <v>603</v>
      </c>
      <c r="D604" s="174" t="s">
        <v>104</v>
      </c>
      <c r="E604" s="175">
        <v>4.3241</v>
      </c>
      <c r="F604" s="175">
        <v>0</v>
      </c>
      <c r="G604" s="176">
        <f>E604*F604</f>
        <v>0</v>
      </c>
      <c r="O604" s="170">
        <v>2</v>
      </c>
      <c r="AA604" s="146">
        <v>1</v>
      </c>
      <c r="AB604" s="146">
        <v>1</v>
      </c>
      <c r="AC604" s="146">
        <v>1</v>
      </c>
      <c r="AZ604" s="146">
        <v>1</v>
      </c>
      <c r="BA604" s="146">
        <f>IF(AZ604=1,G604,0)</f>
        <v>0</v>
      </c>
      <c r="BB604" s="146">
        <f>IF(AZ604=2,G604,0)</f>
        <v>0</v>
      </c>
      <c r="BC604" s="146">
        <f>IF(AZ604=3,G604,0)</f>
        <v>0</v>
      </c>
      <c r="BD604" s="146">
        <f>IF(AZ604=4,G604,0)</f>
        <v>0</v>
      </c>
      <c r="BE604" s="146">
        <f>IF(AZ604=5,G604,0)</f>
        <v>0</v>
      </c>
      <c r="CA604" s="170">
        <v>1</v>
      </c>
      <c r="CB604" s="170">
        <v>1</v>
      </c>
      <c r="CZ604" s="146">
        <v>0</v>
      </c>
    </row>
    <row r="605" spans="1:15" ht="12.75">
      <c r="A605" s="177"/>
      <c r="B605" s="179"/>
      <c r="C605" s="229" t="s">
        <v>88</v>
      </c>
      <c r="D605" s="230"/>
      <c r="E605" s="180">
        <v>0</v>
      </c>
      <c r="F605" s="181"/>
      <c r="G605" s="182"/>
      <c r="M605" s="178" t="s">
        <v>88</v>
      </c>
      <c r="O605" s="170"/>
    </row>
    <row r="606" spans="1:15" ht="12.75">
      <c r="A606" s="177"/>
      <c r="B606" s="179"/>
      <c r="C606" s="229" t="s">
        <v>89</v>
      </c>
      <c r="D606" s="230"/>
      <c r="E606" s="180">
        <v>0</v>
      </c>
      <c r="F606" s="181"/>
      <c r="G606" s="182"/>
      <c r="M606" s="178" t="s">
        <v>89</v>
      </c>
      <c r="O606" s="170"/>
    </row>
    <row r="607" spans="1:15" ht="22.5">
      <c r="A607" s="177"/>
      <c r="B607" s="179"/>
      <c r="C607" s="229" t="s">
        <v>604</v>
      </c>
      <c r="D607" s="230"/>
      <c r="E607" s="180">
        <v>0.8757</v>
      </c>
      <c r="F607" s="181"/>
      <c r="G607" s="182"/>
      <c r="M607" s="178" t="s">
        <v>604</v>
      </c>
      <c r="O607" s="170"/>
    </row>
    <row r="608" spans="1:15" ht="22.5">
      <c r="A608" s="177"/>
      <c r="B608" s="179"/>
      <c r="C608" s="229" t="s">
        <v>605</v>
      </c>
      <c r="D608" s="230"/>
      <c r="E608" s="180">
        <v>3.4393</v>
      </c>
      <c r="F608" s="181"/>
      <c r="G608" s="182"/>
      <c r="M608" s="178" t="s">
        <v>605</v>
      </c>
      <c r="O608" s="170"/>
    </row>
    <row r="609" spans="1:15" ht="12.75">
      <c r="A609" s="177"/>
      <c r="B609" s="179"/>
      <c r="C609" s="229" t="s">
        <v>606</v>
      </c>
      <c r="D609" s="230"/>
      <c r="E609" s="180">
        <v>0.009</v>
      </c>
      <c r="F609" s="181"/>
      <c r="G609" s="182"/>
      <c r="M609" s="178" t="s">
        <v>606</v>
      </c>
      <c r="O609" s="170"/>
    </row>
    <row r="610" spans="1:104" ht="12.75">
      <c r="A610" s="171">
        <v>110</v>
      </c>
      <c r="B610" s="172" t="s">
        <v>607</v>
      </c>
      <c r="C610" s="173" t="s">
        <v>608</v>
      </c>
      <c r="D610" s="174" t="s">
        <v>104</v>
      </c>
      <c r="E610" s="175">
        <v>182.588</v>
      </c>
      <c r="F610" s="175">
        <v>0</v>
      </c>
      <c r="G610" s="176">
        <f>E610*F610</f>
        <v>0</v>
      </c>
      <c r="O610" s="170">
        <v>2</v>
      </c>
      <c r="AA610" s="146">
        <v>1</v>
      </c>
      <c r="AB610" s="146">
        <v>1</v>
      </c>
      <c r="AC610" s="146">
        <v>1</v>
      </c>
      <c r="AZ610" s="146">
        <v>1</v>
      </c>
      <c r="BA610" s="146">
        <f>IF(AZ610=1,G610,0)</f>
        <v>0</v>
      </c>
      <c r="BB610" s="146">
        <f>IF(AZ610=2,G610,0)</f>
        <v>0</v>
      </c>
      <c r="BC610" s="146">
        <f>IF(AZ610=3,G610,0)</f>
        <v>0</v>
      </c>
      <c r="BD610" s="146">
        <f>IF(AZ610=4,G610,0)</f>
        <v>0</v>
      </c>
      <c r="BE610" s="146">
        <f>IF(AZ610=5,G610,0)</f>
        <v>0</v>
      </c>
      <c r="CA610" s="170">
        <v>1</v>
      </c>
      <c r="CB610" s="170">
        <v>1</v>
      </c>
      <c r="CZ610" s="146">
        <v>0</v>
      </c>
    </row>
    <row r="611" spans="1:15" ht="12.75">
      <c r="A611" s="177"/>
      <c r="B611" s="179"/>
      <c r="C611" s="229" t="s">
        <v>609</v>
      </c>
      <c r="D611" s="230"/>
      <c r="E611" s="180">
        <v>0</v>
      </c>
      <c r="F611" s="181"/>
      <c r="G611" s="182"/>
      <c r="M611" s="178" t="s">
        <v>609</v>
      </c>
      <c r="O611" s="170"/>
    </row>
    <row r="612" spans="1:15" ht="12.75">
      <c r="A612" s="177"/>
      <c r="B612" s="179"/>
      <c r="C612" s="229" t="s">
        <v>610</v>
      </c>
      <c r="D612" s="230"/>
      <c r="E612" s="180">
        <v>0</v>
      </c>
      <c r="F612" s="181"/>
      <c r="G612" s="182"/>
      <c r="M612" s="178" t="s">
        <v>610</v>
      </c>
      <c r="O612" s="170"/>
    </row>
    <row r="613" spans="1:15" ht="12.75">
      <c r="A613" s="177"/>
      <c r="B613" s="179"/>
      <c r="C613" s="229" t="s">
        <v>611</v>
      </c>
      <c r="D613" s="230"/>
      <c r="E613" s="180">
        <v>180.8062</v>
      </c>
      <c r="F613" s="181"/>
      <c r="G613" s="182"/>
      <c r="M613" s="178" t="s">
        <v>611</v>
      </c>
      <c r="O613" s="170"/>
    </row>
    <row r="614" spans="1:15" ht="12.75">
      <c r="A614" s="177"/>
      <c r="B614" s="179"/>
      <c r="C614" s="229" t="s">
        <v>612</v>
      </c>
      <c r="D614" s="230"/>
      <c r="E614" s="180">
        <v>-0.1587</v>
      </c>
      <c r="F614" s="181"/>
      <c r="G614" s="182"/>
      <c r="M614" s="178" t="s">
        <v>612</v>
      </c>
      <c r="O614" s="170"/>
    </row>
    <row r="615" spans="1:15" ht="22.5">
      <c r="A615" s="177"/>
      <c r="B615" s="179"/>
      <c r="C615" s="229" t="s">
        <v>613</v>
      </c>
      <c r="D615" s="230"/>
      <c r="E615" s="180">
        <v>-2.9032</v>
      </c>
      <c r="F615" s="181"/>
      <c r="G615" s="182"/>
      <c r="M615" s="178" t="s">
        <v>613</v>
      </c>
      <c r="O615" s="170"/>
    </row>
    <row r="616" spans="1:15" ht="12.75">
      <c r="A616" s="177"/>
      <c r="B616" s="179"/>
      <c r="C616" s="229" t="s">
        <v>614</v>
      </c>
      <c r="D616" s="230"/>
      <c r="E616" s="180">
        <v>-0.1275</v>
      </c>
      <c r="F616" s="181"/>
      <c r="G616" s="182"/>
      <c r="M616" s="178" t="s">
        <v>614</v>
      </c>
      <c r="O616" s="170"/>
    </row>
    <row r="617" spans="1:15" ht="12.75">
      <c r="A617" s="177"/>
      <c r="B617" s="179"/>
      <c r="C617" s="229" t="s">
        <v>615</v>
      </c>
      <c r="D617" s="230"/>
      <c r="E617" s="180">
        <v>4.9713</v>
      </c>
      <c r="F617" s="181"/>
      <c r="G617" s="182"/>
      <c r="M617" s="178" t="s">
        <v>615</v>
      </c>
      <c r="O617" s="170"/>
    </row>
    <row r="618" spans="1:104" ht="12.75">
      <c r="A618" s="171">
        <v>111</v>
      </c>
      <c r="B618" s="172" t="s">
        <v>616</v>
      </c>
      <c r="C618" s="173" t="s">
        <v>617</v>
      </c>
      <c r="D618" s="174" t="s">
        <v>144</v>
      </c>
      <c r="E618" s="175">
        <v>354</v>
      </c>
      <c r="F618" s="175">
        <v>0</v>
      </c>
      <c r="G618" s="176">
        <f>E618*F618</f>
        <v>0</v>
      </c>
      <c r="O618" s="170">
        <v>2</v>
      </c>
      <c r="AA618" s="146">
        <v>1</v>
      </c>
      <c r="AB618" s="146">
        <v>1</v>
      </c>
      <c r="AC618" s="146">
        <v>1</v>
      </c>
      <c r="AZ618" s="146">
        <v>1</v>
      </c>
      <c r="BA618" s="146">
        <f>IF(AZ618=1,G618,0)</f>
        <v>0</v>
      </c>
      <c r="BB618" s="146">
        <f>IF(AZ618=2,G618,0)</f>
        <v>0</v>
      </c>
      <c r="BC618" s="146">
        <f>IF(AZ618=3,G618,0)</f>
        <v>0</v>
      </c>
      <c r="BD618" s="146">
        <f>IF(AZ618=4,G618,0)</f>
        <v>0</v>
      </c>
      <c r="BE618" s="146">
        <f>IF(AZ618=5,G618,0)</f>
        <v>0</v>
      </c>
      <c r="CA618" s="170">
        <v>1</v>
      </c>
      <c r="CB618" s="170">
        <v>1</v>
      </c>
      <c r="CZ618" s="146">
        <v>0</v>
      </c>
    </row>
    <row r="619" spans="1:15" ht="12.75">
      <c r="A619" s="177"/>
      <c r="B619" s="179"/>
      <c r="C619" s="229" t="s">
        <v>618</v>
      </c>
      <c r="D619" s="230"/>
      <c r="E619" s="180">
        <v>0</v>
      </c>
      <c r="F619" s="181"/>
      <c r="G619" s="182"/>
      <c r="M619" s="178" t="s">
        <v>618</v>
      </c>
      <c r="O619" s="170"/>
    </row>
    <row r="620" spans="1:15" ht="12.75">
      <c r="A620" s="177"/>
      <c r="B620" s="179"/>
      <c r="C620" s="229" t="s">
        <v>619</v>
      </c>
      <c r="D620" s="230"/>
      <c r="E620" s="180">
        <v>0</v>
      </c>
      <c r="F620" s="181"/>
      <c r="G620" s="182"/>
      <c r="M620" s="178" t="s">
        <v>619</v>
      </c>
      <c r="O620" s="170"/>
    </row>
    <row r="621" spans="1:15" ht="12.75">
      <c r="A621" s="177"/>
      <c r="B621" s="179"/>
      <c r="C621" s="229" t="s">
        <v>620</v>
      </c>
      <c r="D621" s="230"/>
      <c r="E621" s="180">
        <v>50</v>
      </c>
      <c r="F621" s="181"/>
      <c r="G621" s="182"/>
      <c r="M621" s="178" t="s">
        <v>620</v>
      </c>
      <c r="O621" s="170"/>
    </row>
    <row r="622" spans="1:15" ht="12.75">
      <c r="A622" s="177"/>
      <c r="B622" s="179"/>
      <c r="C622" s="229" t="s">
        <v>621</v>
      </c>
      <c r="D622" s="230"/>
      <c r="E622" s="180">
        <v>88</v>
      </c>
      <c r="F622" s="181"/>
      <c r="G622" s="182"/>
      <c r="M622" s="178" t="s">
        <v>621</v>
      </c>
      <c r="O622" s="170"/>
    </row>
    <row r="623" spans="1:15" ht="12.75">
      <c r="A623" s="177"/>
      <c r="B623" s="179"/>
      <c r="C623" s="229" t="s">
        <v>622</v>
      </c>
      <c r="D623" s="230"/>
      <c r="E623" s="180">
        <v>26</v>
      </c>
      <c r="F623" s="181"/>
      <c r="G623" s="182"/>
      <c r="M623" s="178" t="s">
        <v>622</v>
      </c>
      <c r="O623" s="170"/>
    </row>
    <row r="624" spans="1:15" ht="12.75">
      <c r="A624" s="177"/>
      <c r="B624" s="179"/>
      <c r="C624" s="229" t="s">
        <v>495</v>
      </c>
      <c r="D624" s="230"/>
      <c r="E624" s="180">
        <v>0</v>
      </c>
      <c r="F624" s="181"/>
      <c r="G624" s="182"/>
      <c r="M624" s="178" t="s">
        <v>495</v>
      </c>
      <c r="O624" s="170"/>
    </row>
    <row r="625" spans="1:15" ht="12.75">
      <c r="A625" s="177"/>
      <c r="B625" s="179"/>
      <c r="C625" s="229" t="s">
        <v>623</v>
      </c>
      <c r="D625" s="230"/>
      <c r="E625" s="180">
        <v>62</v>
      </c>
      <c r="F625" s="181"/>
      <c r="G625" s="182"/>
      <c r="M625" s="178" t="s">
        <v>623</v>
      </c>
      <c r="O625" s="170"/>
    </row>
    <row r="626" spans="1:15" ht="12.75">
      <c r="A626" s="177"/>
      <c r="B626" s="179"/>
      <c r="C626" s="229" t="s">
        <v>624</v>
      </c>
      <c r="D626" s="230"/>
      <c r="E626" s="180">
        <v>120</v>
      </c>
      <c r="F626" s="181"/>
      <c r="G626" s="182"/>
      <c r="M626" s="178" t="s">
        <v>624</v>
      </c>
      <c r="O626" s="170"/>
    </row>
    <row r="627" spans="1:15" ht="12.75">
      <c r="A627" s="177"/>
      <c r="B627" s="179"/>
      <c r="C627" s="229" t="s">
        <v>625</v>
      </c>
      <c r="D627" s="230"/>
      <c r="E627" s="180">
        <v>8</v>
      </c>
      <c r="F627" s="181"/>
      <c r="G627" s="182"/>
      <c r="M627" s="178" t="s">
        <v>625</v>
      </c>
      <c r="O627" s="170"/>
    </row>
    <row r="628" spans="1:104" ht="12.75">
      <c r="A628" s="171">
        <v>112</v>
      </c>
      <c r="B628" s="172" t="s">
        <v>626</v>
      </c>
      <c r="C628" s="173" t="s">
        <v>627</v>
      </c>
      <c r="D628" s="174" t="s">
        <v>144</v>
      </c>
      <c r="E628" s="175">
        <v>262</v>
      </c>
      <c r="F628" s="175">
        <v>0</v>
      </c>
      <c r="G628" s="176">
        <f>E628*F628</f>
        <v>0</v>
      </c>
      <c r="O628" s="170">
        <v>2</v>
      </c>
      <c r="AA628" s="146">
        <v>1</v>
      </c>
      <c r="AB628" s="146">
        <v>1</v>
      </c>
      <c r="AC628" s="146">
        <v>1</v>
      </c>
      <c r="AZ628" s="146">
        <v>1</v>
      </c>
      <c r="BA628" s="146">
        <f>IF(AZ628=1,G628,0)</f>
        <v>0</v>
      </c>
      <c r="BB628" s="146">
        <f>IF(AZ628=2,G628,0)</f>
        <v>0</v>
      </c>
      <c r="BC628" s="146">
        <f>IF(AZ628=3,G628,0)</f>
        <v>0</v>
      </c>
      <c r="BD628" s="146">
        <f>IF(AZ628=4,G628,0)</f>
        <v>0</v>
      </c>
      <c r="BE628" s="146">
        <f>IF(AZ628=5,G628,0)</f>
        <v>0</v>
      </c>
      <c r="CA628" s="170">
        <v>1</v>
      </c>
      <c r="CB628" s="170">
        <v>1</v>
      </c>
      <c r="CZ628" s="146">
        <v>0</v>
      </c>
    </row>
    <row r="629" spans="1:15" ht="12.75">
      <c r="A629" s="177"/>
      <c r="B629" s="179"/>
      <c r="C629" s="229" t="s">
        <v>618</v>
      </c>
      <c r="D629" s="230"/>
      <c r="E629" s="180">
        <v>0</v>
      </c>
      <c r="F629" s="181"/>
      <c r="G629" s="182"/>
      <c r="M629" s="178" t="s">
        <v>618</v>
      </c>
      <c r="O629" s="170"/>
    </row>
    <row r="630" spans="1:15" ht="12.75">
      <c r="A630" s="177"/>
      <c r="B630" s="179"/>
      <c r="C630" s="229" t="s">
        <v>619</v>
      </c>
      <c r="D630" s="230"/>
      <c r="E630" s="180">
        <v>0</v>
      </c>
      <c r="F630" s="181"/>
      <c r="G630" s="182"/>
      <c r="M630" s="178" t="s">
        <v>619</v>
      </c>
      <c r="O630" s="170"/>
    </row>
    <row r="631" spans="1:15" ht="12.75">
      <c r="A631" s="177"/>
      <c r="B631" s="179"/>
      <c r="C631" s="229" t="s">
        <v>620</v>
      </c>
      <c r="D631" s="230"/>
      <c r="E631" s="180">
        <v>50</v>
      </c>
      <c r="F631" s="181"/>
      <c r="G631" s="182"/>
      <c r="M631" s="178" t="s">
        <v>620</v>
      </c>
      <c r="O631" s="170"/>
    </row>
    <row r="632" spans="1:15" ht="12.75">
      <c r="A632" s="177"/>
      <c r="B632" s="179"/>
      <c r="C632" s="229" t="s">
        <v>628</v>
      </c>
      <c r="D632" s="230"/>
      <c r="E632" s="180">
        <v>44</v>
      </c>
      <c r="F632" s="181"/>
      <c r="G632" s="182"/>
      <c r="M632" s="178" t="s">
        <v>628</v>
      </c>
      <c r="O632" s="170"/>
    </row>
    <row r="633" spans="1:15" ht="12.75">
      <c r="A633" s="177"/>
      <c r="B633" s="179"/>
      <c r="C633" s="229" t="s">
        <v>622</v>
      </c>
      <c r="D633" s="230"/>
      <c r="E633" s="180">
        <v>26</v>
      </c>
      <c r="F633" s="181"/>
      <c r="G633" s="182"/>
      <c r="M633" s="178" t="s">
        <v>622</v>
      </c>
      <c r="O633" s="170"/>
    </row>
    <row r="634" spans="1:15" ht="12.75">
      <c r="A634" s="177"/>
      <c r="B634" s="179"/>
      <c r="C634" s="229" t="s">
        <v>629</v>
      </c>
      <c r="D634" s="230"/>
      <c r="E634" s="180">
        <v>2</v>
      </c>
      <c r="F634" s="181"/>
      <c r="G634" s="182"/>
      <c r="M634" s="178" t="s">
        <v>629</v>
      </c>
      <c r="O634" s="170"/>
    </row>
    <row r="635" spans="1:15" ht="12.75">
      <c r="A635" s="177"/>
      <c r="B635" s="179"/>
      <c r="C635" s="229" t="s">
        <v>630</v>
      </c>
      <c r="D635" s="230"/>
      <c r="E635" s="180">
        <v>14</v>
      </c>
      <c r="F635" s="181"/>
      <c r="G635" s="182"/>
      <c r="M635" s="178" t="s">
        <v>630</v>
      </c>
      <c r="O635" s="170"/>
    </row>
    <row r="636" spans="1:15" ht="12.75">
      <c r="A636" s="177"/>
      <c r="B636" s="179"/>
      <c r="C636" s="229" t="s">
        <v>495</v>
      </c>
      <c r="D636" s="230"/>
      <c r="E636" s="180">
        <v>0</v>
      </c>
      <c r="F636" s="181"/>
      <c r="G636" s="182"/>
      <c r="M636" s="178" t="s">
        <v>495</v>
      </c>
      <c r="O636" s="170"/>
    </row>
    <row r="637" spans="1:15" ht="12.75">
      <c r="A637" s="177"/>
      <c r="B637" s="179"/>
      <c r="C637" s="229" t="s">
        <v>623</v>
      </c>
      <c r="D637" s="230"/>
      <c r="E637" s="180">
        <v>62</v>
      </c>
      <c r="F637" s="181"/>
      <c r="G637" s="182"/>
      <c r="M637" s="178" t="s">
        <v>623</v>
      </c>
      <c r="O637" s="170"/>
    </row>
    <row r="638" spans="1:15" ht="12.75">
      <c r="A638" s="177"/>
      <c r="B638" s="179"/>
      <c r="C638" s="229" t="s">
        <v>631</v>
      </c>
      <c r="D638" s="230"/>
      <c r="E638" s="180">
        <v>60</v>
      </c>
      <c r="F638" s="181"/>
      <c r="G638" s="182"/>
      <c r="M638" s="178" t="s">
        <v>631</v>
      </c>
      <c r="O638" s="170"/>
    </row>
    <row r="639" spans="1:15" ht="12.75">
      <c r="A639" s="177"/>
      <c r="B639" s="179"/>
      <c r="C639" s="229" t="s">
        <v>632</v>
      </c>
      <c r="D639" s="230"/>
      <c r="E639" s="180">
        <v>4</v>
      </c>
      <c r="F639" s="181"/>
      <c r="G639" s="182"/>
      <c r="M639" s="178" t="s">
        <v>632</v>
      </c>
      <c r="O639" s="170"/>
    </row>
    <row r="640" spans="1:104" ht="12.75">
      <c r="A640" s="171">
        <v>113</v>
      </c>
      <c r="B640" s="172" t="s">
        <v>633</v>
      </c>
      <c r="C640" s="173" t="s">
        <v>634</v>
      </c>
      <c r="D640" s="174" t="s">
        <v>144</v>
      </c>
      <c r="E640" s="175">
        <v>20</v>
      </c>
      <c r="F640" s="175">
        <v>0</v>
      </c>
      <c r="G640" s="176">
        <f>E640*F640</f>
        <v>0</v>
      </c>
      <c r="O640" s="170">
        <v>2</v>
      </c>
      <c r="AA640" s="146">
        <v>1</v>
      </c>
      <c r="AB640" s="146">
        <v>1</v>
      </c>
      <c r="AC640" s="146">
        <v>1</v>
      </c>
      <c r="AZ640" s="146">
        <v>1</v>
      </c>
      <c r="BA640" s="146">
        <f>IF(AZ640=1,G640,0)</f>
        <v>0</v>
      </c>
      <c r="BB640" s="146">
        <f>IF(AZ640=2,G640,0)</f>
        <v>0</v>
      </c>
      <c r="BC640" s="146">
        <f>IF(AZ640=3,G640,0)</f>
        <v>0</v>
      </c>
      <c r="BD640" s="146">
        <f>IF(AZ640=4,G640,0)</f>
        <v>0</v>
      </c>
      <c r="BE640" s="146">
        <f>IF(AZ640=5,G640,0)</f>
        <v>0</v>
      </c>
      <c r="CA640" s="170">
        <v>1</v>
      </c>
      <c r="CB640" s="170">
        <v>1</v>
      </c>
      <c r="CZ640" s="146">
        <v>0</v>
      </c>
    </row>
    <row r="641" spans="1:15" ht="12.75">
      <c r="A641" s="177"/>
      <c r="B641" s="179"/>
      <c r="C641" s="229" t="s">
        <v>618</v>
      </c>
      <c r="D641" s="230"/>
      <c r="E641" s="180">
        <v>0</v>
      </c>
      <c r="F641" s="181"/>
      <c r="G641" s="182"/>
      <c r="M641" s="178" t="s">
        <v>618</v>
      </c>
      <c r="O641" s="170"/>
    </row>
    <row r="642" spans="1:15" ht="12.75">
      <c r="A642" s="177"/>
      <c r="B642" s="179"/>
      <c r="C642" s="229" t="s">
        <v>619</v>
      </c>
      <c r="D642" s="230"/>
      <c r="E642" s="180">
        <v>0</v>
      </c>
      <c r="F642" s="181"/>
      <c r="G642" s="182"/>
      <c r="M642" s="178" t="s">
        <v>619</v>
      </c>
      <c r="O642" s="170"/>
    </row>
    <row r="643" spans="1:15" ht="12.75">
      <c r="A643" s="177"/>
      <c r="B643" s="179"/>
      <c r="C643" s="229" t="s">
        <v>635</v>
      </c>
      <c r="D643" s="230"/>
      <c r="E643" s="180">
        <v>2</v>
      </c>
      <c r="F643" s="181"/>
      <c r="G643" s="182"/>
      <c r="M643" s="178" t="s">
        <v>635</v>
      </c>
      <c r="O643" s="170"/>
    </row>
    <row r="644" spans="1:15" ht="12.75">
      <c r="A644" s="177"/>
      <c r="B644" s="179"/>
      <c r="C644" s="229" t="s">
        <v>636</v>
      </c>
      <c r="D644" s="230"/>
      <c r="E644" s="180">
        <v>18</v>
      </c>
      <c r="F644" s="181"/>
      <c r="G644" s="182"/>
      <c r="M644" s="178" t="s">
        <v>636</v>
      </c>
      <c r="O644" s="170"/>
    </row>
    <row r="645" spans="1:104" ht="12.75">
      <c r="A645" s="171">
        <v>114</v>
      </c>
      <c r="B645" s="172" t="s">
        <v>637</v>
      </c>
      <c r="C645" s="173" t="s">
        <v>638</v>
      </c>
      <c r="D645" s="174" t="s">
        <v>144</v>
      </c>
      <c r="E645" s="175">
        <v>1</v>
      </c>
      <c r="F645" s="175">
        <v>0</v>
      </c>
      <c r="G645" s="176">
        <f>E645*F645</f>
        <v>0</v>
      </c>
      <c r="O645" s="170">
        <v>2</v>
      </c>
      <c r="AA645" s="146">
        <v>1</v>
      </c>
      <c r="AB645" s="146">
        <v>1</v>
      </c>
      <c r="AC645" s="146">
        <v>1</v>
      </c>
      <c r="AZ645" s="146">
        <v>1</v>
      </c>
      <c r="BA645" s="146">
        <f>IF(AZ645=1,G645,0)</f>
        <v>0</v>
      </c>
      <c r="BB645" s="146">
        <f>IF(AZ645=2,G645,0)</f>
        <v>0</v>
      </c>
      <c r="BC645" s="146">
        <f>IF(AZ645=3,G645,0)</f>
        <v>0</v>
      </c>
      <c r="BD645" s="146">
        <f>IF(AZ645=4,G645,0)</f>
        <v>0</v>
      </c>
      <c r="BE645" s="146">
        <f>IF(AZ645=5,G645,0)</f>
        <v>0</v>
      </c>
      <c r="CA645" s="170">
        <v>1</v>
      </c>
      <c r="CB645" s="170">
        <v>1</v>
      </c>
      <c r="CZ645" s="146">
        <v>0</v>
      </c>
    </row>
    <row r="646" spans="1:15" ht="12.75">
      <c r="A646" s="177"/>
      <c r="B646" s="179"/>
      <c r="C646" s="229" t="s">
        <v>618</v>
      </c>
      <c r="D646" s="230"/>
      <c r="E646" s="180">
        <v>0</v>
      </c>
      <c r="F646" s="181"/>
      <c r="G646" s="182"/>
      <c r="M646" s="178" t="s">
        <v>618</v>
      </c>
      <c r="O646" s="170"/>
    </row>
    <row r="647" spans="1:15" ht="12.75">
      <c r="A647" s="177"/>
      <c r="B647" s="179"/>
      <c r="C647" s="229" t="s">
        <v>619</v>
      </c>
      <c r="D647" s="230"/>
      <c r="E647" s="180">
        <v>0</v>
      </c>
      <c r="F647" s="181"/>
      <c r="G647" s="182"/>
      <c r="M647" s="178" t="s">
        <v>619</v>
      </c>
      <c r="O647" s="170"/>
    </row>
    <row r="648" spans="1:15" ht="12.75">
      <c r="A648" s="177"/>
      <c r="B648" s="179"/>
      <c r="C648" s="229" t="s">
        <v>639</v>
      </c>
      <c r="D648" s="230"/>
      <c r="E648" s="180">
        <v>1</v>
      </c>
      <c r="F648" s="181"/>
      <c r="G648" s="182"/>
      <c r="M648" s="178" t="s">
        <v>639</v>
      </c>
      <c r="O648" s="170"/>
    </row>
    <row r="649" spans="1:104" ht="12.75">
      <c r="A649" s="171">
        <v>115</v>
      </c>
      <c r="B649" s="172" t="s">
        <v>640</v>
      </c>
      <c r="C649" s="173" t="s">
        <v>641</v>
      </c>
      <c r="D649" s="174" t="s">
        <v>87</v>
      </c>
      <c r="E649" s="175">
        <v>13.44</v>
      </c>
      <c r="F649" s="175">
        <v>0</v>
      </c>
      <c r="G649" s="176">
        <f>E649*F649</f>
        <v>0</v>
      </c>
      <c r="O649" s="170">
        <v>2</v>
      </c>
      <c r="AA649" s="146">
        <v>1</v>
      </c>
      <c r="AB649" s="146">
        <v>1</v>
      </c>
      <c r="AC649" s="146">
        <v>1</v>
      </c>
      <c r="AZ649" s="146">
        <v>1</v>
      </c>
      <c r="BA649" s="146">
        <f>IF(AZ649=1,G649,0)</f>
        <v>0</v>
      </c>
      <c r="BB649" s="146">
        <f>IF(AZ649=2,G649,0)</f>
        <v>0</v>
      </c>
      <c r="BC649" s="146">
        <f>IF(AZ649=3,G649,0)</f>
        <v>0</v>
      </c>
      <c r="BD649" s="146">
        <f>IF(AZ649=4,G649,0)</f>
        <v>0</v>
      </c>
      <c r="BE649" s="146">
        <f>IF(AZ649=5,G649,0)</f>
        <v>0</v>
      </c>
      <c r="CA649" s="170">
        <v>1</v>
      </c>
      <c r="CB649" s="170">
        <v>1</v>
      </c>
      <c r="CZ649" s="146">
        <v>0</v>
      </c>
    </row>
    <row r="650" spans="1:15" ht="12.75">
      <c r="A650" s="177"/>
      <c r="B650" s="179"/>
      <c r="C650" s="229" t="s">
        <v>618</v>
      </c>
      <c r="D650" s="230"/>
      <c r="E650" s="180">
        <v>0</v>
      </c>
      <c r="F650" s="181"/>
      <c r="G650" s="182"/>
      <c r="M650" s="178" t="s">
        <v>618</v>
      </c>
      <c r="O650" s="170"/>
    </row>
    <row r="651" spans="1:15" ht="12.75">
      <c r="A651" s="177"/>
      <c r="B651" s="179"/>
      <c r="C651" s="229" t="s">
        <v>619</v>
      </c>
      <c r="D651" s="230"/>
      <c r="E651" s="180">
        <v>0</v>
      </c>
      <c r="F651" s="181"/>
      <c r="G651" s="182"/>
      <c r="M651" s="178" t="s">
        <v>619</v>
      </c>
      <c r="O651" s="170"/>
    </row>
    <row r="652" spans="1:15" ht="12.75">
      <c r="A652" s="177"/>
      <c r="B652" s="179"/>
      <c r="C652" s="229" t="s">
        <v>642</v>
      </c>
      <c r="D652" s="230"/>
      <c r="E652" s="180">
        <v>13.44</v>
      </c>
      <c r="F652" s="181"/>
      <c r="G652" s="182"/>
      <c r="M652" s="178" t="s">
        <v>642</v>
      </c>
      <c r="O652" s="170"/>
    </row>
    <row r="653" spans="1:104" ht="12.75">
      <c r="A653" s="171">
        <v>116</v>
      </c>
      <c r="B653" s="172" t="s">
        <v>643</v>
      </c>
      <c r="C653" s="173" t="s">
        <v>644</v>
      </c>
      <c r="D653" s="174" t="s">
        <v>87</v>
      </c>
      <c r="E653" s="175">
        <v>225.2</v>
      </c>
      <c r="F653" s="175">
        <v>0</v>
      </c>
      <c r="G653" s="176">
        <f>E653*F653</f>
        <v>0</v>
      </c>
      <c r="O653" s="170">
        <v>2</v>
      </c>
      <c r="AA653" s="146">
        <v>1</v>
      </c>
      <c r="AB653" s="146">
        <v>1</v>
      </c>
      <c r="AC653" s="146">
        <v>1</v>
      </c>
      <c r="AZ653" s="146">
        <v>1</v>
      </c>
      <c r="BA653" s="146">
        <f>IF(AZ653=1,G653,0)</f>
        <v>0</v>
      </c>
      <c r="BB653" s="146">
        <f>IF(AZ653=2,G653,0)</f>
        <v>0</v>
      </c>
      <c r="BC653" s="146">
        <f>IF(AZ653=3,G653,0)</f>
        <v>0</v>
      </c>
      <c r="BD653" s="146">
        <f>IF(AZ653=4,G653,0)</f>
        <v>0</v>
      </c>
      <c r="BE653" s="146">
        <f>IF(AZ653=5,G653,0)</f>
        <v>0</v>
      </c>
      <c r="CA653" s="170">
        <v>1</v>
      </c>
      <c r="CB653" s="170">
        <v>1</v>
      </c>
      <c r="CZ653" s="146">
        <v>0</v>
      </c>
    </row>
    <row r="654" spans="1:15" ht="12.75">
      <c r="A654" s="177"/>
      <c r="B654" s="179"/>
      <c r="C654" s="229" t="s">
        <v>618</v>
      </c>
      <c r="D654" s="230"/>
      <c r="E654" s="180">
        <v>0</v>
      </c>
      <c r="F654" s="181"/>
      <c r="G654" s="182"/>
      <c r="M654" s="178" t="s">
        <v>618</v>
      </c>
      <c r="O654" s="170"/>
    </row>
    <row r="655" spans="1:15" ht="12.75">
      <c r="A655" s="177"/>
      <c r="B655" s="179"/>
      <c r="C655" s="229" t="s">
        <v>619</v>
      </c>
      <c r="D655" s="230"/>
      <c r="E655" s="180">
        <v>0</v>
      </c>
      <c r="F655" s="181"/>
      <c r="G655" s="182"/>
      <c r="M655" s="178" t="s">
        <v>619</v>
      </c>
      <c r="O655" s="170"/>
    </row>
    <row r="656" spans="1:15" ht="12.75">
      <c r="A656" s="177"/>
      <c r="B656" s="179"/>
      <c r="C656" s="229" t="s">
        <v>645</v>
      </c>
      <c r="D656" s="230"/>
      <c r="E656" s="180">
        <v>80</v>
      </c>
      <c r="F656" s="181"/>
      <c r="G656" s="182"/>
      <c r="M656" s="178" t="s">
        <v>645</v>
      </c>
      <c r="O656" s="170"/>
    </row>
    <row r="657" spans="1:15" ht="12.75">
      <c r="A657" s="177"/>
      <c r="B657" s="179"/>
      <c r="C657" s="229" t="s">
        <v>646</v>
      </c>
      <c r="D657" s="230"/>
      <c r="E657" s="180">
        <v>43.68</v>
      </c>
      <c r="F657" s="181"/>
      <c r="G657" s="182"/>
      <c r="M657" s="178" t="s">
        <v>646</v>
      </c>
      <c r="O657" s="170"/>
    </row>
    <row r="658" spans="1:15" ht="12.75">
      <c r="A658" s="177"/>
      <c r="B658" s="179"/>
      <c r="C658" s="229" t="s">
        <v>647</v>
      </c>
      <c r="D658" s="230"/>
      <c r="E658" s="180">
        <v>2.32</v>
      </c>
      <c r="F658" s="181"/>
      <c r="G658" s="182"/>
      <c r="M658" s="178" t="s">
        <v>647</v>
      </c>
      <c r="O658" s="170"/>
    </row>
    <row r="659" spans="1:15" ht="12.75">
      <c r="A659" s="177"/>
      <c r="B659" s="179"/>
      <c r="C659" s="229" t="s">
        <v>495</v>
      </c>
      <c r="D659" s="230"/>
      <c r="E659" s="180">
        <v>0</v>
      </c>
      <c r="F659" s="181"/>
      <c r="G659" s="182"/>
      <c r="M659" s="178" t="s">
        <v>495</v>
      </c>
      <c r="O659" s="170"/>
    </row>
    <row r="660" spans="1:15" ht="12.75">
      <c r="A660" s="177"/>
      <c r="B660" s="179"/>
      <c r="C660" s="229" t="s">
        <v>648</v>
      </c>
      <c r="D660" s="230"/>
      <c r="E660" s="180">
        <v>99.2</v>
      </c>
      <c r="F660" s="181"/>
      <c r="G660" s="182"/>
      <c r="M660" s="178" t="s">
        <v>648</v>
      </c>
      <c r="O660" s="170"/>
    </row>
    <row r="661" spans="1:104" ht="12.75">
      <c r="A661" s="171">
        <v>117</v>
      </c>
      <c r="B661" s="172" t="s">
        <v>649</v>
      </c>
      <c r="C661" s="173" t="s">
        <v>650</v>
      </c>
      <c r="D661" s="174" t="s">
        <v>87</v>
      </c>
      <c r="E661" s="175">
        <v>250.19</v>
      </c>
      <c r="F661" s="175">
        <v>0</v>
      </c>
      <c r="G661" s="176">
        <f>E661*F661</f>
        <v>0</v>
      </c>
      <c r="O661" s="170">
        <v>2</v>
      </c>
      <c r="AA661" s="146">
        <v>1</v>
      </c>
      <c r="AB661" s="146">
        <v>1</v>
      </c>
      <c r="AC661" s="146">
        <v>1</v>
      </c>
      <c r="AZ661" s="146">
        <v>1</v>
      </c>
      <c r="BA661" s="146">
        <f>IF(AZ661=1,G661,0)</f>
        <v>0</v>
      </c>
      <c r="BB661" s="146">
        <f>IF(AZ661=2,G661,0)</f>
        <v>0</v>
      </c>
      <c r="BC661" s="146">
        <f>IF(AZ661=3,G661,0)</f>
        <v>0</v>
      </c>
      <c r="BD661" s="146">
        <f>IF(AZ661=4,G661,0)</f>
        <v>0</v>
      </c>
      <c r="BE661" s="146">
        <f>IF(AZ661=5,G661,0)</f>
        <v>0</v>
      </c>
      <c r="CA661" s="170">
        <v>1</v>
      </c>
      <c r="CB661" s="170">
        <v>1</v>
      </c>
      <c r="CZ661" s="146">
        <v>0</v>
      </c>
    </row>
    <row r="662" spans="1:15" ht="12.75">
      <c r="A662" s="177"/>
      <c r="B662" s="179"/>
      <c r="C662" s="229" t="s">
        <v>618</v>
      </c>
      <c r="D662" s="230"/>
      <c r="E662" s="180">
        <v>0</v>
      </c>
      <c r="F662" s="181"/>
      <c r="G662" s="182"/>
      <c r="M662" s="178" t="s">
        <v>618</v>
      </c>
      <c r="O662" s="170"/>
    </row>
    <row r="663" spans="1:15" ht="12.75">
      <c r="A663" s="177"/>
      <c r="B663" s="179"/>
      <c r="C663" s="229" t="s">
        <v>619</v>
      </c>
      <c r="D663" s="230"/>
      <c r="E663" s="180">
        <v>0</v>
      </c>
      <c r="F663" s="181"/>
      <c r="G663" s="182"/>
      <c r="M663" s="178" t="s">
        <v>619</v>
      </c>
      <c r="O663" s="170"/>
    </row>
    <row r="664" spans="1:15" ht="12.75">
      <c r="A664" s="177"/>
      <c r="B664" s="179"/>
      <c r="C664" s="229" t="s">
        <v>651</v>
      </c>
      <c r="D664" s="230"/>
      <c r="E664" s="180">
        <v>102.08</v>
      </c>
      <c r="F664" s="181"/>
      <c r="G664" s="182"/>
      <c r="M664" s="178" t="s">
        <v>651</v>
      </c>
      <c r="O664" s="170"/>
    </row>
    <row r="665" spans="1:15" ht="12.75">
      <c r="A665" s="177"/>
      <c r="B665" s="179"/>
      <c r="C665" s="229" t="s">
        <v>495</v>
      </c>
      <c r="D665" s="230"/>
      <c r="E665" s="180">
        <v>0</v>
      </c>
      <c r="F665" s="181"/>
      <c r="G665" s="182"/>
      <c r="M665" s="178" t="s">
        <v>495</v>
      </c>
      <c r="O665" s="170"/>
    </row>
    <row r="666" spans="1:15" ht="12.75">
      <c r="A666" s="177"/>
      <c r="B666" s="179"/>
      <c r="C666" s="229" t="s">
        <v>652</v>
      </c>
      <c r="D666" s="230"/>
      <c r="E666" s="180">
        <v>139.2</v>
      </c>
      <c r="F666" s="181"/>
      <c r="G666" s="182"/>
      <c r="M666" s="178" t="s">
        <v>652</v>
      </c>
      <c r="O666" s="170"/>
    </row>
    <row r="667" spans="1:15" ht="12.75">
      <c r="A667" s="177"/>
      <c r="B667" s="179"/>
      <c r="C667" s="229" t="s">
        <v>653</v>
      </c>
      <c r="D667" s="230"/>
      <c r="E667" s="180">
        <v>8.91</v>
      </c>
      <c r="F667" s="181"/>
      <c r="G667" s="182"/>
      <c r="M667" s="178" t="s">
        <v>653</v>
      </c>
      <c r="O667" s="170"/>
    </row>
    <row r="668" spans="1:104" ht="12.75">
      <c r="A668" s="171">
        <v>118</v>
      </c>
      <c r="B668" s="172" t="s">
        <v>654</v>
      </c>
      <c r="C668" s="173" t="s">
        <v>655</v>
      </c>
      <c r="D668" s="174" t="s">
        <v>87</v>
      </c>
      <c r="E668" s="175">
        <v>35.44</v>
      </c>
      <c r="F668" s="175">
        <v>0</v>
      </c>
      <c r="G668" s="176">
        <f>E668*F668</f>
        <v>0</v>
      </c>
      <c r="O668" s="170">
        <v>2</v>
      </c>
      <c r="AA668" s="146">
        <v>1</v>
      </c>
      <c r="AB668" s="146">
        <v>1</v>
      </c>
      <c r="AC668" s="146">
        <v>1</v>
      </c>
      <c r="AZ668" s="146">
        <v>1</v>
      </c>
      <c r="BA668" s="146">
        <f>IF(AZ668=1,G668,0)</f>
        <v>0</v>
      </c>
      <c r="BB668" s="146">
        <f>IF(AZ668=2,G668,0)</f>
        <v>0</v>
      </c>
      <c r="BC668" s="146">
        <f>IF(AZ668=3,G668,0)</f>
        <v>0</v>
      </c>
      <c r="BD668" s="146">
        <f>IF(AZ668=4,G668,0)</f>
        <v>0</v>
      </c>
      <c r="BE668" s="146">
        <f>IF(AZ668=5,G668,0)</f>
        <v>0</v>
      </c>
      <c r="CA668" s="170">
        <v>1</v>
      </c>
      <c r="CB668" s="170">
        <v>1</v>
      </c>
      <c r="CZ668" s="146">
        <v>0</v>
      </c>
    </row>
    <row r="669" spans="1:15" ht="12.75">
      <c r="A669" s="177"/>
      <c r="B669" s="179"/>
      <c r="C669" s="229" t="s">
        <v>618</v>
      </c>
      <c r="D669" s="230"/>
      <c r="E669" s="180">
        <v>0</v>
      </c>
      <c r="F669" s="181"/>
      <c r="G669" s="182"/>
      <c r="M669" s="178" t="s">
        <v>618</v>
      </c>
      <c r="O669" s="170"/>
    </row>
    <row r="670" spans="1:15" ht="12.75">
      <c r="A670" s="177"/>
      <c r="B670" s="179"/>
      <c r="C670" s="229" t="s">
        <v>619</v>
      </c>
      <c r="D670" s="230"/>
      <c r="E670" s="180">
        <v>0</v>
      </c>
      <c r="F670" s="181"/>
      <c r="G670" s="182"/>
      <c r="M670" s="178" t="s">
        <v>619</v>
      </c>
      <c r="O670" s="170"/>
    </row>
    <row r="671" spans="1:15" ht="12.75">
      <c r="A671" s="177"/>
      <c r="B671" s="179"/>
      <c r="C671" s="229" t="s">
        <v>656</v>
      </c>
      <c r="D671" s="230"/>
      <c r="E671" s="180">
        <v>3.76</v>
      </c>
      <c r="F671" s="181"/>
      <c r="G671" s="182"/>
      <c r="M671" s="178" t="s">
        <v>656</v>
      </c>
      <c r="O671" s="170"/>
    </row>
    <row r="672" spans="1:15" ht="12.75">
      <c r="A672" s="177"/>
      <c r="B672" s="179"/>
      <c r="C672" s="229" t="s">
        <v>657</v>
      </c>
      <c r="D672" s="230"/>
      <c r="E672" s="180">
        <v>31.68</v>
      </c>
      <c r="F672" s="181"/>
      <c r="G672" s="182"/>
      <c r="M672" s="178" t="s">
        <v>657</v>
      </c>
      <c r="O672" s="170"/>
    </row>
    <row r="673" spans="1:104" ht="12.75">
      <c r="A673" s="171">
        <v>119</v>
      </c>
      <c r="B673" s="172" t="s">
        <v>658</v>
      </c>
      <c r="C673" s="173" t="s">
        <v>659</v>
      </c>
      <c r="D673" s="174" t="s">
        <v>87</v>
      </c>
      <c r="E673" s="175">
        <v>2.585</v>
      </c>
      <c r="F673" s="175">
        <v>0</v>
      </c>
      <c r="G673" s="176">
        <f>E673*F673</f>
        <v>0</v>
      </c>
      <c r="O673" s="170">
        <v>2</v>
      </c>
      <c r="AA673" s="146">
        <v>1</v>
      </c>
      <c r="AB673" s="146">
        <v>1</v>
      </c>
      <c r="AC673" s="146">
        <v>1</v>
      </c>
      <c r="AZ673" s="146">
        <v>1</v>
      </c>
      <c r="BA673" s="146">
        <f>IF(AZ673=1,G673,0)</f>
        <v>0</v>
      </c>
      <c r="BB673" s="146">
        <f>IF(AZ673=2,G673,0)</f>
        <v>0</v>
      </c>
      <c r="BC673" s="146">
        <f>IF(AZ673=3,G673,0)</f>
        <v>0</v>
      </c>
      <c r="BD673" s="146">
        <f>IF(AZ673=4,G673,0)</f>
        <v>0</v>
      </c>
      <c r="BE673" s="146">
        <f>IF(AZ673=5,G673,0)</f>
        <v>0</v>
      </c>
      <c r="CA673" s="170">
        <v>1</v>
      </c>
      <c r="CB673" s="170">
        <v>1</v>
      </c>
      <c r="CZ673" s="146">
        <v>0</v>
      </c>
    </row>
    <row r="674" spans="1:15" ht="12.75">
      <c r="A674" s="177"/>
      <c r="B674" s="179"/>
      <c r="C674" s="229" t="s">
        <v>618</v>
      </c>
      <c r="D674" s="230"/>
      <c r="E674" s="180">
        <v>0</v>
      </c>
      <c r="F674" s="181"/>
      <c r="G674" s="182"/>
      <c r="M674" s="178" t="s">
        <v>618</v>
      </c>
      <c r="O674" s="170"/>
    </row>
    <row r="675" spans="1:15" ht="12.75">
      <c r="A675" s="177"/>
      <c r="B675" s="179"/>
      <c r="C675" s="229" t="s">
        <v>619</v>
      </c>
      <c r="D675" s="230"/>
      <c r="E675" s="180">
        <v>0</v>
      </c>
      <c r="F675" s="181"/>
      <c r="G675" s="182"/>
      <c r="M675" s="178" t="s">
        <v>619</v>
      </c>
      <c r="O675" s="170"/>
    </row>
    <row r="676" spans="1:15" ht="12.75">
      <c r="A676" s="177"/>
      <c r="B676" s="179"/>
      <c r="C676" s="229" t="s">
        <v>660</v>
      </c>
      <c r="D676" s="230"/>
      <c r="E676" s="180">
        <v>2.585</v>
      </c>
      <c r="F676" s="181"/>
      <c r="G676" s="182"/>
      <c r="M676" s="178" t="s">
        <v>660</v>
      </c>
      <c r="O676" s="170"/>
    </row>
    <row r="677" spans="1:104" ht="12.75">
      <c r="A677" s="171">
        <v>120</v>
      </c>
      <c r="B677" s="172" t="s">
        <v>661</v>
      </c>
      <c r="C677" s="173" t="s">
        <v>662</v>
      </c>
      <c r="D677" s="174" t="s">
        <v>144</v>
      </c>
      <c r="E677" s="175">
        <v>5</v>
      </c>
      <c r="F677" s="175">
        <v>0</v>
      </c>
      <c r="G677" s="176">
        <f>E677*F677</f>
        <v>0</v>
      </c>
      <c r="O677" s="170">
        <v>2</v>
      </c>
      <c r="AA677" s="146">
        <v>1</v>
      </c>
      <c r="AB677" s="146">
        <v>1</v>
      </c>
      <c r="AC677" s="146">
        <v>1</v>
      </c>
      <c r="AZ677" s="146">
        <v>1</v>
      </c>
      <c r="BA677" s="146">
        <f>IF(AZ677=1,G677,0)</f>
        <v>0</v>
      </c>
      <c r="BB677" s="146">
        <f>IF(AZ677=2,G677,0)</f>
        <v>0</v>
      </c>
      <c r="BC677" s="146">
        <f>IF(AZ677=3,G677,0)</f>
        <v>0</v>
      </c>
      <c r="BD677" s="146">
        <f>IF(AZ677=4,G677,0)</f>
        <v>0</v>
      </c>
      <c r="BE677" s="146">
        <f>IF(AZ677=5,G677,0)</f>
        <v>0</v>
      </c>
      <c r="CA677" s="170">
        <v>1</v>
      </c>
      <c r="CB677" s="170">
        <v>1</v>
      </c>
      <c r="CZ677" s="146">
        <v>0</v>
      </c>
    </row>
    <row r="678" spans="1:15" ht="12.75">
      <c r="A678" s="177"/>
      <c r="B678" s="179"/>
      <c r="C678" s="229" t="s">
        <v>618</v>
      </c>
      <c r="D678" s="230"/>
      <c r="E678" s="180">
        <v>0</v>
      </c>
      <c r="F678" s="181"/>
      <c r="G678" s="182"/>
      <c r="M678" s="178" t="s">
        <v>618</v>
      </c>
      <c r="O678" s="170"/>
    </row>
    <row r="679" spans="1:15" ht="12.75">
      <c r="A679" s="177"/>
      <c r="B679" s="179"/>
      <c r="C679" s="229" t="s">
        <v>663</v>
      </c>
      <c r="D679" s="230"/>
      <c r="E679" s="180">
        <v>0</v>
      </c>
      <c r="F679" s="181"/>
      <c r="G679" s="182"/>
      <c r="M679" s="178" t="s">
        <v>663</v>
      </c>
      <c r="O679" s="170"/>
    </row>
    <row r="680" spans="1:15" ht="12.75">
      <c r="A680" s="177"/>
      <c r="B680" s="179"/>
      <c r="C680" s="229" t="s">
        <v>664</v>
      </c>
      <c r="D680" s="230"/>
      <c r="E680" s="180">
        <v>4</v>
      </c>
      <c r="F680" s="181"/>
      <c r="G680" s="182"/>
      <c r="M680" s="178" t="s">
        <v>664</v>
      </c>
      <c r="O680" s="170"/>
    </row>
    <row r="681" spans="1:15" ht="12.75">
      <c r="A681" s="177"/>
      <c r="B681" s="179"/>
      <c r="C681" s="229" t="s">
        <v>505</v>
      </c>
      <c r="D681" s="230"/>
      <c r="E681" s="180">
        <v>0</v>
      </c>
      <c r="F681" s="181"/>
      <c r="G681" s="182"/>
      <c r="M681" s="178" t="s">
        <v>505</v>
      </c>
      <c r="O681" s="170"/>
    </row>
    <row r="682" spans="1:15" ht="12.75">
      <c r="A682" s="177"/>
      <c r="B682" s="179"/>
      <c r="C682" s="229" t="s">
        <v>665</v>
      </c>
      <c r="D682" s="230"/>
      <c r="E682" s="180">
        <v>1</v>
      </c>
      <c r="F682" s="181"/>
      <c r="G682" s="182"/>
      <c r="M682" s="178" t="s">
        <v>665</v>
      </c>
      <c r="O682" s="170"/>
    </row>
    <row r="683" spans="1:104" ht="12.75">
      <c r="A683" s="171">
        <v>121</v>
      </c>
      <c r="B683" s="172" t="s">
        <v>666</v>
      </c>
      <c r="C683" s="173" t="s">
        <v>667</v>
      </c>
      <c r="D683" s="174" t="s">
        <v>87</v>
      </c>
      <c r="E683" s="175">
        <v>17.8965</v>
      </c>
      <c r="F683" s="175">
        <v>0</v>
      </c>
      <c r="G683" s="176">
        <f>E683*F683</f>
        <v>0</v>
      </c>
      <c r="O683" s="170">
        <v>2</v>
      </c>
      <c r="AA683" s="146">
        <v>1</v>
      </c>
      <c r="AB683" s="146">
        <v>1</v>
      </c>
      <c r="AC683" s="146">
        <v>1</v>
      </c>
      <c r="AZ683" s="146">
        <v>1</v>
      </c>
      <c r="BA683" s="146">
        <f>IF(AZ683=1,G683,0)</f>
        <v>0</v>
      </c>
      <c r="BB683" s="146">
        <f>IF(AZ683=2,G683,0)</f>
        <v>0</v>
      </c>
      <c r="BC683" s="146">
        <f>IF(AZ683=3,G683,0)</f>
        <v>0</v>
      </c>
      <c r="BD683" s="146">
        <f>IF(AZ683=4,G683,0)</f>
        <v>0</v>
      </c>
      <c r="BE683" s="146">
        <f>IF(AZ683=5,G683,0)</f>
        <v>0</v>
      </c>
      <c r="CA683" s="170">
        <v>1</v>
      </c>
      <c r="CB683" s="170">
        <v>1</v>
      </c>
      <c r="CZ683" s="146">
        <v>0</v>
      </c>
    </row>
    <row r="684" spans="1:15" ht="12.75">
      <c r="A684" s="177"/>
      <c r="B684" s="179"/>
      <c r="C684" s="229" t="s">
        <v>618</v>
      </c>
      <c r="D684" s="230"/>
      <c r="E684" s="180">
        <v>0</v>
      </c>
      <c r="F684" s="181"/>
      <c r="G684" s="182"/>
      <c r="M684" s="178" t="s">
        <v>618</v>
      </c>
      <c r="O684" s="170"/>
    </row>
    <row r="685" spans="1:15" ht="12.75">
      <c r="A685" s="177"/>
      <c r="B685" s="179"/>
      <c r="C685" s="229" t="s">
        <v>663</v>
      </c>
      <c r="D685" s="230"/>
      <c r="E685" s="180">
        <v>0</v>
      </c>
      <c r="F685" s="181"/>
      <c r="G685" s="182"/>
      <c r="M685" s="178" t="s">
        <v>663</v>
      </c>
      <c r="O685" s="170"/>
    </row>
    <row r="686" spans="1:15" ht="12.75">
      <c r="A686" s="177"/>
      <c r="B686" s="179"/>
      <c r="C686" s="229" t="s">
        <v>668</v>
      </c>
      <c r="D686" s="230"/>
      <c r="E686" s="180">
        <v>13.312</v>
      </c>
      <c r="F686" s="181"/>
      <c r="G686" s="182"/>
      <c r="M686" s="178" t="s">
        <v>668</v>
      </c>
      <c r="O686" s="170"/>
    </row>
    <row r="687" spans="1:15" ht="12.75">
      <c r="A687" s="177"/>
      <c r="B687" s="179"/>
      <c r="C687" s="229" t="s">
        <v>505</v>
      </c>
      <c r="D687" s="230"/>
      <c r="E687" s="180">
        <v>0</v>
      </c>
      <c r="F687" s="181"/>
      <c r="G687" s="182"/>
      <c r="M687" s="178" t="s">
        <v>505</v>
      </c>
      <c r="O687" s="170"/>
    </row>
    <row r="688" spans="1:15" ht="12.75">
      <c r="A688" s="177"/>
      <c r="B688" s="179"/>
      <c r="C688" s="229" t="s">
        <v>669</v>
      </c>
      <c r="D688" s="230"/>
      <c r="E688" s="180">
        <v>4.5845</v>
      </c>
      <c r="F688" s="181"/>
      <c r="G688" s="182"/>
      <c r="M688" s="178" t="s">
        <v>669</v>
      </c>
      <c r="O688" s="170"/>
    </row>
    <row r="689" spans="1:104" ht="22.5">
      <c r="A689" s="171">
        <v>122</v>
      </c>
      <c r="B689" s="172" t="s">
        <v>670</v>
      </c>
      <c r="C689" s="173" t="s">
        <v>671</v>
      </c>
      <c r="D689" s="174" t="s">
        <v>87</v>
      </c>
      <c r="E689" s="175">
        <v>9.28</v>
      </c>
      <c r="F689" s="175">
        <v>0</v>
      </c>
      <c r="G689" s="176">
        <f>E689*F689</f>
        <v>0</v>
      </c>
      <c r="O689" s="170">
        <v>2</v>
      </c>
      <c r="AA689" s="146">
        <v>1</v>
      </c>
      <c r="AB689" s="146">
        <v>1</v>
      </c>
      <c r="AC689" s="146">
        <v>1</v>
      </c>
      <c r="AZ689" s="146">
        <v>1</v>
      </c>
      <c r="BA689" s="146">
        <f>IF(AZ689=1,G689,0)</f>
        <v>0</v>
      </c>
      <c r="BB689" s="146">
        <f>IF(AZ689=2,G689,0)</f>
        <v>0</v>
      </c>
      <c r="BC689" s="146">
        <f>IF(AZ689=3,G689,0)</f>
        <v>0</v>
      </c>
      <c r="BD689" s="146">
        <f>IF(AZ689=4,G689,0)</f>
        <v>0</v>
      </c>
      <c r="BE689" s="146">
        <f>IF(AZ689=5,G689,0)</f>
        <v>0</v>
      </c>
      <c r="CA689" s="170">
        <v>1</v>
      </c>
      <c r="CB689" s="170">
        <v>1</v>
      </c>
      <c r="CZ689" s="146">
        <v>0</v>
      </c>
    </row>
    <row r="690" spans="1:15" ht="12.75">
      <c r="A690" s="177"/>
      <c r="B690" s="179"/>
      <c r="C690" s="229" t="s">
        <v>88</v>
      </c>
      <c r="D690" s="230"/>
      <c r="E690" s="180">
        <v>0</v>
      </c>
      <c r="F690" s="181"/>
      <c r="G690" s="182"/>
      <c r="M690" s="178" t="s">
        <v>88</v>
      </c>
      <c r="O690" s="170"/>
    </row>
    <row r="691" spans="1:15" ht="12.75">
      <c r="A691" s="177"/>
      <c r="B691" s="179"/>
      <c r="C691" s="229" t="s">
        <v>663</v>
      </c>
      <c r="D691" s="230"/>
      <c r="E691" s="180">
        <v>0</v>
      </c>
      <c r="F691" s="181"/>
      <c r="G691" s="182"/>
      <c r="M691" s="178" t="s">
        <v>663</v>
      </c>
      <c r="O691" s="170"/>
    </row>
    <row r="692" spans="1:15" ht="12.75">
      <c r="A692" s="177"/>
      <c r="B692" s="179"/>
      <c r="C692" s="229" t="s">
        <v>672</v>
      </c>
      <c r="D692" s="230"/>
      <c r="E692" s="180">
        <v>0</v>
      </c>
      <c r="F692" s="181"/>
      <c r="G692" s="182"/>
      <c r="M692" s="178" t="s">
        <v>672</v>
      </c>
      <c r="O692" s="170"/>
    </row>
    <row r="693" spans="1:15" ht="12.75">
      <c r="A693" s="177"/>
      <c r="B693" s="179"/>
      <c r="C693" s="229" t="s">
        <v>673</v>
      </c>
      <c r="D693" s="230"/>
      <c r="E693" s="180">
        <v>9.28</v>
      </c>
      <c r="F693" s="181"/>
      <c r="G693" s="182"/>
      <c r="M693" s="178" t="s">
        <v>673</v>
      </c>
      <c r="O693" s="170"/>
    </row>
    <row r="694" spans="1:104" ht="12.75">
      <c r="A694" s="171">
        <v>123</v>
      </c>
      <c r="B694" s="172" t="s">
        <v>674</v>
      </c>
      <c r="C694" s="173" t="s">
        <v>675</v>
      </c>
      <c r="D694" s="174" t="s">
        <v>238</v>
      </c>
      <c r="E694" s="175">
        <v>324.53</v>
      </c>
      <c r="F694" s="175">
        <v>0</v>
      </c>
      <c r="G694" s="176">
        <f>E694*F694</f>
        <v>0</v>
      </c>
      <c r="O694" s="170">
        <v>2</v>
      </c>
      <c r="AA694" s="146">
        <v>1</v>
      </c>
      <c r="AB694" s="146">
        <v>1</v>
      </c>
      <c r="AC694" s="146">
        <v>1</v>
      </c>
      <c r="AZ694" s="146">
        <v>1</v>
      </c>
      <c r="BA694" s="146">
        <f>IF(AZ694=1,G694,0)</f>
        <v>0</v>
      </c>
      <c r="BB694" s="146">
        <f>IF(AZ694=2,G694,0)</f>
        <v>0</v>
      </c>
      <c r="BC694" s="146">
        <f>IF(AZ694=3,G694,0)</f>
        <v>0</v>
      </c>
      <c r="BD694" s="146">
        <f>IF(AZ694=4,G694,0)</f>
        <v>0</v>
      </c>
      <c r="BE694" s="146">
        <f>IF(AZ694=5,G694,0)</f>
        <v>0</v>
      </c>
      <c r="CA694" s="170">
        <v>1</v>
      </c>
      <c r="CB694" s="170">
        <v>1</v>
      </c>
      <c r="CZ694" s="146">
        <v>0</v>
      </c>
    </row>
    <row r="695" spans="1:15" ht="12.75">
      <c r="A695" s="177"/>
      <c r="B695" s="179"/>
      <c r="C695" s="229" t="s">
        <v>676</v>
      </c>
      <c r="D695" s="230"/>
      <c r="E695" s="180">
        <v>324.53</v>
      </c>
      <c r="F695" s="181"/>
      <c r="G695" s="182"/>
      <c r="M695" s="178" t="s">
        <v>676</v>
      </c>
      <c r="O695" s="170"/>
    </row>
    <row r="696" spans="1:104" ht="12.75">
      <c r="A696" s="171">
        <v>124</v>
      </c>
      <c r="B696" s="172" t="s">
        <v>677</v>
      </c>
      <c r="C696" s="173" t="s">
        <v>678</v>
      </c>
      <c r="D696" s="174" t="s">
        <v>238</v>
      </c>
      <c r="E696" s="175">
        <v>2.9</v>
      </c>
      <c r="F696" s="175">
        <v>0</v>
      </c>
      <c r="G696" s="176">
        <f>E696*F696</f>
        <v>0</v>
      </c>
      <c r="O696" s="170">
        <v>2</v>
      </c>
      <c r="AA696" s="146">
        <v>1</v>
      </c>
      <c r="AB696" s="146">
        <v>1</v>
      </c>
      <c r="AC696" s="146">
        <v>1</v>
      </c>
      <c r="AZ696" s="146">
        <v>1</v>
      </c>
      <c r="BA696" s="146">
        <f>IF(AZ696=1,G696,0)</f>
        <v>0</v>
      </c>
      <c r="BB696" s="146">
        <f>IF(AZ696=2,G696,0)</f>
        <v>0</v>
      </c>
      <c r="BC696" s="146">
        <f>IF(AZ696=3,G696,0)</f>
        <v>0</v>
      </c>
      <c r="BD696" s="146">
        <f>IF(AZ696=4,G696,0)</f>
        <v>0</v>
      </c>
      <c r="BE696" s="146">
        <f>IF(AZ696=5,G696,0)</f>
        <v>0</v>
      </c>
      <c r="CA696" s="170">
        <v>1</v>
      </c>
      <c r="CB696" s="170">
        <v>1</v>
      </c>
      <c r="CZ696" s="146">
        <v>0</v>
      </c>
    </row>
    <row r="697" spans="1:15" ht="12.75">
      <c r="A697" s="177"/>
      <c r="B697" s="179"/>
      <c r="C697" s="229" t="s">
        <v>88</v>
      </c>
      <c r="D697" s="230"/>
      <c r="E697" s="180">
        <v>0</v>
      </c>
      <c r="F697" s="181"/>
      <c r="G697" s="182"/>
      <c r="M697" s="178" t="s">
        <v>88</v>
      </c>
      <c r="O697" s="170"/>
    </row>
    <row r="698" spans="1:15" ht="12.75">
      <c r="A698" s="177"/>
      <c r="B698" s="179"/>
      <c r="C698" s="229" t="s">
        <v>89</v>
      </c>
      <c r="D698" s="230"/>
      <c r="E698" s="180">
        <v>0</v>
      </c>
      <c r="F698" s="181"/>
      <c r="G698" s="182"/>
      <c r="M698" s="178" t="s">
        <v>89</v>
      </c>
      <c r="O698" s="170"/>
    </row>
    <row r="699" spans="1:15" ht="12.75">
      <c r="A699" s="177"/>
      <c r="B699" s="179"/>
      <c r="C699" s="229" t="s">
        <v>180</v>
      </c>
      <c r="D699" s="230"/>
      <c r="E699" s="180">
        <v>0</v>
      </c>
      <c r="F699" s="181"/>
      <c r="G699" s="182"/>
      <c r="M699" s="178" t="s">
        <v>180</v>
      </c>
      <c r="O699" s="170"/>
    </row>
    <row r="700" spans="1:15" ht="12.75">
      <c r="A700" s="177"/>
      <c r="B700" s="179"/>
      <c r="C700" s="229" t="s">
        <v>679</v>
      </c>
      <c r="D700" s="230"/>
      <c r="E700" s="180">
        <v>0.6</v>
      </c>
      <c r="F700" s="181"/>
      <c r="G700" s="182"/>
      <c r="M700" s="178" t="s">
        <v>679</v>
      </c>
      <c r="O700" s="170"/>
    </row>
    <row r="701" spans="1:15" ht="12.75">
      <c r="A701" s="177"/>
      <c r="B701" s="179"/>
      <c r="C701" s="229" t="s">
        <v>618</v>
      </c>
      <c r="D701" s="230"/>
      <c r="E701" s="180">
        <v>0</v>
      </c>
      <c r="F701" s="181"/>
      <c r="G701" s="182"/>
      <c r="M701" s="178" t="s">
        <v>618</v>
      </c>
      <c r="O701" s="170"/>
    </row>
    <row r="702" spans="1:15" ht="12.75">
      <c r="A702" s="177"/>
      <c r="B702" s="179"/>
      <c r="C702" s="229" t="s">
        <v>619</v>
      </c>
      <c r="D702" s="230"/>
      <c r="E702" s="180">
        <v>0</v>
      </c>
      <c r="F702" s="181"/>
      <c r="G702" s="182"/>
      <c r="M702" s="178" t="s">
        <v>619</v>
      </c>
      <c r="O702" s="170"/>
    </row>
    <row r="703" spans="1:15" ht="12.75">
      <c r="A703" s="177"/>
      <c r="B703" s="179"/>
      <c r="C703" s="229" t="s">
        <v>680</v>
      </c>
      <c r="D703" s="230"/>
      <c r="E703" s="180">
        <v>2.3</v>
      </c>
      <c r="F703" s="181"/>
      <c r="G703" s="182"/>
      <c r="M703" s="178" t="s">
        <v>680</v>
      </c>
      <c r="O703" s="170"/>
    </row>
    <row r="704" spans="1:104" ht="12.75">
      <c r="A704" s="171">
        <v>125</v>
      </c>
      <c r="B704" s="172" t="s">
        <v>681</v>
      </c>
      <c r="C704" s="173" t="s">
        <v>682</v>
      </c>
      <c r="D704" s="174" t="s">
        <v>238</v>
      </c>
      <c r="E704" s="175">
        <v>2.3</v>
      </c>
      <c r="F704" s="175">
        <v>0</v>
      </c>
      <c r="G704" s="176">
        <f>E704*F704</f>
        <v>0</v>
      </c>
      <c r="O704" s="170">
        <v>2</v>
      </c>
      <c r="AA704" s="146">
        <v>1</v>
      </c>
      <c r="AB704" s="146">
        <v>1</v>
      </c>
      <c r="AC704" s="146">
        <v>1</v>
      </c>
      <c r="AZ704" s="146">
        <v>1</v>
      </c>
      <c r="BA704" s="146">
        <f>IF(AZ704=1,G704,0)</f>
        <v>0</v>
      </c>
      <c r="BB704" s="146">
        <f>IF(AZ704=2,G704,0)</f>
        <v>0</v>
      </c>
      <c r="BC704" s="146">
        <f>IF(AZ704=3,G704,0)</f>
        <v>0</v>
      </c>
      <c r="BD704" s="146">
        <f>IF(AZ704=4,G704,0)</f>
        <v>0</v>
      </c>
      <c r="BE704" s="146">
        <f>IF(AZ704=5,G704,0)</f>
        <v>0</v>
      </c>
      <c r="CA704" s="170">
        <v>1</v>
      </c>
      <c r="CB704" s="170">
        <v>1</v>
      </c>
      <c r="CZ704" s="146">
        <v>0</v>
      </c>
    </row>
    <row r="705" spans="1:15" ht="12.75">
      <c r="A705" s="177"/>
      <c r="B705" s="179"/>
      <c r="C705" s="229" t="s">
        <v>618</v>
      </c>
      <c r="D705" s="230"/>
      <c r="E705" s="180">
        <v>0</v>
      </c>
      <c r="F705" s="181"/>
      <c r="G705" s="182"/>
      <c r="M705" s="178" t="s">
        <v>618</v>
      </c>
      <c r="O705" s="170"/>
    </row>
    <row r="706" spans="1:15" ht="12.75">
      <c r="A706" s="177"/>
      <c r="B706" s="179"/>
      <c r="C706" s="229" t="s">
        <v>619</v>
      </c>
      <c r="D706" s="230"/>
      <c r="E706" s="180">
        <v>0</v>
      </c>
      <c r="F706" s="181"/>
      <c r="G706" s="182"/>
      <c r="M706" s="178" t="s">
        <v>619</v>
      </c>
      <c r="O706" s="170"/>
    </row>
    <row r="707" spans="1:15" ht="12.75">
      <c r="A707" s="177"/>
      <c r="B707" s="179"/>
      <c r="C707" s="229" t="s">
        <v>683</v>
      </c>
      <c r="D707" s="230"/>
      <c r="E707" s="180">
        <v>2.3</v>
      </c>
      <c r="F707" s="181"/>
      <c r="G707" s="182"/>
      <c r="M707" s="178" t="s">
        <v>683</v>
      </c>
      <c r="O707" s="170"/>
    </row>
    <row r="708" spans="1:104" ht="12.75">
      <c r="A708" s="171">
        <v>126</v>
      </c>
      <c r="B708" s="172" t="s">
        <v>684</v>
      </c>
      <c r="C708" s="173" t="s">
        <v>685</v>
      </c>
      <c r="D708" s="174" t="s">
        <v>87</v>
      </c>
      <c r="E708" s="175">
        <v>0.6</v>
      </c>
      <c r="F708" s="175">
        <v>0</v>
      </c>
      <c r="G708" s="176">
        <f>E708*F708</f>
        <v>0</v>
      </c>
      <c r="O708" s="170">
        <v>2</v>
      </c>
      <c r="AA708" s="146">
        <v>1</v>
      </c>
      <c r="AB708" s="146">
        <v>1</v>
      </c>
      <c r="AC708" s="146">
        <v>1</v>
      </c>
      <c r="AZ708" s="146">
        <v>1</v>
      </c>
      <c r="BA708" s="146">
        <f>IF(AZ708=1,G708,0)</f>
        <v>0</v>
      </c>
      <c r="BB708" s="146">
        <f>IF(AZ708=2,G708,0)</f>
        <v>0</v>
      </c>
      <c r="BC708" s="146">
        <f>IF(AZ708=3,G708,0)</f>
        <v>0</v>
      </c>
      <c r="BD708" s="146">
        <f>IF(AZ708=4,G708,0)</f>
        <v>0</v>
      </c>
      <c r="BE708" s="146">
        <f>IF(AZ708=5,G708,0)</f>
        <v>0</v>
      </c>
      <c r="CA708" s="170">
        <v>1</v>
      </c>
      <c r="CB708" s="170">
        <v>1</v>
      </c>
      <c r="CZ708" s="146">
        <v>0</v>
      </c>
    </row>
    <row r="709" spans="1:15" ht="12.75">
      <c r="A709" s="177"/>
      <c r="B709" s="179"/>
      <c r="C709" s="229" t="s">
        <v>618</v>
      </c>
      <c r="D709" s="230"/>
      <c r="E709" s="180">
        <v>0</v>
      </c>
      <c r="F709" s="181"/>
      <c r="G709" s="182"/>
      <c r="M709" s="178" t="s">
        <v>618</v>
      </c>
      <c r="O709" s="170"/>
    </row>
    <row r="710" spans="1:15" ht="12.75">
      <c r="A710" s="177"/>
      <c r="B710" s="179"/>
      <c r="C710" s="229" t="s">
        <v>619</v>
      </c>
      <c r="D710" s="230"/>
      <c r="E710" s="180">
        <v>0</v>
      </c>
      <c r="F710" s="181"/>
      <c r="G710" s="182"/>
      <c r="M710" s="178" t="s">
        <v>619</v>
      </c>
      <c r="O710" s="170"/>
    </row>
    <row r="711" spans="1:15" ht="12.75">
      <c r="A711" s="177"/>
      <c r="B711" s="179"/>
      <c r="C711" s="229" t="s">
        <v>686</v>
      </c>
      <c r="D711" s="230"/>
      <c r="E711" s="180">
        <v>0.6</v>
      </c>
      <c r="F711" s="181"/>
      <c r="G711" s="182"/>
      <c r="M711" s="178" t="s">
        <v>686</v>
      </c>
      <c r="O711" s="170"/>
    </row>
    <row r="712" spans="1:104" ht="12.75">
      <c r="A712" s="171">
        <v>127</v>
      </c>
      <c r="B712" s="172" t="s">
        <v>687</v>
      </c>
      <c r="C712" s="173" t="s">
        <v>688</v>
      </c>
      <c r="D712" s="174" t="s">
        <v>104</v>
      </c>
      <c r="E712" s="175">
        <v>0.093</v>
      </c>
      <c r="F712" s="175">
        <v>0</v>
      </c>
      <c r="G712" s="176">
        <f>E712*F712</f>
        <v>0</v>
      </c>
      <c r="O712" s="170">
        <v>2</v>
      </c>
      <c r="AA712" s="146">
        <v>1</v>
      </c>
      <c r="AB712" s="146">
        <v>1</v>
      </c>
      <c r="AC712" s="146">
        <v>1</v>
      </c>
      <c r="AZ712" s="146">
        <v>1</v>
      </c>
      <c r="BA712" s="146">
        <f>IF(AZ712=1,G712,0)</f>
        <v>0</v>
      </c>
      <c r="BB712" s="146">
        <f>IF(AZ712=2,G712,0)</f>
        <v>0</v>
      </c>
      <c r="BC712" s="146">
        <f>IF(AZ712=3,G712,0)</f>
        <v>0</v>
      </c>
      <c r="BD712" s="146">
        <f>IF(AZ712=4,G712,0)</f>
        <v>0</v>
      </c>
      <c r="BE712" s="146">
        <f>IF(AZ712=5,G712,0)</f>
        <v>0</v>
      </c>
      <c r="CA712" s="170">
        <v>1</v>
      </c>
      <c r="CB712" s="170">
        <v>1</v>
      </c>
      <c r="CZ712" s="146">
        <v>0</v>
      </c>
    </row>
    <row r="713" spans="1:15" ht="12.75">
      <c r="A713" s="177"/>
      <c r="B713" s="179"/>
      <c r="C713" s="229" t="s">
        <v>618</v>
      </c>
      <c r="D713" s="230"/>
      <c r="E713" s="180">
        <v>0</v>
      </c>
      <c r="F713" s="181"/>
      <c r="G713" s="182"/>
      <c r="M713" s="178" t="s">
        <v>618</v>
      </c>
      <c r="O713" s="170"/>
    </row>
    <row r="714" spans="1:15" ht="12.75">
      <c r="A714" s="177"/>
      <c r="B714" s="179"/>
      <c r="C714" s="229" t="s">
        <v>619</v>
      </c>
      <c r="D714" s="230"/>
      <c r="E714" s="180">
        <v>0</v>
      </c>
      <c r="F714" s="181"/>
      <c r="G714" s="182"/>
      <c r="M714" s="178" t="s">
        <v>619</v>
      </c>
      <c r="O714" s="170"/>
    </row>
    <row r="715" spans="1:15" ht="22.5">
      <c r="A715" s="177"/>
      <c r="B715" s="179"/>
      <c r="C715" s="229" t="s">
        <v>689</v>
      </c>
      <c r="D715" s="230"/>
      <c r="E715" s="180">
        <v>0.093</v>
      </c>
      <c r="F715" s="181"/>
      <c r="G715" s="182"/>
      <c r="M715" s="178" t="s">
        <v>689</v>
      </c>
      <c r="O715" s="170"/>
    </row>
    <row r="716" spans="1:104" ht="12.75">
      <c r="A716" s="171">
        <v>128</v>
      </c>
      <c r="B716" s="172" t="s">
        <v>690</v>
      </c>
      <c r="C716" s="173" t="s">
        <v>691</v>
      </c>
      <c r="D716" s="174" t="s">
        <v>144</v>
      </c>
      <c r="E716" s="175">
        <v>4</v>
      </c>
      <c r="F716" s="175">
        <v>0</v>
      </c>
      <c r="G716" s="176">
        <f>E716*F716</f>
        <v>0</v>
      </c>
      <c r="O716" s="170">
        <v>2</v>
      </c>
      <c r="AA716" s="146">
        <v>1</v>
      </c>
      <c r="AB716" s="146">
        <v>1</v>
      </c>
      <c r="AC716" s="146">
        <v>1</v>
      </c>
      <c r="AZ716" s="146">
        <v>1</v>
      </c>
      <c r="BA716" s="146">
        <f>IF(AZ716=1,G716,0)</f>
        <v>0</v>
      </c>
      <c r="BB716" s="146">
        <f>IF(AZ716=2,G716,0)</f>
        <v>0</v>
      </c>
      <c r="BC716" s="146">
        <f>IF(AZ716=3,G716,0)</f>
        <v>0</v>
      </c>
      <c r="BD716" s="146">
        <f>IF(AZ716=4,G716,0)</f>
        <v>0</v>
      </c>
      <c r="BE716" s="146">
        <f>IF(AZ716=5,G716,0)</f>
        <v>0</v>
      </c>
      <c r="CA716" s="170">
        <v>1</v>
      </c>
      <c r="CB716" s="170">
        <v>1</v>
      </c>
      <c r="CZ716" s="146">
        <v>0</v>
      </c>
    </row>
    <row r="717" spans="1:15" ht="12.75">
      <c r="A717" s="177"/>
      <c r="B717" s="179"/>
      <c r="C717" s="229" t="s">
        <v>162</v>
      </c>
      <c r="D717" s="230"/>
      <c r="E717" s="180">
        <v>0</v>
      </c>
      <c r="F717" s="181"/>
      <c r="G717" s="182"/>
      <c r="M717" s="178" t="s">
        <v>162</v>
      </c>
      <c r="O717" s="170"/>
    </row>
    <row r="718" spans="1:15" ht="12.75">
      <c r="A718" s="177"/>
      <c r="B718" s="179"/>
      <c r="C718" s="229" t="s">
        <v>692</v>
      </c>
      <c r="D718" s="230"/>
      <c r="E718" s="180">
        <v>4</v>
      </c>
      <c r="F718" s="181"/>
      <c r="G718" s="182"/>
      <c r="M718" s="178" t="s">
        <v>692</v>
      </c>
      <c r="O718" s="170"/>
    </row>
    <row r="719" spans="1:104" ht="12.75">
      <c r="A719" s="171">
        <v>129</v>
      </c>
      <c r="B719" s="172" t="s">
        <v>693</v>
      </c>
      <c r="C719" s="173" t="s">
        <v>694</v>
      </c>
      <c r="D719" s="174" t="s">
        <v>238</v>
      </c>
      <c r="E719" s="175">
        <v>5.22</v>
      </c>
      <c r="F719" s="175">
        <v>0</v>
      </c>
      <c r="G719" s="176">
        <f>E719*F719</f>
        <v>0</v>
      </c>
      <c r="O719" s="170">
        <v>2</v>
      </c>
      <c r="AA719" s="146">
        <v>1</v>
      </c>
      <c r="AB719" s="146">
        <v>1</v>
      </c>
      <c r="AC719" s="146">
        <v>1</v>
      </c>
      <c r="AZ719" s="146">
        <v>1</v>
      </c>
      <c r="BA719" s="146">
        <f>IF(AZ719=1,G719,0)</f>
        <v>0</v>
      </c>
      <c r="BB719" s="146">
        <f>IF(AZ719=2,G719,0)</f>
        <v>0</v>
      </c>
      <c r="BC719" s="146">
        <f>IF(AZ719=3,G719,0)</f>
        <v>0</v>
      </c>
      <c r="BD719" s="146">
        <f>IF(AZ719=4,G719,0)</f>
        <v>0</v>
      </c>
      <c r="BE719" s="146">
        <f>IF(AZ719=5,G719,0)</f>
        <v>0</v>
      </c>
      <c r="CA719" s="170">
        <v>1</v>
      </c>
      <c r="CB719" s="170">
        <v>1</v>
      </c>
      <c r="CZ719" s="146">
        <v>0</v>
      </c>
    </row>
    <row r="720" spans="1:15" ht="12.75">
      <c r="A720" s="177"/>
      <c r="B720" s="179"/>
      <c r="C720" s="229" t="s">
        <v>158</v>
      </c>
      <c r="D720" s="230"/>
      <c r="E720" s="180">
        <v>0</v>
      </c>
      <c r="F720" s="181"/>
      <c r="G720" s="182"/>
      <c r="M720" s="178" t="s">
        <v>158</v>
      </c>
      <c r="O720" s="170"/>
    </row>
    <row r="721" spans="1:15" ht="12.75">
      <c r="A721" s="177"/>
      <c r="B721" s="179"/>
      <c r="C721" s="229" t="s">
        <v>89</v>
      </c>
      <c r="D721" s="230"/>
      <c r="E721" s="180">
        <v>0</v>
      </c>
      <c r="F721" s="181"/>
      <c r="G721" s="182"/>
      <c r="M721" s="178" t="s">
        <v>89</v>
      </c>
      <c r="O721" s="170"/>
    </row>
    <row r="722" spans="1:15" ht="22.5">
      <c r="A722" s="177"/>
      <c r="B722" s="179"/>
      <c r="C722" s="229" t="s">
        <v>695</v>
      </c>
      <c r="D722" s="230"/>
      <c r="E722" s="180">
        <v>5.22</v>
      </c>
      <c r="F722" s="181"/>
      <c r="G722" s="182"/>
      <c r="M722" s="178" t="s">
        <v>695</v>
      </c>
      <c r="O722" s="170"/>
    </row>
    <row r="723" spans="1:104" ht="12.75">
      <c r="A723" s="171">
        <v>130</v>
      </c>
      <c r="B723" s="172" t="s">
        <v>696</v>
      </c>
      <c r="C723" s="173" t="s">
        <v>697</v>
      </c>
      <c r="D723" s="174" t="s">
        <v>238</v>
      </c>
      <c r="E723" s="175">
        <v>1.45</v>
      </c>
      <c r="F723" s="175">
        <v>0</v>
      </c>
      <c r="G723" s="176">
        <f>E723*F723</f>
        <v>0</v>
      </c>
      <c r="O723" s="170">
        <v>2</v>
      </c>
      <c r="AA723" s="146">
        <v>1</v>
      </c>
      <c r="AB723" s="146">
        <v>1</v>
      </c>
      <c r="AC723" s="146">
        <v>1</v>
      </c>
      <c r="AZ723" s="146">
        <v>1</v>
      </c>
      <c r="BA723" s="146">
        <f>IF(AZ723=1,G723,0)</f>
        <v>0</v>
      </c>
      <c r="BB723" s="146">
        <f>IF(AZ723=2,G723,0)</f>
        <v>0</v>
      </c>
      <c r="BC723" s="146">
        <f>IF(AZ723=3,G723,0)</f>
        <v>0</v>
      </c>
      <c r="BD723" s="146">
        <f>IF(AZ723=4,G723,0)</f>
        <v>0</v>
      </c>
      <c r="BE723" s="146">
        <f>IF(AZ723=5,G723,0)</f>
        <v>0</v>
      </c>
      <c r="CA723" s="170">
        <v>1</v>
      </c>
      <c r="CB723" s="170">
        <v>1</v>
      </c>
      <c r="CZ723" s="146">
        <v>0</v>
      </c>
    </row>
    <row r="724" spans="1:15" ht="12.75">
      <c r="A724" s="177"/>
      <c r="B724" s="179"/>
      <c r="C724" s="229" t="s">
        <v>158</v>
      </c>
      <c r="D724" s="230"/>
      <c r="E724" s="180">
        <v>0</v>
      </c>
      <c r="F724" s="181"/>
      <c r="G724" s="182"/>
      <c r="M724" s="178" t="s">
        <v>158</v>
      </c>
      <c r="O724" s="170"/>
    </row>
    <row r="725" spans="1:15" ht="12.75">
      <c r="A725" s="177"/>
      <c r="B725" s="179"/>
      <c r="C725" s="229" t="s">
        <v>89</v>
      </c>
      <c r="D725" s="230"/>
      <c r="E725" s="180">
        <v>0</v>
      </c>
      <c r="F725" s="181"/>
      <c r="G725" s="182"/>
      <c r="M725" s="178" t="s">
        <v>89</v>
      </c>
      <c r="O725" s="170"/>
    </row>
    <row r="726" spans="1:15" ht="12.75">
      <c r="A726" s="177"/>
      <c r="B726" s="179"/>
      <c r="C726" s="229" t="s">
        <v>698</v>
      </c>
      <c r="D726" s="230"/>
      <c r="E726" s="180">
        <v>1.45</v>
      </c>
      <c r="F726" s="181"/>
      <c r="G726" s="182"/>
      <c r="M726" s="178" t="s">
        <v>698</v>
      </c>
      <c r="O726" s="170"/>
    </row>
    <row r="727" spans="1:104" ht="12.75">
      <c r="A727" s="171">
        <v>131</v>
      </c>
      <c r="B727" s="172" t="s">
        <v>699</v>
      </c>
      <c r="C727" s="173" t="s">
        <v>700</v>
      </c>
      <c r="D727" s="174" t="s">
        <v>238</v>
      </c>
      <c r="E727" s="175">
        <v>12.45</v>
      </c>
      <c r="F727" s="175">
        <v>0</v>
      </c>
      <c r="G727" s="176">
        <f>E727*F727</f>
        <v>0</v>
      </c>
      <c r="O727" s="170">
        <v>2</v>
      </c>
      <c r="AA727" s="146">
        <v>1</v>
      </c>
      <c r="AB727" s="146">
        <v>1</v>
      </c>
      <c r="AC727" s="146">
        <v>1</v>
      </c>
      <c r="AZ727" s="146">
        <v>1</v>
      </c>
      <c r="BA727" s="146">
        <f>IF(AZ727=1,G727,0)</f>
        <v>0</v>
      </c>
      <c r="BB727" s="146">
        <f>IF(AZ727=2,G727,0)</f>
        <v>0</v>
      </c>
      <c r="BC727" s="146">
        <f>IF(AZ727=3,G727,0)</f>
        <v>0</v>
      </c>
      <c r="BD727" s="146">
        <f>IF(AZ727=4,G727,0)</f>
        <v>0</v>
      </c>
      <c r="BE727" s="146">
        <f>IF(AZ727=5,G727,0)</f>
        <v>0</v>
      </c>
      <c r="CA727" s="170">
        <v>1</v>
      </c>
      <c r="CB727" s="170">
        <v>1</v>
      </c>
      <c r="CZ727" s="146">
        <v>0</v>
      </c>
    </row>
    <row r="728" spans="1:15" ht="12.75">
      <c r="A728" s="177"/>
      <c r="B728" s="179"/>
      <c r="C728" s="229" t="s">
        <v>88</v>
      </c>
      <c r="D728" s="230"/>
      <c r="E728" s="180">
        <v>0</v>
      </c>
      <c r="F728" s="181"/>
      <c r="G728" s="182"/>
      <c r="M728" s="178" t="s">
        <v>88</v>
      </c>
      <c r="O728" s="170"/>
    </row>
    <row r="729" spans="1:15" ht="12.75">
      <c r="A729" s="177"/>
      <c r="B729" s="179"/>
      <c r="C729" s="229" t="s">
        <v>89</v>
      </c>
      <c r="D729" s="230"/>
      <c r="E729" s="180">
        <v>0</v>
      </c>
      <c r="F729" s="181"/>
      <c r="G729" s="182"/>
      <c r="M729" s="178" t="s">
        <v>89</v>
      </c>
      <c r="O729" s="170"/>
    </row>
    <row r="730" spans="1:15" ht="12.75">
      <c r="A730" s="177"/>
      <c r="B730" s="179"/>
      <c r="C730" s="229" t="s">
        <v>701</v>
      </c>
      <c r="D730" s="230"/>
      <c r="E730" s="180">
        <v>0</v>
      </c>
      <c r="F730" s="181"/>
      <c r="G730" s="182"/>
      <c r="M730" s="178" t="s">
        <v>701</v>
      </c>
      <c r="O730" s="170"/>
    </row>
    <row r="731" spans="1:15" ht="12.75">
      <c r="A731" s="177"/>
      <c r="B731" s="179"/>
      <c r="C731" s="229" t="s">
        <v>702</v>
      </c>
      <c r="D731" s="230"/>
      <c r="E731" s="180">
        <v>4.2</v>
      </c>
      <c r="F731" s="181"/>
      <c r="G731" s="182"/>
      <c r="M731" s="178" t="s">
        <v>702</v>
      </c>
      <c r="O731" s="170"/>
    </row>
    <row r="732" spans="1:15" ht="12.75">
      <c r="A732" s="177"/>
      <c r="B732" s="179"/>
      <c r="C732" s="229" t="s">
        <v>701</v>
      </c>
      <c r="D732" s="230"/>
      <c r="E732" s="180">
        <v>0</v>
      </c>
      <c r="F732" s="181"/>
      <c r="G732" s="182"/>
      <c r="M732" s="178" t="s">
        <v>701</v>
      </c>
      <c r="O732" s="170"/>
    </row>
    <row r="733" spans="1:15" ht="12.75">
      <c r="A733" s="177"/>
      <c r="B733" s="179"/>
      <c r="C733" s="229" t="s">
        <v>703</v>
      </c>
      <c r="D733" s="230"/>
      <c r="E733" s="180">
        <v>8.25</v>
      </c>
      <c r="F733" s="181"/>
      <c r="G733" s="182"/>
      <c r="M733" s="178" t="s">
        <v>703</v>
      </c>
      <c r="O733" s="170"/>
    </row>
    <row r="734" spans="1:104" ht="12.75">
      <c r="A734" s="171">
        <v>132</v>
      </c>
      <c r="B734" s="172" t="s">
        <v>704</v>
      </c>
      <c r="C734" s="173" t="s">
        <v>705</v>
      </c>
      <c r="D734" s="174" t="s">
        <v>238</v>
      </c>
      <c r="E734" s="175">
        <v>4.2</v>
      </c>
      <c r="F734" s="175">
        <v>0</v>
      </c>
      <c r="G734" s="176">
        <f>E734*F734</f>
        <v>0</v>
      </c>
      <c r="O734" s="170">
        <v>2</v>
      </c>
      <c r="AA734" s="146">
        <v>1</v>
      </c>
      <c r="AB734" s="146">
        <v>1</v>
      </c>
      <c r="AC734" s="146">
        <v>1</v>
      </c>
      <c r="AZ734" s="146">
        <v>1</v>
      </c>
      <c r="BA734" s="146">
        <f>IF(AZ734=1,G734,0)</f>
        <v>0</v>
      </c>
      <c r="BB734" s="146">
        <f>IF(AZ734=2,G734,0)</f>
        <v>0</v>
      </c>
      <c r="BC734" s="146">
        <f>IF(AZ734=3,G734,0)</f>
        <v>0</v>
      </c>
      <c r="BD734" s="146">
        <f>IF(AZ734=4,G734,0)</f>
        <v>0</v>
      </c>
      <c r="BE734" s="146">
        <f>IF(AZ734=5,G734,0)</f>
        <v>0</v>
      </c>
      <c r="CA734" s="170">
        <v>1</v>
      </c>
      <c r="CB734" s="170">
        <v>1</v>
      </c>
      <c r="CZ734" s="146">
        <v>0</v>
      </c>
    </row>
    <row r="735" spans="1:15" ht="12.75">
      <c r="A735" s="177"/>
      <c r="B735" s="179"/>
      <c r="C735" s="229" t="s">
        <v>88</v>
      </c>
      <c r="D735" s="230"/>
      <c r="E735" s="180">
        <v>0</v>
      </c>
      <c r="F735" s="181"/>
      <c r="G735" s="182"/>
      <c r="M735" s="178" t="s">
        <v>88</v>
      </c>
      <c r="O735" s="170"/>
    </row>
    <row r="736" spans="1:15" ht="12.75">
      <c r="A736" s="177"/>
      <c r="B736" s="179"/>
      <c r="C736" s="229" t="s">
        <v>89</v>
      </c>
      <c r="D736" s="230"/>
      <c r="E736" s="180">
        <v>0</v>
      </c>
      <c r="F736" s="181"/>
      <c r="G736" s="182"/>
      <c r="M736" s="178" t="s">
        <v>89</v>
      </c>
      <c r="O736" s="170"/>
    </row>
    <row r="737" spans="1:15" ht="12.75">
      <c r="A737" s="177"/>
      <c r="B737" s="179"/>
      <c r="C737" s="229" t="s">
        <v>701</v>
      </c>
      <c r="D737" s="230"/>
      <c r="E737" s="180">
        <v>0</v>
      </c>
      <c r="F737" s="181"/>
      <c r="G737" s="182"/>
      <c r="M737" s="178" t="s">
        <v>701</v>
      </c>
      <c r="O737" s="170"/>
    </row>
    <row r="738" spans="1:15" ht="12.75">
      <c r="A738" s="177"/>
      <c r="B738" s="179"/>
      <c r="C738" s="229" t="s">
        <v>702</v>
      </c>
      <c r="D738" s="230"/>
      <c r="E738" s="180">
        <v>4.2</v>
      </c>
      <c r="F738" s="181"/>
      <c r="G738" s="182"/>
      <c r="M738" s="178" t="s">
        <v>702</v>
      </c>
      <c r="O738" s="170"/>
    </row>
    <row r="739" spans="1:104" ht="12.75">
      <c r="A739" s="171">
        <v>133</v>
      </c>
      <c r="B739" s="172" t="s">
        <v>706</v>
      </c>
      <c r="C739" s="173" t="s">
        <v>707</v>
      </c>
      <c r="D739" s="174" t="s">
        <v>238</v>
      </c>
      <c r="E739" s="175">
        <v>62.1</v>
      </c>
      <c r="F739" s="175">
        <v>0</v>
      </c>
      <c r="G739" s="176">
        <f>E739*F739</f>
        <v>0</v>
      </c>
      <c r="O739" s="170">
        <v>2</v>
      </c>
      <c r="AA739" s="146">
        <v>1</v>
      </c>
      <c r="AB739" s="146">
        <v>1</v>
      </c>
      <c r="AC739" s="146">
        <v>1</v>
      </c>
      <c r="AZ739" s="146">
        <v>1</v>
      </c>
      <c r="BA739" s="146">
        <f>IF(AZ739=1,G739,0)</f>
        <v>0</v>
      </c>
      <c r="BB739" s="146">
        <f>IF(AZ739=2,G739,0)</f>
        <v>0</v>
      </c>
      <c r="BC739" s="146">
        <f>IF(AZ739=3,G739,0)</f>
        <v>0</v>
      </c>
      <c r="BD739" s="146">
        <f>IF(AZ739=4,G739,0)</f>
        <v>0</v>
      </c>
      <c r="BE739" s="146">
        <f>IF(AZ739=5,G739,0)</f>
        <v>0</v>
      </c>
      <c r="CA739" s="170">
        <v>1</v>
      </c>
      <c r="CB739" s="170">
        <v>1</v>
      </c>
      <c r="CZ739" s="146">
        <v>0</v>
      </c>
    </row>
    <row r="740" spans="1:15" ht="12.75">
      <c r="A740" s="177"/>
      <c r="B740" s="179"/>
      <c r="C740" s="229" t="s">
        <v>708</v>
      </c>
      <c r="D740" s="230"/>
      <c r="E740" s="180">
        <v>0</v>
      </c>
      <c r="F740" s="181"/>
      <c r="G740" s="182"/>
      <c r="M740" s="178" t="s">
        <v>708</v>
      </c>
      <c r="O740" s="170"/>
    </row>
    <row r="741" spans="1:15" ht="12.75">
      <c r="A741" s="177"/>
      <c r="B741" s="179"/>
      <c r="C741" s="229" t="s">
        <v>709</v>
      </c>
      <c r="D741" s="230"/>
      <c r="E741" s="180">
        <v>15.66</v>
      </c>
      <c r="F741" s="181"/>
      <c r="G741" s="182"/>
      <c r="M741" s="178" t="s">
        <v>709</v>
      </c>
      <c r="O741" s="170"/>
    </row>
    <row r="742" spans="1:15" ht="12.75">
      <c r="A742" s="177"/>
      <c r="B742" s="179"/>
      <c r="C742" s="229" t="s">
        <v>710</v>
      </c>
      <c r="D742" s="230"/>
      <c r="E742" s="180">
        <v>23.52</v>
      </c>
      <c r="F742" s="181"/>
      <c r="G742" s="182"/>
      <c r="M742" s="178" t="s">
        <v>710</v>
      </c>
      <c r="O742" s="170"/>
    </row>
    <row r="743" spans="1:15" ht="12.75">
      <c r="A743" s="177"/>
      <c r="B743" s="179"/>
      <c r="C743" s="229" t="s">
        <v>711</v>
      </c>
      <c r="D743" s="230"/>
      <c r="E743" s="180">
        <v>22.92</v>
      </c>
      <c r="F743" s="181"/>
      <c r="G743" s="182"/>
      <c r="M743" s="178" t="s">
        <v>711</v>
      </c>
      <c r="O743" s="170"/>
    </row>
    <row r="744" spans="1:104" ht="12.75">
      <c r="A744" s="171">
        <v>134</v>
      </c>
      <c r="B744" s="172" t="s">
        <v>712</v>
      </c>
      <c r="C744" s="173" t="s">
        <v>713</v>
      </c>
      <c r="D744" s="174" t="s">
        <v>144</v>
      </c>
      <c r="E744" s="175">
        <v>9</v>
      </c>
      <c r="F744" s="175">
        <v>0</v>
      </c>
      <c r="G744" s="176">
        <f>E744*F744</f>
        <v>0</v>
      </c>
      <c r="O744" s="170">
        <v>2</v>
      </c>
      <c r="AA744" s="146">
        <v>1</v>
      </c>
      <c r="AB744" s="146">
        <v>1</v>
      </c>
      <c r="AC744" s="146">
        <v>1</v>
      </c>
      <c r="AZ744" s="146">
        <v>1</v>
      </c>
      <c r="BA744" s="146">
        <f>IF(AZ744=1,G744,0)</f>
        <v>0</v>
      </c>
      <c r="BB744" s="146">
        <f>IF(AZ744=2,G744,0)</f>
        <v>0</v>
      </c>
      <c r="BC744" s="146">
        <f>IF(AZ744=3,G744,0)</f>
        <v>0</v>
      </c>
      <c r="BD744" s="146">
        <f>IF(AZ744=4,G744,0)</f>
        <v>0</v>
      </c>
      <c r="BE744" s="146">
        <f>IF(AZ744=5,G744,0)</f>
        <v>0</v>
      </c>
      <c r="CA744" s="170">
        <v>1</v>
      </c>
      <c r="CB744" s="170">
        <v>1</v>
      </c>
      <c r="CZ744" s="146">
        <v>0</v>
      </c>
    </row>
    <row r="745" spans="1:15" ht="12.75">
      <c r="A745" s="177"/>
      <c r="B745" s="179"/>
      <c r="C745" s="229" t="s">
        <v>88</v>
      </c>
      <c r="D745" s="230"/>
      <c r="E745" s="180">
        <v>0</v>
      </c>
      <c r="F745" s="181"/>
      <c r="G745" s="182"/>
      <c r="M745" s="178" t="s">
        <v>88</v>
      </c>
      <c r="O745" s="170"/>
    </row>
    <row r="746" spans="1:15" ht="12.75">
      <c r="A746" s="177"/>
      <c r="B746" s="179"/>
      <c r="C746" s="229" t="s">
        <v>89</v>
      </c>
      <c r="D746" s="230"/>
      <c r="E746" s="180">
        <v>0</v>
      </c>
      <c r="F746" s="181"/>
      <c r="G746" s="182"/>
      <c r="M746" s="178" t="s">
        <v>89</v>
      </c>
      <c r="O746" s="170"/>
    </row>
    <row r="747" spans="1:15" ht="12.75">
      <c r="A747" s="177"/>
      <c r="B747" s="179"/>
      <c r="C747" s="229" t="s">
        <v>714</v>
      </c>
      <c r="D747" s="230"/>
      <c r="E747" s="180">
        <v>0</v>
      </c>
      <c r="F747" s="181"/>
      <c r="G747" s="182"/>
      <c r="M747" s="178" t="s">
        <v>714</v>
      </c>
      <c r="O747" s="170"/>
    </row>
    <row r="748" spans="1:15" ht="12.75">
      <c r="A748" s="177"/>
      <c r="B748" s="179"/>
      <c r="C748" s="229" t="s">
        <v>715</v>
      </c>
      <c r="D748" s="230"/>
      <c r="E748" s="180">
        <v>4</v>
      </c>
      <c r="F748" s="181"/>
      <c r="G748" s="182"/>
      <c r="M748" s="178" t="s">
        <v>715</v>
      </c>
      <c r="O748" s="170"/>
    </row>
    <row r="749" spans="1:15" ht="12.75">
      <c r="A749" s="177"/>
      <c r="B749" s="179"/>
      <c r="C749" s="229" t="s">
        <v>716</v>
      </c>
      <c r="D749" s="230"/>
      <c r="E749" s="180">
        <v>5</v>
      </c>
      <c r="F749" s="181"/>
      <c r="G749" s="182"/>
      <c r="M749" s="178" t="s">
        <v>716</v>
      </c>
      <c r="O749" s="170"/>
    </row>
    <row r="750" spans="1:104" ht="12.75">
      <c r="A750" s="171">
        <v>135</v>
      </c>
      <c r="B750" s="172" t="s">
        <v>717</v>
      </c>
      <c r="C750" s="173" t="s">
        <v>718</v>
      </c>
      <c r="D750" s="174" t="s">
        <v>144</v>
      </c>
      <c r="E750" s="175">
        <v>1</v>
      </c>
      <c r="F750" s="175">
        <v>0</v>
      </c>
      <c r="G750" s="176">
        <f>E750*F750</f>
        <v>0</v>
      </c>
      <c r="O750" s="170">
        <v>2</v>
      </c>
      <c r="AA750" s="146">
        <v>1</v>
      </c>
      <c r="AB750" s="146">
        <v>1</v>
      </c>
      <c r="AC750" s="146">
        <v>1</v>
      </c>
      <c r="AZ750" s="146">
        <v>1</v>
      </c>
      <c r="BA750" s="146">
        <f>IF(AZ750=1,G750,0)</f>
        <v>0</v>
      </c>
      <c r="BB750" s="146">
        <f>IF(AZ750=2,G750,0)</f>
        <v>0</v>
      </c>
      <c r="BC750" s="146">
        <f>IF(AZ750=3,G750,0)</f>
        <v>0</v>
      </c>
      <c r="BD750" s="146">
        <f>IF(AZ750=4,G750,0)</f>
        <v>0</v>
      </c>
      <c r="BE750" s="146">
        <f>IF(AZ750=5,G750,0)</f>
        <v>0</v>
      </c>
      <c r="CA750" s="170">
        <v>1</v>
      </c>
      <c r="CB750" s="170">
        <v>1</v>
      </c>
      <c r="CZ750" s="146">
        <v>0</v>
      </c>
    </row>
    <row r="751" spans="1:15" ht="12.75">
      <c r="A751" s="177"/>
      <c r="B751" s="179"/>
      <c r="C751" s="229" t="s">
        <v>88</v>
      </c>
      <c r="D751" s="230"/>
      <c r="E751" s="180">
        <v>0</v>
      </c>
      <c r="F751" s="181"/>
      <c r="G751" s="182"/>
      <c r="M751" s="178" t="s">
        <v>88</v>
      </c>
      <c r="O751" s="170"/>
    </row>
    <row r="752" spans="1:15" ht="12.75">
      <c r="A752" s="177"/>
      <c r="B752" s="179"/>
      <c r="C752" s="229" t="s">
        <v>89</v>
      </c>
      <c r="D752" s="230"/>
      <c r="E752" s="180">
        <v>0</v>
      </c>
      <c r="F752" s="181"/>
      <c r="G752" s="182"/>
      <c r="M752" s="178" t="s">
        <v>89</v>
      </c>
      <c r="O752" s="170"/>
    </row>
    <row r="753" spans="1:15" ht="12.75">
      <c r="A753" s="177"/>
      <c r="B753" s="179"/>
      <c r="C753" s="229" t="s">
        <v>180</v>
      </c>
      <c r="D753" s="230"/>
      <c r="E753" s="180">
        <v>0</v>
      </c>
      <c r="F753" s="181"/>
      <c r="G753" s="182"/>
      <c r="M753" s="178" t="s">
        <v>180</v>
      </c>
      <c r="O753" s="170"/>
    </row>
    <row r="754" spans="1:15" ht="12.75">
      <c r="A754" s="177"/>
      <c r="B754" s="179"/>
      <c r="C754" s="229" t="s">
        <v>719</v>
      </c>
      <c r="D754" s="230"/>
      <c r="E754" s="180">
        <v>1</v>
      </c>
      <c r="F754" s="181"/>
      <c r="G754" s="182"/>
      <c r="M754" s="178" t="s">
        <v>719</v>
      </c>
      <c r="O754" s="170"/>
    </row>
    <row r="755" spans="1:104" ht="12.75">
      <c r="A755" s="171">
        <v>136</v>
      </c>
      <c r="B755" s="172" t="s">
        <v>720</v>
      </c>
      <c r="C755" s="173" t="s">
        <v>721</v>
      </c>
      <c r="D755" s="174" t="s">
        <v>238</v>
      </c>
      <c r="E755" s="175">
        <v>0.43</v>
      </c>
      <c r="F755" s="175">
        <v>0</v>
      </c>
      <c r="G755" s="176">
        <f>E755*F755</f>
        <v>0</v>
      </c>
      <c r="O755" s="170">
        <v>2</v>
      </c>
      <c r="AA755" s="146">
        <v>1</v>
      </c>
      <c r="AB755" s="146">
        <v>1</v>
      </c>
      <c r="AC755" s="146">
        <v>1</v>
      </c>
      <c r="AZ755" s="146">
        <v>1</v>
      </c>
      <c r="BA755" s="146">
        <f>IF(AZ755=1,G755,0)</f>
        <v>0</v>
      </c>
      <c r="BB755" s="146">
        <f>IF(AZ755=2,G755,0)</f>
        <v>0</v>
      </c>
      <c r="BC755" s="146">
        <f>IF(AZ755=3,G755,0)</f>
        <v>0</v>
      </c>
      <c r="BD755" s="146">
        <f>IF(AZ755=4,G755,0)</f>
        <v>0</v>
      </c>
      <c r="BE755" s="146">
        <f>IF(AZ755=5,G755,0)</f>
        <v>0</v>
      </c>
      <c r="CA755" s="170">
        <v>1</v>
      </c>
      <c r="CB755" s="170">
        <v>1</v>
      </c>
      <c r="CZ755" s="146">
        <v>0</v>
      </c>
    </row>
    <row r="756" spans="1:15" ht="12.75">
      <c r="A756" s="177"/>
      <c r="B756" s="179"/>
      <c r="C756" s="229" t="s">
        <v>88</v>
      </c>
      <c r="D756" s="230"/>
      <c r="E756" s="180">
        <v>0</v>
      </c>
      <c r="F756" s="181"/>
      <c r="G756" s="182"/>
      <c r="M756" s="178" t="s">
        <v>88</v>
      </c>
      <c r="O756" s="170"/>
    </row>
    <row r="757" spans="1:15" ht="12.75">
      <c r="A757" s="177"/>
      <c r="B757" s="179"/>
      <c r="C757" s="229" t="s">
        <v>89</v>
      </c>
      <c r="D757" s="230"/>
      <c r="E757" s="180">
        <v>0</v>
      </c>
      <c r="F757" s="181"/>
      <c r="G757" s="182"/>
      <c r="M757" s="178" t="s">
        <v>89</v>
      </c>
      <c r="O757" s="170"/>
    </row>
    <row r="758" spans="1:15" ht="12.75">
      <c r="A758" s="177"/>
      <c r="B758" s="179"/>
      <c r="C758" s="229" t="s">
        <v>722</v>
      </c>
      <c r="D758" s="230"/>
      <c r="E758" s="180">
        <v>0</v>
      </c>
      <c r="F758" s="181"/>
      <c r="G758" s="182"/>
      <c r="M758" s="178" t="s">
        <v>722</v>
      </c>
      <c r="O758" s="170"/>
    </row>
    <row r="759" spans="1:15" ht="12.75">
      <c r="A759" s="177"/>
      <c r="B759" s="179"/>
      <c r="C759" s="229" t="s">
        <v>723</v>
      </c>
      <c r="D759" s="230"/>
      <c r="E759" s="180">
        <v>0.43</v>
      </c>
      <c r="F759" s="181"/>
      <c r="G759" s="182"/>
      <c r="M759" s="178" t="s">
        <v>723</v>
      </c>
      <c r="O759" s="170"/>
    </row>
    <row r="760" spans="1:104" ht="12.75">
      <c r="A760" s="171">
        <v>137</v>
      </c>
      <c r="B760" s="172" t="s">
        <v>724</v>
      </c>
      <c r="C760" s="173" t="s">
        <v>725</v>
      </c>
      <c r="D760" s="174" t="s">
        <v>87</v>
      </c>
      <c r="E760" s="175">
        <v>1415.47</v>
      </c>
      <c r="F760" s="175">
        <v>0</v>
      </c>
      <c r="G760" s="176">
        <f>E760*F760</f>
        <v>0</v>
      </c>
      <c r="O760" s="170">
        <v>2</v>
      </c>
      <c r="AA760" s="146">
        <v>1</v>
      </c>
      <c r="AB760" s="146">
        <v>1</v>
      </c>
      <c r="AC760" s="146">
        <v>1</v>
      </c>
      <c r="AZ760" s="146">
        <v>1</v>
      </c>
      <c r="BA760" s="146">
        <f>IF(AZ760=1,G760,0)</f>
        <v>0</v>
      </c>
      <c r="BB760" s="146">
        <f>IF(AZ760=2,G760,0)</f>
        <v>0</v>
      </c>
      <c r="BC760" s="146">
        <f>IF(AZ760=3,G760,0)</f>
        <v>0</v>
      </c>
      <c r="BD760" s="146">
        <f>IF(AZ760=4,G760,0)</f>
        <v>0</v>
      </c>
      <c r="BE760" s="146">
        <f>IF(AZ760=5,G760,0)</f>
        <v>0</v>
      </c>
      <c r="CA760" s="170">
        <v>1</v>
      </c>
      <c r="CB760" s="170">
        <v>1</v>
      </c>
      <c r="CZ760" s="146">
        <v>0</v>
      </c>
    </row>
    <row r="761" spans="1:15" ht="12.75">
      <c r="A761" s="177"/>
      <c r="B761" s="179"/>
      <c r="C761" s="229" t="s">
        <v>726</v>
      </c>
      <c r="D761" s="230"/>
      <c r="E761" s="180">
        <v>1415.47</v>
      </c>
      <c r="F761" s="181"/>
      <c r="G761" s="182"/>
      <c r="M761" s="178" t="s">
        <v>726</v>
      </c>
      <c r="O761" s="170"/>
    </row>
    <row r="762" spans="1:104" ht="12.75">
      <c r="A762" s="171">
        <v>138</v>
      </c>
      <c r="B762" s="172" t="s">
        <v>727</v>
      </c>
      <c r="C762" s="173" t="s">
        <v>728</v>
      </c>
      <c r="D762" s="174" t="s">
        <v>87</v>
      </c>
      <c r="E762" s="175">
        <v>181.9162</v>
      </c>
      <c r="F762" s="175">
        <v>0</v>
      </c>
      <c r="G762" s="176">
        <f>E762*F762</f>
        <v>0</v>
      </c>
      <c r="O762" s="170">
        <v>2</v>
      </c>
      <c r="AA762" s="146">
        <v>1</v>
      </c>
      <c r="AB762" s="146">
        <v>1</v>
      </c>
      <c r="AC762" s="146">
        <v>1</v>
      </c>
      <c r="AZ762" s="146">
        <v>1</v>
      </c>
      <c r="BA762" s="146">
        <f>IF(AZ762=1,G762,0)</f>
        <v>0</v>
      </c>
      <c r="BB762" s="146">
        <f>IF(AZ762=2,G762,0)</f>
        <v>0</v>
      </c>
      <c r="BC762" s="146">
        <f>IF(AZ762=3,G762,0)</f>
        <v>0</v>
      </c>
      <c r="BD762" s="146">
        <f>IF(AZ762=4,G762,0)</f>
        <v>0</v>
      </c>
      <c r="BE762" s="146">
        <f>IF(AZ762=5,G762,0)</f>
        <v>0</v>
      </c>
      <c r="CA762" s="170">
        <v>1</v>
      </c>
      <c r="CB762" s="170">
        <v>1</v>
      </c>
      <c r="CZ762" s="146">
        <v>0</v>
      </c>
    </row>
    <row r="763" spans="1:15" ht="12.75">
      <c r="A763" s="177"/>
      <c r="B763" s="179"/>
      <c r="C763" s="229" t="s">
        <v>88</v>
      </c>
      <c r="D763" s="230"/>
      <c r="E763" s="180">
        <v>0</v>
      </c>
      <c r="F763" s="181"/>
      <c r="G763" s="182"/>
      <c r="M763" s="178" t="s">
        <v>88</v>
      </c>
      <c r="O763" s="170"/>
    </row>
    <row r="764" spans="1:15" ht="12.75">
      <c r="A764" s="177"/>
      <c r="B764" s="179"/>
      <c r="C764" s="229" t="s">
        <v>729</v>
      </c>
      <c r="D764" s="230"/>
      <c r="E764" s="180">
        <v>0</v>
      </c>
      <c r="F764" s="181"/>
      <c r="G764" s="182"/>
      <c r="M764" s="178" t="s">
        <v>729</v>
      </c>
      <c r="O764" s="170"/>
    </row>
    <row r="765" spans="1:15" ht="12.75">
      <c r="A765" s="177"/>
      <c r="B765" s="179"/>
      <c r="C765" s="229" t="s">
        <v>730</v>
      </c>
      <c r="D765" s="230"/>
      <c r="E765" s="180">
        <v>0</v>
      </c>
      <c r="F765" s="181"/>
      <c r="G765" s="182"/>
      <c r="M765" s="178" t="s">
        <v>730</v>
      </c>
      <c r="O765" s="170"/>
    </row>
    <row r="766" spans="1:15" ht="12.75">
      <c r="A766" s="177"/>
      <c r="B766" s="179"/>
      <c r="C766" s="229" t="s">
        <v>545</v>
      </c>
      <c r="D766" s="230"/>
      <c r="E766" s="180">
        <v>0</v>
      </c>
      <c r="F766" s="181"/>
      <c r="G766" s="182"/>
      <c r="M766" s="178" t="s">
        <v>545</v>
      </c>
      <c r="O766" s="170"/>
    </row>
    <row r="767" spans="1:15" ht="12.75">
      <c r="A767" s="177"/>
      <c r="B767" s="179"/>
      <c r="C767" s="229" t="s">
        <v>731</v>
      </c>
      <c r="D767" s="230"/>
      <c r="E767" s="180">
        <v>159.6545</v>
      </c>
      <c r="F767" s="181"/>
      <c r="G767" s="182"/>
      <c r="M767" s="178" t="s">
        <v>731</v>
      </c>
      <c r="O767" s="170"/>
    </row>
    <row r="768" spans="1:15" ht="12.75">
      <c r="A768" s="177"/>
      <c r="B768" s="179"/>
      <c r="C768" s="229" t="s">
        <v>732</v>
      </c>
      <c r="D768" s="230"/>
      <c r="E768" s="180">
        <v>-18.76</v>
      </c>
      <c r="F768" s="181"/>
      <c r="G768" s="182"/>
      <c r="M768" s="178" t="s">
        <v>732</v>
      </c>
      <c r="O768" s="170"/>
    </row>
    <row r="769" spans="1:15" ht="12.75">
      <c r="A769" s="177"/>
      <c r="B769" s="179"/>
      <c r="C769" s="229" t="s">
        <v>733</v>
      </c>
      <c r="D769" s="230"/>
      <c r="E769" s="180">
        <v>-28.21</v>
      </c>
      <c r="F769" s="181"/>
      <c r="G769" s="182"/>
      <c r="M769" s="178" t="s">
        <v>733</v>
      </c>
      <c r="O769" s="170"/>
    </row>
    <row r="770" spans="1:15" ht="12.75">
      <c r="A770" s="177"/>
      <c r="B770" s="179"/>
      <c r="C770" s="229" t="s">
        <v>734</v>
      </c>
      <c r="D770" s="230"/>
      <c r="E770" s="180">
        <v>-2.005</v>
      </c>
      <c r="F770" s="181"/>
      <c r="G770" s="182"/>
      <c r="M770" s="178" t="s">
        <v>734</v>
      </c>
      <c r="O770" s="170"/>
    </row>
    <row r="771" spans="1:15" ht="12.75">
      <c r="A771" s="177"/>
      <c r="B771" s="179"/>
      <c r="C771" s="229" t="s">
        <v>735</v>
      </c>
      <c r="D771" s="230"/>
      <c r="E771" s="180">
        <v>-1.855</v>
      </c>
      <c r="F771" s="181"/>
      <c r="G771" s="182"/>
      <c r="M771" s="178" t="s">
        <v>735</v>
      </c>
      <c r="O771" s="170"/>
    </row>
    <row r="772" spans="1:15" ht="12.75">
      <c r="A772" s="177"/>
      <c r="B772" s="179"/>
      <c r="C772" s="229" t="s">
        <v>736</v>
      </c>
      <c r="D772" s="230"/>
      <c r="E772" s="180">
        <v>-3.13</v>
      </c>
      <c r="F772" s="181"/>
      <c r="G772" s="182"/>
      <c r="M772" s="178" t="s">
        <v>736</v>
      </c>
      <c r="O772" s="170"/>
    </row>
    <row r="773" spans="1:15" ht="12.75">
      <c r="A773" s="177"/>
      <c r="B773" s="179"/>
      <c r="C773" s="229" t="s">
        <v>737</v>
      </c>
      <c r="D773" s="230"/>
      <c r="E773" s="180">
        <v>-4.48</v>
      </c>
      <c r="F773" s="181"/>
      <c r="G773" s="182"/>
      <c r="M773" s="178" t="s">
        <v>737</v>
      </c>
      <c r="O773" s="170"/>
    </row>
    <row r="774" spans="1:15" ht="33.75">
      <c r="A774" s="177"/>
      <c r="B774" s="179"/>
      <c r="C774" s="229" t="s">
        <v>738</v>
      </c>
      <c r="D774" s="230"/>
      <c r="E774" s="180">
        <v>25.4452</v>
      </c>
      <c r="F774" s="181"/>
      <c r="G774" s="182"/>
      <c r="M774" s="178" t="s">
        <v>738</v>
      </c>
      <c r="O774" s="170"/>
    </row>
    <row r="775" spans="1:15" ht="12.75">
      <c r="A775" s="177"/>
      <c r="B775" s="179"/>
      <c r="C775" s="229" t="s">
        <v>495</v>
      </c>
      <c r="D775" s="230"/>
      <c r="E775" s="180">
        <v>0</v>
      </c>
      <c r="F775" s="181"/>
      <c r="G775" s="182"/>
      <c r="M775" s="178" t="s">
        <v>495</v>
      </c>
      <c r="O775" s="170"/>
    </row>
    <row r="776" spans="1:15" ht="12.75">
      <c r="A776" s="177"/>
      <c r="B776" s="179"/>
      <c r="C776" s="229" t="s">
        <v>739</v>
      </c>
      <c r="D776" s="230"/>
      <c r="E776" s="180">
        <v>157.59</v>
      </c>
      <c r="F776" s="181"/>
      <c r="G776" s="182"/>
      <c r="M776" s="178" t="s">
        <v>739</v>
      </c>
      <c r="O776" s="170"/>
    </row>
    <row r="777" spans="1:15" ht="12.75">
      <c r="A777" s="177"/>
      <c r="B777" s="179"/>
      <c r="C777" s="229" t="s">
        <v>732</v>
      </c>
      <c r="D777" s="230"/>
      <c r="E777" s="180">
        <v>-18.76</v>
      </c>
      <c r="F777" s="181"/>
      <c r="G777" s="182"/>
      <c r="M777" s="178" t="s">
        <v>732</v>
      </c>
      <c r="O777" s="170"/>
    </row>
    <row r="778" spans="1:15" ht="12.75">
      <c r="A778" s="177"/>
      <c r="B778" s="179"/>
      <c r="C778" s="229" t="s">
        <v>733</v>
      </c>
      <c r="D778" s="230"/>
      <c r="E778" s="180">
        <v>-28.21</v>
      </c>
      <c r="F778" s="181"/>
      <c r="G778" s="182"/>
      <c r="M778" s="178" t="s">
        <v>733</v>
      </c>
      <c r="O778" s="170"/>
    </row>
    <row r="779" spans="1:15" ht="12.75">
      <c r="A779" s="177"/>
      <c r="B779" s="179"/>
      <c r="C779" s="229" t="s">
        <v>740</v>
      </c>
      <c r="D779" s="230"/>
      <c r="E779" s="180">
        <v>-6</v>
      </c>
      <c r="F779" s="181"/>
      <c r="G779" s="182"/>
      <c r="M779" s="178" t="s">
        <v>740</v>
      </c>
      <c r="O779" s="170"/>
    </row>
    <row r="780" spans="1:15" ht="12.75">
      <c r="A780" s="177"/>
      <c r="B780" s="179"/>
      <c r="C780" s="229" t="s">
        <v>505</v>
      </c>
      <c r="D780" s="230"/>
      <c r="E780" s="180">
        <v>0</v>
      </c>
      <c r="F780" s="181"/>
      <c r="G780" s="182"/>
      <c r="M780" s="178" t="s">
        <v>505</v>
      </c>
      <c r="O780" s="170"/>
    </row>
    <row r="781" spans="1:15" ht="12.75">
      <c r="A781" s="177"/>
      <c r="B781" s="179"/>
      <c r="C781" s="229" t="s">
        <v>741</v>
      </c>
      <c r="D781" s="230"/>
      <c r="E781" s="180">
        <v>42.9195</v>
      </c>
      <c r="F781" s="181"/>
      <c r="G781" s="182"/>
      <c r="M781" s="178" t="s">
        <v>741</v>
      </c>
      <c r="O781" s="170"/>
    </row>
    <row r="782" spans="1:15" ht="12.75">
      <c r="A782" s="177"/>
      <c r="B782" s="179"/>
      <c r="C782" s="229" t="s">
        <v>246</v>
      </c>
      <c r="D782" s="230"/>
      <c r="E782" s="180">
        <v>0</v>
      </c>
      <c r="F782" s="181"/>
      <c r="G782" s="182"/>
      <c r="M782" s="178" t="s">
        <v>246</v>
      </c>
      <c r="O782" s="170"/>
    </row>
    <row r="783" spans="1:15" ht="12.75">
      <c r="A783" s="177"/>
      <c r="B783" s="179"/>
      <c r="C783" s="229" t="s">
        <v>742</v>
      </c>
      <c r="D783" s="230"/>
      <c r="E783" s="180">
        <v>5.6719</v>
      </c>
      <c r="F783" s="181"/>
      <c r="G783" s="182"/>
      <c r="M783" s="178" t="s">
        <v>742</v>
      </c>
      <c r="O783" s="170"/>
    </row>
    <row r="784" spans="1:15" ht="12.75">
      <c r="A784" s="177"/>
      <c r="B784" s="179"/>
      <c r="C784" s="231" t="s">
        <v>367</v>
      </c>
      <c r="D784" s="230"/>
      <c r="E784" s="203">
        <v>279.8711</v>
      </c>
      <c r="F784" s="181"/>
      <c r="G784" s="182"/>
      <c r="M784" s="178" t="s">
        <v>367</v>
      </c>
      <c r="O784" s="170"/>
    </row>
    <row r="785" spans="1:15" ht="12.75">
      <c r="A785" s="177"/>
      <c r="B785" s="179"/>
      <c r="C785" s="229" t="s">
        <v>743</v>
      </c>
      <c r="D785" s="230"/>
      <c r="E785" s="180">
        <v>-97.9549</v>
      </c>
      <c r="F785" s="181"/>
      <c r="G785" s="182"/>
      <c r="M785" s="178" t="s">
        <v>743</v>
      </c>
      <c r="O785" s="170"/>
    </row>
    <row r="786" spans="1:104" ht="12.75">
      <c r="A786" s="171">
        <v>139</v>
      </c>
      <c r="B786" s="172" t="s">
        <v>744</v>
      </c>
      <c r="C786" s="173" t="s">
        <v>745</v>
      </c>
      <c r="D786" s="174" t="s">
        <v>87</v>
      </c>
      <c r="E786" s="175">
        <v>16.575</v>
      </c>
      <c r="F786" s="175">
        <v>0</v>
      </c>
      <c r="G786" s="176">
        <f>E786*F786</f>
        <v>0</v>
      </c>
      <c r="O786" s="170">
        <v>2</v>
      </c>
      <c r="AA786" s="146">
        <v>1</v>
      </c>
      <c r="AB786" s="146">
        <v>1</v>
      </c>
      <c r="AC786" s="146">
        <v>1</v>
      </c>
      <c r="AZ786" s="146">
        <v>1</v>
      </c>
      <c r="BA786" s="146">
        <f>IF(AZ786=1,G786,0)</f>
        <v>0</v>
      </c>
      <c r="BB786" s="146">
        <f>IF(AZ786=2,G786,0)</f>
        <v>0</v>
      </c>
      <c r="BC786" s="146">
        <f>IF(AZ786=3,G786,0)</f>
        <v>0</v>
      </c>
      <c r="BD786" s="146">
        <f>IF(AZ786=4,G786,0)</f>
        <v>0</v>
      </c>
      <c r="BE786" s="146">
        <f>IF(AZ786=5,G786,0)</f>
        <v>0</v>
      </c>
      <c r="CA786" s="170">
        <v>1</v>
      </c>
      <c r="CB786" s="170">
        <v>1</v>
      </c>
      <c r="CZ786" s="146">
        <v>0</v>
      </c>
    </row>
    <row r="787" spans="1:15" ht="12.75">
      <c r="A787" s="177"/>
      <c r="B787" s="179"/>
      <c r="C787" s="229" t="s">
        <v>88</v>
      </c>
      <c r="D787" s="230"/>
      <c r="E787" s="180">
        <v>0</v>
      </c>
      <c r="F787" s="181"/>
      <c r="G787" s="182"/>
      <c r="M787" s="178" t="s">
        <v>88</v>
      </c>
      <c r="O787" s="170"/>
    </row>
    <row r="788" spans="1:15" ht="12.75">
      <c r="A788" s="177"/>
      <c r="B788" s="179"/>
      <c r="C788" s="229" t="s">
        <v>89</v>
      </c>
      <c r="D788" s="230"/>
      <c r="E788" s="180">
        <v>0</v>
      </c>
      <c r="F788" s="181"/>
      <c r="G788" s="182"/>
      <c r="M788" s="178" t="s">
        <v>89</v>
      </c>
      <c r="O788" s="170"/>
    </row>
    <row r="789" spans="1:15" ht="12.75">
      <c r="A789" s="177"/>
      <c r="B789" s="179"/>
      <c r="C789" s="229" t="s">
        <v>90</v>
      </c>
      <c r="D789" s="230"/>
      <c r="E789" s="180">
        <v>16.575</v>
      </c>
      <c r="F789" s="181"/>
      <c r="G789" s="182"/>
      <c r="M789" s="178" t="s">
        <v>90</v>
      </c>
      <c r="O789" s="170"/>
    </row>
    <row r="790" spans="1:104" ht="12.75">
      <c r="A790" s="171">
        <v>140</v>
      </c>
      <c r="B790" s="172" t="s">
        <v>746</v>
      </c>
      <c r="C790" s="173" t="s">
        <v>747</v>
      </c>
      <c r="D790" s="174" t="s">
        <v>238</v>
      </c>
      <c r="E790" s="175">
        <v>75.625</v>
      </c>
      <c r="F790" s="175">
        <v>0</v>
      </c>
      <c r="G790" s="176">
        <f>E790*F790</f>
        <v>0</v>
      </c>
      <c r="O790" s="170">
        <v>2</v>
      </c>
      <c r="AA790" s="146">
        <v>12</v>
      </c>
      <c r="AB790" s="146">
        <v>0</v>
      </c>
      <c r="AC790" s="146">
        <v>137</v>
      </c>
      <c r="AZ790" s="146">
        <v>1</v>
      </c>
      <c r="BA790" s="146">
        <f>IF(AZ790=1,G790,0)</f>
        <v>0</v>
      </c>
      <c r="BB790" s="146">
        <f>IF(AZ790=2,G790,0)</f>
        <v>0</v>
      </c>
      <c r="BC790" s="146">
        <f>IF(AZ790=3,G790,0)</f>
        <v>0</v>
      </c>
      <c r="BD790" s="146">
        <f>IF(AZ790=4,G790,0)</f>
        <v>0</v>
      </c>
      <c r="BE790" s="146">
        <f>IF(AZ790=5,G790,0)</f>
        <v>0</v>
      </c>
      <c r="CA790" s="170">
        <v>12</v>
      </c>
      <c r="CB790" s="170">
        <v>0</v>
      </c>
      <c r="CZ790" s="146">
        <v>0</v>
      </c>
    </row>
    <row r="791" spans="1:15" ht="12.75">
      <c r="A791" s="177"/>
      <c r="B791" s="179"/>
      <c r="C791" s="229" t="s">
        <v>88</v>
      </c>
      <c r="D791" s="230"/>
      <c r="E791" s="180">
        <v>0</v>
      </c>
      <c r="F791" s="181"/>
      <c r="G791" s="182"/>
      <c r="M791" s="178" t="s">
        <v>88</v>
      </c>
      <c r="O791" s="170"/>
    </row>
    <row r="792" spans="1:15" ht="12.75">
      <c r="A792" s="177"/>
      <c r="B792" s="179"/>
      <c r="C792" s="229" t="s">
        <v>89</v>
      </c>
      <c r="D792" s="230"/>
      <c r="E792" s="180">
        <v>0</v>
      </c>
      <c r="F792" s="181"/>
      <c r="G792" s="182"/>
      <c r="M792" s="178" t="s">
        <v>89</v>
      </c>
      <c r="O792" s="170"/>
    </row>
    <row r="793" spans="1:15" ht="12.75">
      <c r="A793" s="177"/>
      <c r="B793" s="179"/>
      <c r="C793" s="229" t="s">
        <v>748</v>
      </c>
      <c r="D793" s="230"/>
      <c r="E793" s="180">
        <v>62.825</v>
      </c>
      <c r="F793" s="181"/>
      <c r="G793" s="182"/>
      <c r="M793" s="178" t="s">
        <v>748</v>
      </c>
      <c r="O793" s="170"/>
    </row>
    <row r="794" spans="1:15" ht="12.75">
      <c r="A794" s="177"/>
      <c r="B794" s="179"/>
      <c r="C794" s="229" t="s">
        <v>246</v>
      </c>
      <c r="D794" s="230"/>
      <c r="E794" s="180">
        <v>0</v>
      </c>
      <c r="F794" s="181"/>
      <c r="G794" s="182"/>
      <c r="M794" s="178" t="s">
        <v>246</v>
      </c>
      <c r="O794" s="170"/>
    </row>
    <row r="795" spans="1:15" ht="12.75">
      <c r="A795" s="177"/>
      <c r="B795" s="179"/>
      <c r="C795" s="229" t="s">
        <v>89</v>
      </c>
      <c r="D795" s="230"/>
      <c r="E795" s="180">
        <v>0</v>
      </c>
      <c r="F795" s="181"/>
      <c r="G795" s="182"/>
      <c r="M795" s="178" t="s">
        <v>89</v>
      </c>
      <c r="O795" s="170"/>
    </row>
    <row r="796" spans="1:15" ht="12.75">
      <c r="A796" s="177"/>
      <c r="B796" s="179"/>
      <c r="C796" s="229" t="s">
        <v>749</v>
      </c>
      <c r="D796" s="230"/>
      <c r="E796" s="180">
        <v>12.8</v>
      </c>
      <c r="F796" s="181"/>
      <c r="G796" s="182"/>
      <c r="M796" s="178" t="s">
        <v>749</v>
      </c>
      <c r="O796" s="170"/>
    </row>
    <row r="797" spans="1:104" ht="12.75">
      <c r="A797" s="171">
        <v>141</v>
      </c>
      <c r="B797" s="172" t="s">
        <v>750</v>
      </c>
      <c r="C797" s="173" t="s">
        <v>751</v>
      </c>
      <c r="D797" s="174" t="s">
        <v>408</v>
      </c>
      <c r="E797" s="175">
        <v>96</v>
      </c>
      <c r="F797" s="175">
        <v>0</v>
      </c>
      <c r="G797" s="176">
        <f>E797*F797</f>
        <v>0</v>
      </c>
      <c r="O797" s="170">
        <v>2</v>
      </c>
      <c r="AA797" s="146">
        <v>1</v>
      </c>
      <c r="AB797" s="146">
        <v>1</v>
      </c>
      <c r="AC797" s="146">
        <v>1</v>
      </c>
      <c r="AZ797" s="146">
        <v>1</v>
      </c>
      <c r="BA797" s="146">
        <f>IF(AZ797=1,G797,0)</f>
        <v>0</v>
      </c>
      <c r="BB797" s="146">
        <f>IF(AZ797=2,G797,0)</f>
        <v>0</v>
      </c>
      <c r="BC797" s="146">
        <f>IF(AZ797=3,G797,0)</f>
        <v>0</v>
      </c>
      <c r="BD797" s="146">
        <f>IF(AZ797=4,G797,0)</f>
        <v>0</v>
      </c>
      <c r="BE797" s="146">
        <f>IF(AZ797=5,G797,0)</f>
        <v>0</v>
      </c>
      <c r="CA797" s="170">
        <v>1</v>
      </c>
      <c r="CB797" s="170">
        <v>1</v>
      </c>
      <c r="CZ797" s="146">
        <v>0</v>
      </c>
    </row>
    <row r="798" spans="1:15" ht="22.5">
      <c r="A798" s="177"/>
      <c r="B798" s="179"/>
      <c r="C798" s="229" t="s">
        <v>752</v>
      </c>
      <c r="D798" s="230"/>
      <c r="E798" s="180">
        <v>25</v>
      </c>
      <c r="F798" s="181"/>
      <c r="G798" s="182"/>
      <c r="M798" s="178" t="s">
        <v>752</v>
      </c>
      <c r="O798" s="170"/>
    </row>
    <row r="799" spans="1:15" ht="12.75">
      <c r="A799" s="177"/>
      <c r="B799" s="179"/>
      <c r="C799" s="229" t="s">
        <v>88</v>
      </c>
      <c r="D799" s="230"/>
      <c r="E799" s="180">
        <v>0</v>
      </c>
      <c r="F799" s="181"/>
      <c r="G799" s="182"/>
      <c r="M799" s="178" t="s">
        <v>88</v>
      </c>
      <c r="O799" s="170"/>
    </row>
    <row r="800" spans="1:15" ht="12.75">
      <c r="A800" s="177"/>
      <c r="B800" s="179"/>
      <c r="C800" s="229" t="s">
        <v>89</v>
      </c>
      <c r="D800" s="230"/>
      <c r="E800" s="180">
        <v>0</v>
      </c>
      <c r="F800" s="181"/>
      <c r="G800" s="182"/>
      <c r="M800" s="178" t="s">
        <v>89</v>
      </c>
      <c r="O800" s="170"/>
    </row>
    <row r="801" spans="1:15" ht="12.75">
      <c r="A801" s="177"/>
      <c r="B801" s="179"/>
      <c r="C801" s="229" t="s">
        <v>753</v>
      </c>
      <c r="D801" s="230"/>
      <c r="E801" s="180">
        <v>18</v>
      </c>
      <c r="F801" s="181"/>
      <c r="G801" s="182"/>
      <c r="M801" s="178" t="s">
        <v>753</v>
      </c>
      <c r="O801" s="170"/>
    </row>
    <row r="802" spans="1:15" ht="12.75">
      <c r="A802" s="177"/>
      <c r="B802" s="179"/>
      <c r="C802" s="229" t="s">
        <v>754</v>
      </c>
      <c r="D802" s="230"/>
      <c r="E802" s="180">
        <v>15</v>
      </c>
      <c r="F802" s="181"/>
      <c r="G802" s="182"/>
      <c r="M802" s="178" t="s">
        <v>754</v>
      </c>
      <c r="O802" s="170"/>
    </row>
    <row r="803" spans="1:15" ht="12.75">
      <c r="A803" s="177"/>
      <c r="B803" s="179"/>
      <c r="C803" s="229" t="s">
        <v>755</v>
      </c>
      <c r="D803" s="230"/>
      <c r="E803" s="180">
        <v>18</v>
      </c>
      <c r="F803" s="181"/>
      <c r="G803" s="182"/>
      <c r="M803" s="178" t="s">
        <v>755</v>
      </c>
      <c r="O803" s="170"/>
    </row>
    <row r="804" spans="1:15" ht="12.75">
      <c r="A804" s="177"/>
      <c r="B804" s="179"/>
      <c r="C804" s="229" t="s">
        <v>756</v>
      </c>
      <c r="D804" s="230"/>
      <c r="E804" s="180">
        <v>5</v>
      </c>
      <c r="F804" s="181"/>
      <c r="G804" s="182"/>
      <c r="M804" s="178" t="s">
        <v>756</v>
      </c>
      <c r="O804" s="170"/>
    </row>
    <row r="805" spans="1:15" ht="12.75">
      <c r="A805" s="177"/>
      <c r="B805" s="179"/>
      <c r="C805" s="229" t="s">
        <v>246</v>
      </c>
      <c r="D805" s="230"/>
      <c r="E805" s="180">
        <v>0</v>
      </c>
      <c r="F805" s="181"/>
      <c r="G805" s="182"/>
      <c r="M805" s="178" t="s">
        <v>246</v>
      </c>
      <c r="O805" s="170"/>
    </row>
    <row r="806" spans="1:15" ht="12.75">
      <c r="A806" s="177"/>
      <c r="B806" s="179"/>
      <c r="C806" s="229" t="s">
        <v>89</v>
      </c>
      <c r="D806" s="230"/>
      <c r="E806" s="180">
        <v>0</v>
      </c>
      <c r="F806" s="181"/>
      <c r="G806" s="182"/>
      <c r="M806" s="178" t="s">
        <v>89</v>
      </c>
      <c r="O806" s="170"/>
    </row>
    <row r="807" spans="1:15" ht="12.75">
      <c r="A807" s="177"/>
      <c r="B807" s="179"/>
      <c r="C807" s="229" t="s">
        <v>757</v>
      </c>
      <c r="D807" s="230"/>
      <c r="E807" s="180">
        <v>15</v>
      </c>
      <c r="F807" s="181"/>
      <c r="G807" s="182"/>
      <c r="M807" s="178" t="s">
        <v>757</v>
      </c>
      <c r="O807" s="170"/>
    </row>
    <row r="808" spans="1:57" ht="12.75">
      <c r="A808" s="183"/>
      <c r="B808" s="184" t="s">
        <v>76</v>
      </c>
      <c r="C808" s="185" t="str">
        <f>CONCATENATE(B593," ",C593)</f>
        <v>96 Bourání konstrukcí</v>
      </c>
      <c r="D808" s="186"/>
      <c r="E808" s="187"/>
      <c r="F808" s="188"/>
      <c r="G808" s="189">
        <f>SUM(G593:G807)</f>
        <v>0</v>
      </c>
      <c r="O808" s="170">
        <v>4</v>
      </c>
      <c r="BA808" s="190">
        <f>SUM(BA593:BA807)</f>
        <v>0</v>
      </c>
      <c r="BB808" s="190">
        <f>SUM(BB593:BB807)</f>
        <v>0</v>
      </c>
      <c r="BC808" s="190">
        <f>SUM(BC593:BC807)</f>
        <v>0</v>
      </c>
      <c r="BD808" s="190">
        <f>SUM(BD593:BD807)</f>
        <v>0</v>
      </c>
      <c r="BE808" s="190">
        <f>SUM(BE593:BE807)</f>
        <v>0</v>
      </c>
    </row>
    <row r="809" spans="1:15" ht="12.75">
      <c r="A809" s="163" t="s">
        <v>72</v>
      </c>
      <c r="B809" s="164" t="s">
        <v>758</v>
      </c>
      <c r="C809" s="165" t="s">
        <v>759</v>
      </c>
      <c r="D809" s="166"/>
      <c r="E809" s="167"/>
      <c r="F809" s="167"/>
      <c r="G809" s="168"/>
      <c r="H809" s="169"/>
      <c r="I809" s="169"/>
      <c r="O809" s="170">
        <v>1</v>
      </c>
    </row>
    <row r="810" spans="1:104" ht="12.75">
      <c r="A810" s="171">
        <v>142</v>
      </c>
      <c r="B810" s="172" t="s">
        <v>760</v>
      </c>
      <c r="C810" s="173" t="s">
        <v>761</v>
      </c>
      <c r="D810" s="174" t="s">
        <v>166</v>
      </c>
      <c r="E810" s="175">
        <v>203.4105</v>
      </c>
      <c r="F810" s="175">
        <v>0</v>
      </c>
      <c r="G810" s="176">
        <f>E810*F810</f>
        <v>0</v>
      </c>
      <c r="O810" s="170">
        <v>2</v>
      </c>
      <c r="AA810" s="146">
        <v>1</v>
      </c>
      <c r="AB810" s="146">
        <v>1</v>
      </c>
      <c r="AC810" s="146">
        <v>1</v>
      </c>
      <c r="AZ810" s="146">
        <v>1</v>
      </c>
      <c r="BA810" s="146">
        <f>IF(AZ810=1,G810,0)</f>
        <v>0</v>
      </c>
      <c r="BB810" s="146">
        <f>IF(AZ810=2,G810,0)</f>
        <v>0</v>
      </c>
      <c r="BC810" s="146">
        <f>IF(AZ810=3,G810,0)</f>
        <v>0</v>
      </c>
      <c r="BD810" s="146">
        <f>IF(AZ810=4,G810,0)</f>
        <v>0</v>
      </c>
      <c r="BE810" s="146">
        <f>IF(AZ810=5,G810,0)</f>
        <v>0</v>
      </c>
      <c r="CA810" s="170">
        <v>1</v>
      </c>
      <c r="CB810" s="170">
        <v>1</v>
      </c>
      <c r="CZ810" s="146">
        <v>0</v>
      </c>
    </row>
    <row r="811" spans="1:57" ht="12.75">
      <c r="A811" s="183"/>
      <c r="B811" s="184" t="s">
        <v>76</v>
      </c>
      <c r="C811" s="185" t="str">
        <f>CONCATENATE(B809," ",C809)</f>
        <v>99 Staveništní přesun hmot</v>
      </c>
      <c r="D811" s="186"/>
      <c r="E811" s="187"/>
      <c r="F811" s="188"/>
      <c r="G811" s="189">
        <f>SUM(G809:G810)</f>
        <v>0</v>
      </c>
      <c r="O811" s="170">
        <v>4</v>
      </c>
      <c r="BA811" s="190">
        <f>SUM(BA809:BA810)</f>
        <v>0</v>
      </c>
      <c r="BB811" s="190">
        <f>SUM(BB809:BB810)</f>
        <v>0</v>
      </c>
      <c r="BC811" s="190">
        <f>SUM(BC809:BC810)</f>
        <v>0</v>
      </c>
      <c r="BD811" s="190">
        <f>SUM(BD809:BD810)</f>
        <v>0</v>
      </c>
      <c r="BE811" s="190">
        <f>SUM(BE809:BE810)</f>
        <v>0</v>
      </c>
    </row>
    <row r="812" spans="1:15" ht="12.75">
      <c r="A812" s="163" t="s">
        <v>72</v>
      </c>
      <c r="B812" s="164" t="s">
        <v>762</v>
      </c>
      <c r="C812" s="165" t="s">
        <v>763</v>
      </c>
      <c r="D812" s="166"/>
      <c r="E812" s="167"/>
      <c r="F812" s="167"/>
      <c r="G812" s="168"/>
      <c r="H812" s="169"/>
      <c r="I812" s="169"/>
      <c r="O812" s="170">
        <v>1</v>
      </c>
    </row>
    <row r="813" spans="1:104" ht="22.5">
      <c r="A813" s="171">
        <v>143</v>
      </c>
      <c r="B813" s="172" t="s">
        <v>764</v>
      </c>
      <c r="C813" s="173" t="s">
        <v>765</v>
      </c>
      <c r="D813" s="174" t="s">
        <v>87</v>
      </c>
      <c r="E813" s="175">
        <v>91.956</v>
      </c>
      <c r="F813" s="175">
        <v>0</v>
      </c>
      <c r="G813" s="176">
        <f>E813*F813</f>
        <v>0</v>
      </c>
      <c r="O813" s="170">
        <v>2</v>
      </c>
      <c r="AA813" s="146">
        <v>1</v>
      </c>
      <c r="AB813" s="146">
        <v>7</v>
      </c>
      <c r="AC813" s="146">
        <v>7</v>
      </c>
      <c r="AZ813" s="146">
        <v>2</v>
      </c>
      <c r="BA813" s="146">
        <f>IF(AZ813=1,G813,0)</f>
        <v>0</v>
      </c>
      <c r="BB813" s="146">
        <f>IF(AZ813=2,G813,0)</f>
        <v>0</v>
      </c>
      <c r="BC813" s="146">
        <f>IF(AZ813=3,G813,0)</f>
        <v>0</v>
      </c>
      <c r="BD813" s="146">
        <f>IF(AZ813=4,G813,0)</f>
        <v>0</v>
      </c>
      <c r="BE813" s="146">
        <f>IF(AZ813=5,G813,0)</f>
        <v>0</v>
      </c>
      <c r="CA813" s="170">
        <v>1</v>
      </c>
      <c r="CB813" s="170">
        <v>7</v>
      </c>
      <c r="CZ813" s="146">
        <v>0</v>
      </c>
    </row>
    <row r="814" spans="1:15" ht="12.75">
      <c r="A814" s="177"/>
      <c r="B814" s="179"/>
      <c r="C814" s="229" t="s">
        <v>415</v>
      </c>
      <c r="D814" s="230"/>
      <c r="E814" s="180">
        <v>0</v>
      </c>
      <c r="F814" s="181"/>
      <c r="G814" s="182"/>
      <c r="M814" s="178" t="s">
        <v>415</v>
      </c>
      <c r="O814" s="170"/>
    </row>
    <row r="815" spans="1:15" ht="12.75">
      <c r="A815" s="177"/>
      <c r="B815" s="179"/>
      <c r="C815" s="229" t="s">
        <v>89</v>
      </c>
      <c r="D815" s="230"/>
      <c r="E815" s="180">
        <v>0</v>
      </c>
      <c r="F815" s="181"/>
      <c r="G815" s="182"/>
      <c r="M815" s="178" t="s">
        <v>89</v>
      </c>
      <c r="O815" s="170"/>
    </row>
    <row r="816" spans="1:15" ht="12.75">
      <c r="A816" s="177"/>
      <c r="B816" s="179"/>
      <c r="C816" s="229" t="s">
        <v>766</v>
      </c>
      <c r="D816" s="230"/>
      <c r="E816" s="180">
        <v>2.1</v>
      </c>
      <c r="F816" s="181"/>
      <c r="G816" s="182"/>
      <c r="M816" s="178" t="s">
        <v>766</v>
      </c>
      <c r="O816" s="170"/>
    </row>
    <row r="817" spans="1:15" ht="12.75">
      <c r="A817" s="177"/>
      <c r="B817" s="179"/>
      <c r="C817" s="229" t="s">
        <v>767</v>
      </c>
      <c r="D817" s="230"/>
      <c r="E817" s="180">
        <v>8.316</v>
      </c>
      <c r="F817" s="181"/>
      <c r="G817" s="182"/>
      <c r="M817" s="178" t="s">
        <v>767</v>
      </c>
      <c r="O817" s="170"/>
    </row>
    <row r="818" spans="1:15" ht="22.5">
      <c r="A818" s="177"/>
      <c r="B818" s="179"/>
      <c r="C818" s="229" t="s">
        <v>768</v>
      </c>
      <c r="D818" s="230"/>
      <c r="E818" s="180">
        <v>23.76</v>
      </c>
      <c r="F818" s="181"/>
      <c r="G818" s="182"/>
      <c r="M818" s="178" t="s">
        <v>768</v>
      </c>
      <c r="O818" s="170"/>
    </row>
    <row r="819" spans="1:15" ht="12.75">
      <c r="A819" s="177"/>
      <c r="B819" s="179"/>
      <c r="C819" s="229" t="s">
        <v>769</v>
      </c>
      <c r="D819" s="230"/>
      <c r="E819" s="180">
        <v>3.42</v>
      </c>
      <c r="F819" s="181"/>
      <c r="G819" s="182"/>
      <c r="M819" s="178" t="s">
        <v>769</v>
      </c>
      <c r="O819" s="170"/>
    </row>
    <row r="820" spans="1:15" ht="12.75">
      <c r="A820" s="177"/>
      <c r="B820" s="179"/>
      <c r="C820" s="229" t="s">
        <v>417</v>
      </c>
      <c r="D820" s="230"/>
      <c r="E820" s="180">
        <v>0</v>
      </c>
      <c r="F820" s="181"/>
      <c r="G820" s="182"/>
      <c r="M820" s="178" t="s">
        <v>417</v>
      </c>
      <c r="O820" s="170"/>
    </row>
    <row r="821" spans="1:15" ht="12.75">
      <c r="A821" s="177"/>
      <c r="B821" s="179"/>
      <c r="C821" s="229" t="s">
        <v>89</v>
      </c>
      <c r="D821" s="230"/>
      <c r="E821" s="180">
        <v>0</v>
      </c>
      <c r="F821" s="181"/>
      <c r="G821" s="182"/>
      <c r="M821" s="178" t="s">
        <v>89</v>
      </c>
      <c r="O821" s="170"/>
    </row>
    <row r="822" spans="1:15" ht="22.5">
      <c r="A822" s="177"/>
      <c r="B822" s="179"/>
      <c r="C822" s="229" t="s">
        <v>770</v>
      </c>
      <c r="D822" s="230"/>
      <c r="E822" s="180">
        <v>47.52</v>
      </c>
      <c r="F822" s="181"/>
      <c r="G822" s="182"/>
      <c r="M822" s="178" t="s">
        <v>770</v>
      </c>
      <c r="O822" s="170"/>
    </row>
    <row r="823" spans="1:15" ht="22.5">
      <c r="A823" s="177"/>
      <c r="B823" s="179"/>
      <c r="C823" s="229" t="s">
        <v>771</v>
      </c>
      <c r="D823" s="230"/>
      <c r="E823" s="180">
        <v>6.84</v>
      </c>
      <c r="F823" s="181"/>
      <c r="G823" s="182"/>
      <c r="M823" s="178" t="s">
        <v>771</v>
      </c>
      <c r="O823" s="170"/>
    </row>
    <row r="824" spans="1:104" ht="12.75">
      <c r="A824" s="171">
        <v>144</v>
      </c>
      <c r="B824" s="172" t="s">
        <v>772</v>
      </c>
      <c r="C824" s="173" t="s">
        <v>773</v>
      </c>
      <c r="D824" s="174" t="s">
        <v>238</v>
      </c>
      <c r="E824" s="175">
        <v>102.6</v>
      </c>
      <c r="F824" s="175">
        <v>0</v>
      </c>
      <c r="G824" s="176">
        <f>E824*F824</f>
        <v>0</v>
      </c>
      <c r="O824" s="170">
        <v>2</v>
      </c>
      <c r="AA824" s="146">
        <v>1</v>
      </c>
      <c r="AB824" s="146">
        <v>7</v>
      </c>
      <c r="AC824" s="146">
        <v>7</v>
      </c>
      <c r="AZ824" s="146">
        <v>2</v>
      </c>
      <c r="BA824" s="146">
        <f>IF(AZ824=1,G824,0)</f>
        <v>0</v>
      </c>
      <c r="BB824" s="146">
        <f>IF(AZ824=2,G824,0)</f>
        <v>0</v>
      </c>
      <c r="BC824" s="146">
        <f>IF(AZ824=3,G824,0)</f>
        <v>0</v>
      </c>
      <c r="BD824" s="146">
        <f>IF(AZ824=4,G824,0)</f>
        <v>0</v>
      </c>
      <c r="BE824" s="146">
        <f>IF(AZ824=5,G824,0)</f>
        <v>0</v>
      </c>
      <c r="CA824" s="170">
        <v>1</v>
      </c>
      <c r="CB824" s="170">
        <v>7</v>
      </c>
      <c r="CZ824" s="146">
        <v>0</v>
      </c>
    </row>
    <row r="825" spans="1:15" ht="12.75">
      <c r="A825" s="177"/>
      <c r="B825" s="179"/>
      <c r="C825" s="229" t="s">
        <v>415</v>
      </c>
      <c r="D825" s="230"/>
      <c r="E825" s="180">
        <v>0</v>
      </c>
      <c r="F825" s="181"/>
      <c r="G825" s="182"/>
      <c r="M825" s="178" t="s">
        <v>415</v>
      </c>
      <c r="O825" s="170"/>
    </row>
    <row r="826" spans="1:15" ht="12.75">
      <c r="A826" s="177"/>
      <c r="B826" s="179"/>
      <c r="C826" s="229" t="s">
        <v>89</v>
      </c>
      <c r="D826" s="230"/>
      <c r="E826" s="180">
        <v>0</v>
      </c>
      <c r="F826" s="181"/>
      <c r="G826" s="182"/>
      <c r="M826" s="178" t="s">
        <v>89</v>
      </c>
      <c r="O826" s="170"/>
    </row>
    <row r="827" spans="1:15" ht="12.75">
      <c r="A827" s="177"/>
      <c r="B827" s="179"/>
      <c r="C827" s="229" t="s">
        <v>774</v>
      </c>
      <c r="D827" s="230"/>
      <c r="E827" s="180">
        <v>0</v>
      </c>
      <c r="F827" s="181"/>
      <c r="G827" s="182"/>
      <c r="M827" s="178" t="s">
        <v>774</v>
      </c>
      <c r="O827" s="170"/>
    </row>
    <row r="828" spans="1:15" ht="12.75">
      <c r="A828" s="177"/>
      <c r="B828" s="179"/>
      <c r="C828" s="229" t="s">
        <v>775</v>
      </c>
      <c r="D828" s="230"/>
      <c r="E828" s="180">
        <v>34.2</v>
      </c>
      <c r="F828" s="181"/>
      <c r="G828" s="182"/>
      <c r="M828" s="178" t="s">
        <v>775</v>
      </c>
      <c r="O828" s="170"/>
    </row>
    <row r="829" spans="1:15" ht="12.75">
      <c r="A829" s="177"/>
      <c r="B829" s="179"/>
      <c r="C829" s="229" t="s">
        <v>417</v>
      </c>
      <c r="D829" s="230"/>
      <c r="E829" s="180">
        <v>0</v>
      </c>
      <c r="F829" s="181"/>
      <c r="G829" s="182"/>
      <c r="M829" s="178" t="s">
        <v>417</v>
      </c>
      <c r="O829" s="170"/>
    </row>
    <row r="830" spans="1:15" ht="12.75">
      <c r="A830" s="177"/>
      <c r="B830" s="179"/>
      <c r="C830" s="229" t="s">
        <v>89</v>
      </c>
      <c r="D830" s="230"/>
      <c r="E830" s="180">
        <v>0</v>
      </c>
      <c r="F830" s="181"/>
      <c r="G830" s="182"/>
      <c r="M830" s="178" t="s">
        <v>89</v>
      </c>
      <c r="O830" s="170"/>
    </row>
    <row r="831" spans="1:15" ht="12.75">
      <c r="A831" s="177"/>
      <c r="B831" s="179"/>
      <c r="C831" s="229" t="s">
        <v>776</v>
      </c>
      <c r="D831" s="230"/>
      <c r="E831" s="180">
        <v>0</v>
      </c>
      <c r="F831" s="181"/>
      <c r="G831" s="182"/>
      <c r="M831" s="178" t="s">
        <v>776</v>
      </c>
      <c r="O831" s="170"/>
    </row>
    <row r="832" spans="1:15" ht="12.75">
      <c r="A832" s="177"/>
      <c r="B832" s="179"/>
      <c r="C832" s="229" t="s">
        <v>777</v>
      </c>
      <c r="D832" s="230"/>
      <c r="E832" s="180">
        <v>68.4</v>
      </c>
      <c r="F832" s="181"/>
      <c r="G832" s="182"/>
      <c r="M832" s="178" t="s">
        <v>777</v>
      </c>
      <c r="O832" s="170"/>
    </row>
    <row r="833" spans="1:104" ht="22.5">
      <c r="A833" s="171">
        <v>145</v>
      </c>
      <c r="B833" s="172" t="s">
        <v>778</v>
      </c>
      <c r="C833" s="173" t="s">
        <v>779</v>
      </c>
      <c r="D833" s="174" t="s">
        <v>87</v>
      </c>
      <c r="E833" s="175">
        <v>92.67</v>
      </c>
      <c r="F833" s="175">
        <v>0</v>
      </c>
      <c r="G833" s="176">
        <f>E833*F833</f>
        <v>0</v>
      </c>
      <c r="O833" s="170">
        <v>2</v>
      </c>
      <c r="AA833" s="146">
        <v>1</v>
      </c>
      <c r="AB833" s="146">
        <v>7</v>
      </c>
      <c r="AC833" s="146">
        <v>7</v>
      </c>
      <c r="AZ833" s="146">
        <v>2</v>
      </c>
      <c r="BA833" s="146">
        <f>IF(AZ833=1,G833,0)</f>
        <v>0</v>
      </c>
      <c r="BB833" s="146">
        <f>IF(AZ833=2,G833,0)</f>
        <v>0</v>
      </c>
      <c r="BC833" s="146">
        <f>IF(AZ833=3,G833,0)</f>
        <v>0</v>
      </c>
      <c r="BD833" s="146">
        <f>IF(AZ833=4,G833,0)</f>
        <v>0</v>
      </c>
      <c r="BE833" s="146">
        <f>IF(AZ833=5,G833,0)</f>
        <v>0</v>
      </c>
      <c r="CA833" s="170">
        <v>1</v>
      </c>
      <c r="CB833" s="170">
        <v>7</v>
      </c>
      <c r="CZ833" s="146">
        <v>0</v>
      </c>
    </row>
    <row r="834" spans="1:15" ht="12.75">
      <c r="A834" s="177"/>
      <c r="B834" s="179"/>
      <c r="C834" s="229" t="s">
        <v>317</v>
      </c>
      <c r="D834" s="230"/>
      <c r="E834" s="180">
        <v>92.67</v>
      </c>
      <c r="F834" s="181"/>
      <c r="G834" s="182"/>
      <c r="M834" s="178" t="s">
        <v>317</v>
      </c>
      <c r="O834" s="170"/>
    </row>
    <row r="835" spans="1:104" ht="12.75">
      <c r="A835" s="171">
        <v>146</v>
      </c>
      <c r="B835" s="172" t="s">
        <v>780</v>
      </c>
      <c r="C835" s="173" t="s">
        <v>781</v>
      </c>
      <c r="D835" s="174" t="s">
        <v>61</v>
      </c>
      <c r="E835" s="175">
        <v>0</v>
      </c>
      <c r="F835" s="175">
        <v>0</v>
      </c>
      <c r="G835" s="176">
        <f>E835*F835</f>
        <v>0</v>
      </c>
      <c r="O835" s="170">
        <v>2</v>
      </c>
      <c r="AA835" s="146">
        <v>1</v>
      </c>
      <c r="AB835" s="146">
        <v>7</v>
      </c>
      <c r="AC835" s="146">
        <v>7</v>
      </c>
      <c r="AZ835" s="146">
        <v>2</v>
      </c>
      <c r="BA835" s="146">
        <f>IF(AZ835=1,G835,0)</f>
        <v>0</v>
      </c>
      <c r="BB835" s="146">
        <f>IF(AZ835=2,G835,0)</f>
        <v>0</v>
      </c>
      <c r="BC835" s="146">
        <f>IF(AZ835=3,G835,0)</f>
        <v>0</v>
      </c>
      <c r="BD835" s="146">
        <f>IF(AZ835=4,G835,0)</f>
        <v>0</v>
      </c>
      <c r="BE835" s="146">
        <f>IF(AZ835=5,G835,0)</f>
        <v>0</v>
      </c>
      <c r="CA835" s="170">
        <v>1</v>
      </c>
      <c r="CB835" s="170">
        <v>7</v>
      </c>
      <c r="CZ835" s="146">
        <v>0</v>
      </c>
    </row>
    <row r="836" spans="1:57" ht="12.75">
      <c r="A836" s="183"/>
      <c r="B836" s="184" t="s">
        <v>76</v>
      </c>
      <c r="C836" s="185" t="str">
        <f>CONCATENATE(B812," ",C812)</f>
        <v>711 Izolace proti vodě</v>
      </c>
      <c r="D836" s="186"/>
      <c r="E836" s="187"/>
      <c r="F836" s="188"/>
      <c r="G836" s="189">
        <f>SUM(G812:G835)</f>
        <v>0</v>
      </c>
      <c r="O836" s="170">
        <v>4</v>
      </c>
      <c r="BA836" s="190">
        <f>SUM(BA812:BA835)</f>
        <v>0</v>
      </c>
      <c r="BB836" s="190">
        <f>SUM(BB812:BB835)</f>
        <v>0</v>
      </c>
      <c r="BC836" s="190">
        <f>SUM(BC812:BC835)</f>
        <v>0</v>
      </c>
      <c r="BD836" s="190">
        <f>SUM(BD812:BD835)</f>
        <v>0</v>
      </c>
      <c r="BE836" s="190">
        <f>SUM(BE812:BE835)</f>
        <v>0</v>
      </c>
    </row>
    <row r="837" spans="1:15" ht="12.75">
      <c r="A837" s="163" t="s">
        <v>72</v>
      </c>
      <c r="B837" s="164" t="s">
        <v>782</v>
      </c>
      <c r="C837" s="165" t="s">
        <v>783</v>
      </c>
      <c r="D837" s="166"/>
      <c r="E837" s="167"/>
      <c r="F837" s="167"/>
      <c r="G837" s="168"/>
      <c r="H837" s="169"/>
      <c r="I837" s="169"/>
      <c r="O837" s="170">
        <v>1</v>
      </c>
    </row>
    <row r="838" spans="1:104" ht="22.5">
      <c r="A838" s="171">
        <v>147</v>
      </c>
      <c r="B838" s="172" t="s">
        <v>784</v>
      </c>
      <c r="C838" s="173" t="s">
        <v>785</v>
      </c>
      <c r="D838" s="174" t="s">
        <v>87</v>
      </c>
      <c r="E838" s="175">
        <v>1092.8083</v>
      </c>
      <c r="F838" s="175">
        <v>0</v>
      </c>
      <c r="G838" s="176">
        <f>E838*F838</f>
        <v>0</v>
      </c>
      <c r="O838" s="170">
        <v>2</v>
      </c>
      <c r="AA838" s="146">
        <v>1</v>
      </c>
      <c r="AB838" s="146">
        <v>7</v>
      </c>
      <c r="AC838" s="146">
        <v>7</v>
      </c>
      <c r="AZ838" s="146">
        <v>2</v>
      </c>
      <c r="BA838" s="146">
        <f>IF(AZ838=1,G838,0)</f>
        <v>0</v>
      </c>
      <c r="BB838" s="146">
        <f>IF(AZ838=2,G838,0)</f>
        <v>0</v>
      </c>
      <c r="BC838" s="146">
        <f>IF(AZ838=3,G838,0)</f>
        <v>0</v>
      </c>
      <c r="BD838" s="146">
        <f>IF(AZ838=4,G838,0)</f>
        <v>0</v>
      </c>
      <c r="BE838" s="146">
        <f>IF(AZ838=5,G838,0)</f>
        <v>0</v>
      </c>
      <c r="CA838" s="170">
        <v>1</v>
      </c>
      <c r="CB838" s="170">
        <v>7</v>
      </c>
      <c r="CZ838" s="146">
        <v>0</v>
      </c>
    </row>
    <row r="839" spans="1:15" ht="12.75">
      <c r="A839" s="177"/>
      <c r="B839" s="179"/>
      <c r="C839" s="229" t="s">
        <v>609</v>
      </c>
      <c r="D839" s="230"/>
      <c r="E839" s="180">
        <v>0</v>
      </c>
      <c r="F839" s="181"/>
      <c r="G839" s="182"/>
      <c r="M839" s="178" t="s">
        <v>609</v>
      </c>
      <c r="O839" s="170"/>
    </row>
    <row r="840" spans="1:15" ht="12.75">
      <c r="A840" s="177"/>
      <c r="B840" s="179"/>
      <c r="C840" s="229" t="s">
        <v>786</v>
      </c>
      <c r="D840" s="230"/>
      <c r="E840" s="180">
        <v>0</v>
      </c>
      <c r="F840" s="181"/>
      <c r="G840" s="182"/>
      <c r="M840" s="178" t="s">
        <v>786</v>
      </c>
      <c r="O840" s="170"/>
    </row>
    <row r="841" spans="1:15" ht="12.75">
      <c r="A841" s="177"/>
      <c r="B841" s="179"/>
      <c r="C841" s="229" t="s">
        <v>425</v>
      </c>
      <c r="D841" s="230"/>
      <c r="E841" s="180">
        <v>1063.5656</v>
      </c>
      <c r="F841" s="181"/>
      <c r="G841" s="182"/>
      <c r="M841" s="178" t="s">
        <v>425</v>
      </c>
      <c r="O841" s="170"/>
    </row>
    <row r="842" spans="1:15" ht="12.75">
      <c r="A842" s="177"/>
      <c r="B842" s="179"/>
      <c r="C842" s="229" t="s">
        <v>787</v>
      </c>
      <c r="D842" s="230"/>
      <c r="E842" s="180">
        <v>29.2427</v>
      </c>
      <c r="F842" s="181"/>
      <c r="G842" s="182"/>
      <c r="M842" s="178" t="s">
        <v>787</v>
      </c>
      <c r="O842" s="170"/>
    </row>
    <row r="843" spans="1:104" ht="22.5">
      <c r="A843" s="171">
        <v>148</v>
      </c>
      <c r="B843" s="172" t="s">
        <v>788</v>
      </c>
      <c r="C843" s="173" t="s">
        <v>789</v>
      </c>
      <c r="D843" s="174" t="s">
        <v>87</v>
      </c>
      <c r="E843" s="175">
        <v>61.2731</v>
      </c>
      <c r="F843" s="175">
        <v>0</v>
      </c>
      <c r="G843" s="176">
        <f>E843*F843</f>
        <v>0</v>
      </c>
      <c r="O843" s="170">
        <v>2</v>
      </c>
      <c r="AA843" s="146">
        <v>1</v>
      </c>
      <c r="AB843" s="146">
        <v>7</v>
      </c>
      <c r="AC843" s="146">
        <v>7</v>
      </c>
      <c r="AZ843" s="146">
        <v>2</v>
      </c>
      <c r="BA843" s="146">
        <f>IF(AZ843=1,G843,0)</f>
        <v>0</v>
      </c>
      <c r="BB843" s="146">
        <f>IF(AZ843=2,G843,0)</f>
        <v>0</v>
      </c>
      <c r="BC843" s="146">
        <f>IF(AZ843=3,G843,0)</f>
        <v>0</v>
      </c>
      <c r="BD843" s="146">
        <f>IF(AZ843=4,G843,0)</f>
        <v>0</v>
      </c>
      <c r="BE843" s="146">
        <f>IF(AZ843=5,G843,0)</f>
        <v>0</v>
      </c>
      <c r="CA843" s="170">
        <v>1</v>
      </c>
      <c r="CB843" s="170">
        <v>7</v>
      </c>
      <c r="CZ843" s="146">
        <v>0</v>
      </c>
    </row>
    <row r="844" spans="1:15" ht="12.75">
      <c r="A844" s="177"/>
      <c r="B844" s="179"/>
      <c r="C844" s="229" t="s">
        <v>609</v>
      </c>
      <c r="D844" s="230"/>
      <c r="E844" s="180">
        <v>0</v>
      </c>
      <c r="F844" s="181"/>
      <c r="G844" s="182"/>
      <c r="M844" s="178" t="s">
        <v>609</v>
      </c>
      <c r="O844" s="170"/>
    </row>
    <row r="845" spans="1:15" ht="12.75">
      <c r="A845" s="177"/>
      <c r="B845" s="179"/>
      <c r="C845" s="229" t="s">
        <v>251</v>
      </c>
      <c r="D845" s="230"/>
      <c r="E845" s="180">
        <v>0</v>
      </c>
      <c r="F845" s="181"/>
      <c r="G845" s="182"/>
      <c r="M845" s="178" t="s">
        <v>251</v>
      </c>
      <c r="O845" s="170"/>
    </row>
    <row r="846" spans="1:15" ht="12.75">
      <c r="A846" s="177"/>
      <c r="B846" s="179"/>
      <c r="C846" s="229" t="s">
        <v>89</v>
      </c>
      <c r="D846" s="230"/>
      <c r="E846" s="180">
        <v>0</v>
      </c>
      <c r="F846" s="181"/>
      <c r="G846" s="182"/>
      <c r="M846" s="178" t="s">
        <v>89</v>
      </c>
      <c r="O846" s="170"/>
    </row>
    <row r="847" spans="1:15" ht="22.5">
      <c r="A847" s="177"/>
      <c r="B847" s="179"/>
      <c r="C847" s="229" t="s">
        <v>790</v>
      </c>
      <c r="D847" s="230"/>
      <c r="E847" s="180">
        <v>61.2731</v>
      </c>
      <c r="F847" s="181"/>
      <c r="G847" s="182"/>
      <c r="M847" s="178" t="s">
        <v>790</v>
      </c>
      <c r="O847" s="170"/>
    </row>
    <row r="848" spans="1:104" ht="22.5">
      <c r="A848" s="171">
        <v>149</v>
      </c>
      <c r="B848" s="172" t="s">
        <v>791</v>
      </c>
      <c r="C848" s="173" t="s">
        <v>792</v>
      </c>
      <c r="D848" s="174" t="s">
        <v>87</v>
      </c>
      <c r="E848" s="175">
        <v>1202.0891</v>
      </c>
      <c r="F848" s="175">
        <v>0</v>
      </c>
      <c r="G848" s="176">
        <f>E848*F848</f>
        <v>0</v>
      </c>
      <c r="O848" s="170">
        <v>2</v>
      </c>
      <c r="AA848" s="146">
        <v>1</v>
      </c>
      <c r="AB848" s="146">
        <v>7</v>
      </c>
      <c r="AC848" s="146">
        <v>7</v>
      </c>
      <c r="AZ848" s="146">
        <v>2</v>
      </c>
      <c r="BA848" s="146">
        <f>IF(AZ848=1,G848,0)</f>
        <v>0</v>
      </c>
      <c r="BB848" s="146">
        <f>IF(AZ848=2,G848,0)</f>
        <v>0</v>
      </c>
      <c r="BC848" s="146">
        <f>IF(AZ848=3,G848,0)</f>
        <v>0</v>
      </c>
      <c r="BD848" s="146">
        <f>IF(AZ848=4,G848,0)</f>
        <v>0</v>
      </c>
      <c r="BE848" s="146">
        <f>IF(AZ848=5,G848,0)</f>
        <v>0</v>
      </c>
      <c r="CA848" s="170">
        <v>1</v>
      </c>
      <c r="CB848" s="170">
        <v>7</v>
      </c>
      <c r="CZ848" s="146">
        <v>0</v>
      </c>
    </row>
    <row r="849" spans="1:15" ht="12.75">
      <c r="A849" s="177"/>
      <c r="B849" s="179"/>
      <c r="C849" s="229" t="s">
        <v>89</v>
      </c>
      <c r="D849" s="230"/>
      <c r="E849" s="180">
        <v>0</v>
      </c>
      <c r="F849" s="181"/>
      <c r="G849" s="182"/>
      <c r="M849" s="178" t="s">
        <v>89</v>
      </c>
      <c r="O849" s="170"/>
    </row>
    <row r="850" spans="1:15" ht="12.75">
      <c r="A850" s="177"/>
      <c r="B850" s="179"/>
      <c r="C850" s="229" t="s">
        <v>609</v>
      </c>
      <c r="D850" s="230"/>
      <c r="E850" s="180">
        <v>0</v>
      </c>
      <c r="F850" s="181"/>
      <c r="G850" s="182"/>
      <c r="M850" s="178" t="s">
        <v>609</v>
      </c>
      <c r="O850" s="170"/>
    </row>
    <row r="851" spans="1:15" ht="12.75">
      <c r="A851" s="177"/>
      <c r="B851" s="179"/>
      <c r="C851" s="229" t="s">
        <v>793</v>
      </c>
      <c r="D851" s="230"/>
      <c r="E851" s="180">
        <v>0</v>
      </c>
      <c r="F851" s="181"/>
      <c r="G851" s="182"/>
      <c r="M851" s="178" t="s">
        <v>793</v>
      </c>
      <c r="O851" s="170"/>
    </row>
    <row r="852" spans="1:15" ht="12.75">
      <c r="A852" s="177"/>
      <c r="B852" s="179"/>
      <c r="C852" s="229" t="s">
        <v>794</v>
      </c>
      <c r="D852" s="230"/>
      <c r="E852" s="180">
        <v>1169.9222</v>
      </c>
      <c r="F852" s="181"/>
      <c r="G852" s="182"/>
      <c r="M852" s="178" t="s">
        <v>794</v>
      </c>
      <c r="O852" s="170"/>
    </row>
    <row r="853" spans="1:15" ht="12.75">
      <c r="A853" s="177"/>
      <c r="B853" s="179"/>
      <c r="C853" s="229" t="s">
        <v>795</v>
      </c>
      <c r="D853" s="230"/>
      <c r="E853" s="180">
        <v>32.167</v>
      </c>
      <c r="F853" s="181"/>
      <c r="G853" s="182"/>
      <c r="M853" s="178" t="s">
        <v>795</v>
      </c>
      <c r="O853" s="170"/>
    </row>
    <row r="854" spans="1:104" ht="22.5">
      <c r="A854" s="171">
        <v>150</v>
      </c>
      <c r="B854" s="172" t="s">
        <v>796</v>
      </c>
      <c r="C854" s="173" t="s">
        <v>797</v>
      </c>
      <c r="D854" s="174" t="s">
        <v>87</v>
      </c>
      <c r="E854" s="175">
        <v>2404.1783</v>
      </c>
      <c r="F854" s="175">
        <v>0</v>
      </c>
      <c r="G854" s="176">
        <f>E854*F854</f>
        <v>0</v>
      </c>
      <c r="O854" s="170">
        <v>2</v>
      </c>
      <c r="AA854" s="146">
        <v>1</v>
      </c>
      <c r="AB854" s="146">
        <v>7</v>
      </c>
      <c r="AC854" s="146">
        <v>7</v>
      </c>
      <c r="AZ854" s="146">
        <v>2</v>
      </c>
      <c r="BA854" s="146">
        <f>IF(AZ854=1,G854,0)</f>
        <v>0</v>
      </c>
      <c r="BB854" s="146">
        <f>IF(AZ854=2,G854,0)</f>
        <v>0</v>
      </c>
      <c r="BC854" s="146">
        <f>IF(AZ854=3,G854,0)</f>
        <v>0</v>
      </c>
      <c r="BD854" s="146">
        <f>IF(AZ854=4,G854,0)</f>
        <v>0</v>
      </c>
      <c r="BE854" s="146">
        <f>IF(AZ854=5,G854,0)</f>
        <v>0</v>
      </c>
      <c r="CA854" s="170">
        <v>1</v>
      </c>
      <c r="CB854" s="170">
        <v>7</v>
      </c>
      <c r="CZ854" s="146">
        <v>0</v>
      </c>
    </row>
    <row r="855" spans="1:15" ht="12.75">
      <c r="A855" s="177"/>
      <c r="B855" s="179"/>
      <c r="C855" s="229" t="s">
        <v>89</v>
      </c>
      <c r="D855" s="230"/>
      <c r="E855" s="180">
        <v>0</v>
      </c>
      <c r="F855" s="181"/>
      <c r="G855" s="182"/>
      <c r="M855" s="178" t="s">
        <v>89</v>
      </c>
      <c r="O855" s="170"/>
    </row>
    <row r="856" spans="1:15" ht="12.75">
      <c r="A856" s="177"/>
      <c r="B856" s="179"/>
      <c r="C856" s="229" t="s">
        <v>609</v>
      </c>
      <c r="D856" s="230"/>
      <c r="E856" s="180">
        <v>0</v>
      </c>
      <c r="F856" s="181"/>
      <c r="G856" s="182"/>
      <c r="M856" s="178" t="s">
        <v>609</v>
      </c>
      <c r="O856" s="170"/>
    </row>
    <row r="857" spans="1:15" ht="12.75">
      <c r="A857" s="177"/>
      <c r="B857" s="179"/>
      <c r="C857" s="229" t="s">
        <v>793</v>
      </c>
      <c r="D857" s="230"/>
      <c r="E857" s="180">
        <v>0</v>
      </c>
      <c r="F857" s="181"/>
      <c r="G857" s="182"/>
      <c r="M857" s="178" t="s">
        <v>793</v>
      </c>
      <c r="O857" s="170"/>
    </row>
    <row r="858" spans="1:15" ht="12.75">
      <c r="A858" s="177"/>
      <c r="B858" s="179"/>
      <c r="C858" s="229" t="s">
        <v>798</v>
      </c>
      <c r="D858" s="230"/>
      <c r="E858" s="180">
        <v>2339.8443</v>
      </c>
      <c r="F858" s="181"/>
      <c r="G858" s="182"/>
      <c r="M858" s="178" t="s">
        <v>798</v>
      </c>
      <c r="O858" s="170"/>
    </row>
    <row r="859" spans="1:15" ht="12.75">
      <c r="A859" s="177"/>
      <c r="B859" s="179"/>
      <c r="C859" s="229" t="s">
        <v>799</v>
      </c>
      <c r="D859" s="230"/>
      <c r="E859" s="180">
        <v>64.3339</v>
      </c>
      <c r="F859" s="181"/>
      <c r="G859" s="182"/>
      <c r="M859" s="178" t="s">
        <v>799</v>
      </c>
      <c r="O859" s="170"/>
    </row>
    <row r="860" spans="1:104" ht="22.5">
      <c r="A860" s="171">
        <v>151</v>
      </c>
      <c r="B860" s="172" t="s">
        <v>800</v>
      </c>
      <c r="C860" s="173" t="s">
        <v>801</v>
      </c>
      <c r="D860" s="174" t="s">
        <v>87</v>
      </c>
      <c r="E860" s="175">
        <v>1092.8083</v>
      </c>
      <c r="F860" s="175">
        <v>0</v>
      </c>
      <c r="G860" s="176">
        <f>E860*F860</f>
        <v>0</v>
      </c>
      <c r="O860" s="170">
        <v>2</v>
      </c>
      <c r="AA860" s="146">
        <v>1</v>
      </c>
      <c r="AB860" s="146">
        <v>7</v>
      </c>
      <c r="AC860" s="146">
        <v>7</v>
      </c>
      <c r="AZ860" s="146">
        <v>2</v>
      </c>
      <c r="BA860" s="146">
        <f>IF(AZ860=1,G860,0)</f>
        <v>0</v>
      </c>
      <c r="BB860" s="146">
        <f>IF(AZ860=2,G860,0)</f>
        <v>0</v>
      </c>
      <c r="BC860" s="146">
        <f>IF(AZ860=3,G860,0)</f>
        <v>0</v>
      </c>
      <c r="BD860" s="146">
        <f>IF(AZ860=4,G860,0)</f>
        <v>0</v>
      </c>
      <c r="BE860" s="146">
        <f>IF(AZ860=5,G860,0)</f>
        <v>0</v>
      </c>
      <c r="CA860" s="170">
        <v>1</v>
      </c>
      <c r="CB860" s="170">
        <v>7</v>
      </c>
      <c r="CZ860" s="146">
        <v>0</v>
      </c>
    </row>
    <row r="861" spans="1:15" ht="12.75">
      <c r="A861" s="177"/>
      <c r="B861" s="179"/>
      <c r="C861" s="229" t="s">
        <v>802</v>
      </c>
      <c r="D861" s="230"/>
      <c r="E861" s="180">
        <v>0</v>
      </c>
      <c r="F861" s="181"/>
      <c r="G861" s="182"/>
      <c r="M861" s="178" t="s">
        <v>802</v>
      </c>
      <c r="O861" s="170"/>
    </row>
    <row r="862" spans="1:15" ht="12.75">
      <c r="A862" s="177"/>
      <c r="B862" s="179"/>
      <c r="C862" s="229" t="s">
        <v>425</v>
      </c>
      <c r="D862" s="230"/>
      <c r="E862" s="180">
        <v>1063.5656</v>
      </c>
      <c r="F862" s="181"/>
      <c r="G862" s="182"/>
      <c r="M862" s="178" t="s">
        <v>425</v>
      </c>
      <c r="O862" s="170"/>
    </row>
    <row r="863" spans="1:15" ht="12.75">
      <c r="A863" s="177"/>
      <c r="B863" s="179"/>
      <c r="C863" s="229" t="s">
        <v>426</v>
      </c>
      <c r="D863" s="230"/>
      <c r="E863" s="180">
        <v>29.2427</v>
      </c>
      <c r="F863" s="181"/>
      <c r="G863" s="182"/>
      <c r="M863" s="178" t="s">
        <v>426</v>
      </c>
      <c r="O863" s="170"/>
    </row>
    <row r="864" spans="1:104" ht="12.75">
      <c r="A864" s="171">
        <v>152</v>
      </c>
      <c r="B864" s="172" t="s">
        <v>803</v>
      </c>
      <c r="C864" s="173" t="s">
        <v>804</v>
      </c>
      <c r="D864" s="174" t="s">
        <v>87</v>
      </c>
      <c r="E864" s="175">
        <v>1092.8083</v>
      </c>
      <c r="F864" s="175">
        <v>0</v>
      </c>
      <c r="G864" s="176">
        <f>E864*F864</f>
        <v>0</v>
      </c>
      <c r="O864" s="170">
        <v>2</v>
      </c>
      <c r="AA864" s="146">
        <v>1</v>
      </c>
      <c r="AB864" s="146">
        <v>7</v>
      </c>
      <c r="AC864" s="146">
        <v>7</v>
      </c>
      <c r="AZ864" s="146">
        <v>2</v>
      </c>
      <c r="BA864" s="146">
        <f>IF(AZ864=1,G864,0)</f>
        <v>0</v>
      </c>
      <c r="BB864" s="146">
        <f>IF(AZ864=2,G864,0)</f>
        <v>0</v>
      </c>
      <c r="BC864" s="146">
        <f>IF(AZ864=3,G864,0)</f>
        <v>0</v>
      </c>
      <c r="BD864" s="146">
        <f>IF(AZ864=4,G864,0)</f>
        <v>0</v>
      </c>
      <c r="BE864" s="146">
        <f>IF(AZ864=5,G864,0)</f>
        <v>0</v>
      </c>
      <c r="CA864" s="170">
        <v>1</v>
      </c>
      <c r="CB864" s="170">
        <v>7</v>
      </c>
      <c r="CZ864" s="146">
        <v>0</v>
      </c>
    </row>
    <row r="865" spans="1:15" ht="12.75">
      <c r="A865" s="177"/>
      <c r="B865" s="179"/>
      <c r="C865" s="229" t="s">
        <v>805</v>
      </c>
      <c r="D865" s="230"/>
      <c r="E865" s="180">
        <v>0</v>
      </c>
      <c r="F865" s="181"/>
      <c r="G865" s="182"/>
      <c r="M865" s="178" t="s">
        <v>805</v>
      </c>
      <c r="O865" s="170"/>
    </row>
    <row r="866" spans="1:15" ht="12.75">
      <c r="A866" s="177"/>
      <c r="B866" s="179"/>
      <c r="C866" s="229" t="s">
        <v>425</v>
      </c>
      <c r="D866" s="230"/>
      <c r="E866" s="180">
        <v>1063.5656</v>
      </c>
      <c r="F866" s="181"/>
      <c r="G866" s="182"/>
      <c r="M866" s="178" t="s">
        <v>425</v>
      </c>
      <c r="O866" s="170"/>
    </row>
    <row r="867" spans="1:15" ht="12.75">
      <c r="A867" s="177"/>
      <c r="B867" s="179"/>
      <c r="C867" s="229" t="s">
        <v>426</v>
      </c>
      <c r="D867" s="230"/>
      <c r="E867" s="180">
        <v>29.2427</v>
      </c>
      <c r="F867" s="181"/>
      <c r="G867" s="182"/>
      <c r="M867" s="178" t="s">
        <v>426</v>
      </c>
      <c r="O867" s="170"/>
    </row>
    <row r="868" spans="1:104" ht="12.75">
      <c r="A868" s="171">
        <v>153</v>
      </c>
      <c r="B868" s="172" t="s">
        <v>806</v>
      </c>
      <c r="C868" s="173" t="s">
        <v>807</v>
      </c>
      <c r="D868" s="174" t="s">
        <v>87</v>
      </c>
      <c r="E868" s="175">
        <v>2.7</v>
      </c>
      <c r="F868" s="175">
        <v>0</v>
      </c>
      <c r="G868" s="176">
        <f>E868*F868</f>
        <v>0</v>
      </c>
      <c r="O868" s="170">
        <v>2</v>
      </c>
      <c r="AA868" s="146">
        <v>1</v>
      </c>
      <c r="AB868" s="146">
        <v>7</v>
      </c>
      <c r="AC868" s="146">
        <v>7</v>
      </c>
      <c r="AZ868" s="146">
        <v>2</v>
      </c>
      <c r="BA868" s="146">
        <f>IF(AZ868=1,G868,0)</f>
        <v>0</v>
      </c>
      <c r="BB868" s="146">
        <f>IF(AZ868=2,G868,0)</f>
        <v>0</v>
      </c>
      <c r="BC868" s="146">
        <f>IF(AZ868=3,G868,0)</f>
        <v>0</v>
      </c>
      <c r="BD868" s="146">
        <f>IF(AZ868=4,G868,0)</f>
        <v>0</v>
      </c>
      <c r="BE868" s="146">
        <f>IF(AZ868=5,G868,0)</f>
        <v>0</v>
      </c>
      <c r="CA868" s="170">
        <v>1</v>
      </c>
      <c r="CB868" s="170">
        <v>7</v>
      </c>
      <c r="CZ868" s="146">
        <v>0</v>
      </c>
    </row>
    <row r="869" spans="1:15" ht="12.75">
      <c r="A869" s="177"/>
      <c r="B869" s="179"/>
      <c r="C869" s="229" t="s">
        <v>88</v>
      </c>
      <c r="D869" s="230"/>
      <c r="E869" s="180">
        <v>0</v>
      </c>
      <c r="F869" s="181"/>
      <c r="G869" s="182"/>
      <c r="M869" s="178" t="s">
        <v>88</v>
      </c>
      <c r="O869" s="170"/>
    </row>
    <row r="870" spans="1:15" ht="12.75">
      <c r="A870" s="177"/>
      <c r="B870" s="179"/>
      <c r="C870" s="229" t="s">
        <v>89</v>
      </c>
      <c r="D870" s="230"/>
      <c r="E870" s="180">
        <v>0</v>
      </c>
      <c r="F870" s="181"/>
      <c r="G870" s="182"/>
      <c r="M870" s="178" t="s">
        <v>89</v>
      </c>
      <c r="O870" s="170"/>
    </row>
    <row r="871" spans="1:15" ht="12.75">
      <c r="A871" s="177"/>
      <c r="B871" s="179"/>
      <c r="C871" s="229" t="s">
        <v>180</v>
      </c>
      <c r="D871" s="230"/>
      <c r="E871" s="180">
        <v>0</v>
      </c>
      <c r="F871" s="181"/>
      <c r="G871" s="182"/>
      <c r="M871" s="178" t="s">
        <v>180</v>
      </c>
      <c r="O871" s="170"/>
    </row>
    <row r="872" spans="1:15" ht="12.75">
      <c r="A872" s="177"/>
      <c r="B872" s="179"/>
      <c r="C872" s="229" t="s">
        <v>808</v>
      </c>
      <c r="D872" s="230"/>
      <c r="E872" s="180">
        <v>2.7</v>
      </c>
      <c r="F872" s="181"/>
      <c r="G872" s="182"/>
      <c r="M872" s="178" t="s">
        <v>808</v>
      </c>
      <c r="O872" s="170"/>
    </row>
    <row r="873" spans="1:104" ht="22.5">
      <c r="A873" s="171">
        <v>154</v>
      </c>
      <c r="B873" s="172" t="s">
        <v>809</v>
      </c>
      <c r="C873" s="173" t="s">
        <v>810</v>
      </c>
      <c r="D873" s="174" t="s">
        <v>87</v>
      </c>
      <c r="E873" s="175">
        <v>1177.2021</v>
      </c>
      <c r="F873" s="175">
        <v>0</v>
      </c>
      <c r="G873" s="176">
        <f>E873*F873</f>
        <v>0</v>
      </c>
      <c r="O873" s="170">
        <v>2</v>
      </c>
      <c r="AA873" s="146">
        <v>1</v>
      </c>
      <c r="AB873" s="146">
        <v>7</v>
      </c>
      <c r="AC873" s="146">
        <v>7</v>
      </c>
      <c r="AZ873" s="146">
        <v>2</v>
      </c>
      <c r="BA873" s="146">
        <f>IF(AZ873=1,G873,0)</f>
        <v>0</v>
      </c>
      <c r="BB873" s="146">
        <f>IF(AZ873=2,G873,0)</f>
        <v>0</v>
      </c>
      <c r="BC873" s="146">
        <f>IF(AZ873=3,G873,0)</f>
        <v>0</v>
      </c>
      <c r="BD873" s="146">
        <f>IF(AZ873=4,G873,0)</f>
        <v>0</v>
      </c>
      <c r="BE873" s="146">
        <f>IF(AZ873=5,G873,0)</f>
        <v>0</v>
      </c>
      <c r="CA873" s="170">
        <v>1</v>
      </c>
      <c r="CB873" s="170">
        <v>7</v>
      </c>
      <c r="CZ873" s="146">
        <v>0</v>
      </c>
    </row>
    <row r="874" spans="1:15" ht="22.5">
      <c r="A874" s="177"/>
      <c r="B874" s="179"/>
      <c r="C874" s="229" t="s">
        <v>811</v>
      </c>
      <c r="D874" s="230"/>
      <c r="E874" s="180">
        <v>0</v>
      </c>
      <c r="F874" s="181"/>
      <c r="G874" s="182"/>
      <c r="M874" s="178" t="s">
        <v>811</v>
      </c>
      <c r="O874" s="170"/>
    </row>
    <row r="875" spans="1:15" ht="12.75">
      <c r="A875" s="177"/>
      <c r="B875" s="179"/>
      <c r="C875" s="229" t="s">
        <v>812</v>
      </c>
      <c r="D875" s="230"/>
      <c r="E875" s="180">
        <v>0</v>
      </c>
      <c r="F875" s="181"/>
      <c r="G875" s="182"/>
      <c r="M875" s="178" t="s">
        <v>812</v>
      </c>
      <c r="O875" s="170"/>
    </row>
    <row r="876" spans="1:15" ht="22.5">
      <c r="A876" s="177"/>
      <c r="B876" s="179"/>
      <c r="C876" s="229" t="s">
        <v>813</v>
      </c>
      <c r="D876" s="230"/>
      <c r="E876" s="180">
        <v>0</v>
      </c>
      <c r="F876" s="181"/>
      <c r="G876" s="182"/>
      <c r="M876" s="178" t="s">
        <v>813</v>
      </c>
      <c r="O876" s="170"/>
    </row>
    <row r="877" spans="1:15" ht="12.75">
      <c r="A877" s="177"/>
      <c r="B877" s="179"/>
      <c r="C877" s="229" t="s">
        <v>814</v>
      </c>
      <c r="D877" s="230"/>
      <c r="E877" s="180">
        <v>0</v>
      </c>
      <c r="F877" s="181"/>
      <c r="G877" s="182"/>
      <c r="M877" s="178" t="s">
        <v>814</v>
      </c>
      <c r="O877" s="170"/>
    </row>
    <row r="878" spans="1:15" ht="12.75">
      <c r="A878" s="177"/>
      <c r="B878" s="179"/>
      <c r="C878" s="229" t="s">
        <v>556</v>
      </c>
      <c r="D878" s="230"/>
      <c r="E878" s="180">
        <v>0</v>
      </c>
      <c r="F878" s="181"/>
      <c r="G878" s="182"/>
      <c r="M878" s="178" t="s">
        <v>556</v>
      </c>
      <c r="O878" s="170"/>
    </row>
    <row r="879" spans="1:15" ht="12.75">
      <c r="A879" s="177"/>
      <c r="B879" s="179"/>
      <c r="C879" s="229" t="s">
        <v>815</v>
      </c>
      <c r="D879" s="230"/>
      <c r="E879" s="180">
        <v>0</v>
      </c>
      <c r="F879" s="181"/>
      <c r="G879" s="182"/>
      <c r="M879" s="178" t="s">
        <v>815</v>
      </c>
      <c r="O879" s="170"/>
    </row>
    <row r="880" spans="1:15" ht="12.75">
      <c r="A880" s="177"/>
      <c r="B880" s="179"/>
      <c r="C880" s="229" t="s">
        <v>816</v>
      </c>
      <c r="D880" s="230"/>
      <c r="E880" s="180">
        <v>1042.2974</v>
      </c>
      <c r="F880" s="181"/>
      <c r="G880" s="182"/>
      <c r="M880" s="178" t="s">
        <v>816</v>
      </c>
      <c r="O880" s="170"/>
    </row>
    <row r="881" spans="1:15" ht="12.75">
      <c r="A881" s="177"/>
      <c r="B881" s="179"/>
      <c r="C881" s="229" t="s">
        <v>817</v>
      </c>
      <c r="D881" s="230"/>
      <c r="E881" s="180">
        <v>92.278</v>
      </c>
      <c r="F881" s="181"/>
      <c r="G881" s="182"/>
      <c r="M881" s="178" t="s">
        <v>817</v>
      </c>
      <c r="O881" s="170"/>
    </row>
    <row r="882" spans="1:15" ht="12.75">
      <c r="A882" s="177"/>
      <c r="B882" s="179"/>
      <c r="C882" s="231" t="s">
        <v>367</v>
      </c>
      <c r="D882" s="230"/>
      <c r="E882" s="203">
        <v>1134.5754</v>
      </c>
      <c r="F882" s="181"/>
      <c r="G882" s="182"/>
      <c r="M882" s="178" t="s">
        <v>367</v>
      </c>
      <c r="O882" s="170"/>
    </row>
    <row r="883" spans="1:15" ht="12.75">
      <c r="A883" s="177"/>
      <c r="B883" s="179"/>
      <c r="C883" s="229" t="s">
        <v>818</v>
      </c>
      <c r="D883" s="230"/>
      <c r="E883" s="180">
        <v>0</v>
      </c>
      <c r="F883" s="181"/>
      <c r="G883" s="182"/>
      <c r="M883" s="178" t="s">
        <v>818</v>
      </c>
      <c r="O883" s="170"/>
    </row>
    <row r="884" spans="1:15" ht="12.75">
      <c r="A884" s="177"/>
      <c r="B884" s="179"/>
      <c r="C884" s="229" t="s">
        <v>819</v>
      </c>
      <c r="D884" s="230"/>
      <c r="E884" s="180">
        <v>26.0234</v>
      </c>
      <c r="F884" s="181"/>
      <c r="G884" s="182"/>
      <c r="M884" s="178" t="s">
        <v>819</v>
      </c>
      <c r="O884" s="170"/>
    </row>
    <row r="885" spans="1:15" ht="22.5">
      <c r="A885" s="177"/>
      <c r="B885" s="179"/>
      <c r="C885" s="229" t="s">
        <v>820</v>
      </c>
      <c r="D885" s="230"/>
      <c r="E885" s="180">
        <v>16.6034</v>
      </c>
      <c r="F885" s="181"/>
      <c r="G885" s="182"/>
      <c r="M885" s="178" t="s">
        <v>820</v>
      </c>
      <c r="O885" s="170"/>
    </row>
    <row r="886" spans="1:15" ht="12.75">
      <c r="A886" s="177"/>
      <c r="B886" s="179"/>
      <c r="C886" s="231" t="s">
        <v>367</v>
      </c>
      <c r="D886" s="230"/>
      <c r="E886" s="203">
        <v>42.6268</v>
      </c>
      <c r="F886" s="181"/>
      <c r="G886" s="182"/>
      <c r="M886" s="178" t="s">
        <v>367</v>
      </c>
      <c r="O886" s="170"/>
    </row>
    <row r="887" spans="1:104" ht="12.75">
      <c r="A887" s="171">
        <v>155</v>
      </c>
      <c r="B887" s="172" t="s">
        <v>821</v>
      </c>
      <c r="C887" s="173" t="s">
        <v>822</v>
      </c>
      <c r="D887" s="174" t="s">
        <v>87</v>
      </c>
      <c r="E887" s="175">
        <v>1310.4562</v>
      </c>
      <c r="F887" s="175">
        <v>0</v>
      </c>
      <c r="G887" s="176">
        <f>E887*F887</f>
        <v>0</v>
      </c>
      <c r="O887" s="170">
        <v>2</v>
      </c>
      <c r="AA887" s="146">
        <v>1</v>
      </c>
      <c r="AB887" s="146">
        <v>7</v>
      </c>
      <c r="AC887" s="146">
        <v>7</v>
      </c>
      <c r="AZ887" s="146">
        <v>2</v>
      </c>
      <c r="BA887" s="146">
        <f>IF(AZ887=1,G887,0)</f>
        <v>0</v>
      </c>
      <c r="BB887" s="146">
        <f>IF(AZ887=2,G887,0)</f>
        <v>0</v>
      </c>
      <c r="BC887" s="146">
        <f>IF(AZ887=3,G887,0)</f>
        <v>0</v>
      </c>
      <c r="BD887" s="146">
        <f>IF(AZ887=4,G887,0)</f>
        <v>0</v>
      </c>
      <c r="BE887" s="146">
        <f>IF(AZ887=5,G887,0)</f>
        <v>0</v>
      </c>
      <c r="CA887" s="170">
        <v>1</v>
      </c>
      <c r="CB887" s="170">
        <v>7</v>
      </c>
      <c r="CZ887" s="146">
        <v>0</v>
      </c>
    </row>
    <row r="888" spans="1:15" ht="12.75">
      <c r="A888" s="177"/>
      <c r="B888" s="179"/>
      <c r="C888" s="229" t="s">
        <v>823</v>
      </c>
      <c r="D888" s="230"/>
      <c r="E888" s="180">
        <v>0</v>
      </c>
      <c r="F888" s="181"/>
      <c r="G888" s="182"/>
      <c r="M888" s="178" t="s">
        <v>823</v>
      </c>
      <c r="O888" s="170"/>
    </row>
    <row r="889" spans="1:15" ht="12.75">
      <c r="A889" s="177"/>
      <c r="B889" s="179"/>
      <c r="C889" s="229" t="s">
        <v>556</v>
      </c>
      <c r="D889" s="230"/>
      <c r="E889" s="180">
        <v>0</v>
      </c>
      <c r="F889" s="181"/>
      <c r="G889" s="182"/>
      <c r="M889" s="178" t="s">
        <v>556</v>
      </c>
      <c r="O889" s="170"/>
    </row>
    <row r="890" spans="1:15" ht="12.75">
      <c r="A890" s="177"/>
      <c r="B890" s="179"/>
      <c r="C890" s="229" t="s">
        <v>816</v>
      </c>
      <c r="D890" s="230"/>
      <c r="E890" s="180">
        <v>1042.2974</v>
      </c>
      <c r="F890" s="181"/>
      <c r="G890" s="182"/>
      <c r="M890" s="178" t="s">
        <v>816</v>
      </c>
      <c r="O890" s="170"/>
    </row>
    <row r="891" spans="1:15" ht="12.75">
      <c r="A891" s="177"/>
      <c r="B891" s="179"/>
      <c r="C891" s="229" t="s">
        <v>817</v>
      </c>
      <c r="D891" s="230"/>
      <c r="E891" s="180">
        <v>92.278</v>
      </c>
      <c r="F891" s="181"/>
      <c r="G891" s="182"/>
      <c r="M891" s="178" t="s">
        <v>817</v>
      </c>
      <c r="O891" s="170"/>
    </row>
    <row r="892" spans="1:15" ht="22.5">
      <c r="A892" s="177"/>
      <c r="B892" s="179"/>
      <c r="C892" s="229" t="s">
        <v>824</v>
      </c>
      <c r="D892" s="230"/>
      <c r="E892" s="180">
        <v>96.6273</v>
      </c>
      <c r="F892" s="181"/>
      <c r="G892" s="182"/>
      <c r="M892" s="178" t="s">
        <v>824</v>
      </c>
      <c r="O892" s="170"/>
    </row>
    <row r="893" spans="1:15" ht="12.75">
      <c r="A893" s="177"/>
      <c r="B893" s="179"/>
      <c r="C893" s="229" t="s">
        <v>825</v>
      </c>
      <c r="D893" s="230"/>
      <c r="E893" s="180">
        <v>0.2775</v>
      </c>
      <c r="F893" s="181"/>
      <c r="G893" s="182"/>
      <c r="M893" s="178" t="s">
        <v>825</v>
      </c>
      <c r="O893" s="170"/>
    </row>
    <row r="894" spans="1:15" ht="12.75">
      <c r="A894" s="177"/>
      <c r="B894" s="179"/>
      <c r="C894" s="229" t="s">
        <v>89</v>
      </c>
      <c r="D894" s="230"/>
      <c r="E894" s="180">
        <v>0</v>
      </c>
      <c r="F894" s="181"/>
      <c r="G894" s="182"/>
      <c r="M894" s="178" t="s">
        <v>89</v>
      </c>
      <c r="O894" s="170"/>
    </row>
    <row r="895" spans="1:15" ht="22.5">
      <c r="A895" s="177"/>
      <c r="B895" s="179"/>
      <c r="C895" s="229" t="s">
        <v>826</v>
      </c>
      <c r="D895" s="230"/>
      <c r="E895" s="180">
        <v>1.173</v>
      </c>
      <c r="F895" s="181"/>
      <c r="G895" s="182"/>
      <c r="M895" s="178" t="s">
        <v>826</v>
      </c>
      <c r="O895" s="170"/>
    </row>
    <row r="896" spans="1:15" ht="22.5">
      <c r="A896" s="177"/>
      <c r="B896" s="179"/>
      <c r="C896" s="229" t="s">
        <v>827</v>
      </c>
      <c r="D896" s="230"/>
      <c r="E896" s="180">
        <v>9.324</v>
      </c>
      <c r="F896" s="181"/>
      <c r="G896" s="182"/>
      <c r="M896" s="178" t="s">
        <v>827</v>
      </c>
      <c r="O896" s="170"/>
    </row>
    <row r="897" spans="1:15" ht="12.75">
      <c r="A897" s="177"/>
      <c r="B897" s="179"/>
      <c r="C897" s="229" t="s">
        <v>828</v>
      </c>
      <c r="D897" s="230"/>
      <c r="E897" s="180">
        <v>6.3</v>
      </c>
      <c r="F897" s="181"/>
      <c r="G897" s="182"/>
      <c r="M897" s="178" t="s">
        <v>828</v>
      </c>
      <c r="O897" s="170"/>
    </row>
    <row r="898" spans="1:15" ht="12.75">
      <c r="A898" s="177"/>
      <c r="B898" s="179"/>
      <c r="C898" s="229" t="s">
        <v>829</v>
      </c>
      <c r="D898" s="230"/>
      <c r="E898" s="180">
        <v>5.04</v>
      </c>
      <c r="F898" s="181"/>
      <c r="G898" s="182"/>
      <c r="M898" s="178" t="s">
        <v>829</v>
      </c>
      <c r="O898" s="170"/>
    </row>
    <row r="899" spans="1:15" ht="12.75">
      <c r="A899" s="177"/>
      <c r="B899" s="179"/>
      <c r="C899" s="229" t="s">
        <v>830</v>
      </c>
      <c r="D899" s="230"/>
      <c r="E899" s="180">
        <v>2.16</v>
      </c>
      <c r="F899" s="181"/>
      <c r="G899" s="182"/>
      <c r="M899" s="178" t="s">
        <v>830</v>
      </c>
      <c r="O899" s="170"/>
    </row>
    <row r="900" spans="1:15" ht="12.75">
      <c r="A900" s="177"/>
      <c r="B900" s="179"/>
      <c r="C900" s="229" t="s">
        <v>831</v>
      </c>
      <c r="D900" s="230"/>
      <c r="E900" s="180">
        <v>1.8</v>
      </c>
      <c r="F900" s="181"/>
      <c r="G900" s="182"/>
      <c r="M900" s="178" t="s">
        <v>831</v>
      </c>
      <c r="O900" s="170"/>
    </row>
    <row r="901" spans="1:15" ht="12.75">
      <c r="A901" s="177"/>
      <c r="B901" s="179"/>
      <c r="C901" s="229" t="s">
        <v>88</v>
      </c>
      <c r="D901" s="230"/>
      <c r="E901" s="180">
        <v>0</v>
      </c>
      <c r="F901" s="181"/>
      <c r="G901" s="182"/>
      <c r="M901" s="178" t="s">
        <v>88</v>
      </c>
      <c r="O901" s="170"/>
    </row>
    <row r="902" spans="1:15" ht="12.75">
      <c r="A902" s="177"/>
      <c r="B902" s="179"/>
      <c r="C902" s="229" t="s">
        <v>89</v>
      </c>
      <c r="D902" s="230"/>
      <c r="E902" s="180">
        <v>0</v>
      </c>
      <c r="F902" s="181"/>
      <c r="G902" s="182"/>
      <c r="M902" s="178" t="s">
        <v>89</v>
      </c>
      <c r="O902" s="170"/>
    </row>
    <row r="903" spans="1:15" ht="12.75">
      <c r="A903" s="177"/>
      <c r="B903" s="179"/>
      <c r="C903" s="229" t="s">
        <v>180</v>
      </c>
      <c r="D903" s="230"/>
      <c r="E903" s="180">
        <v>0</v>
      </c>
      <c r="F903" s="181"/>
      <c r="G903" s="182"/>
      <c r="M903" s="178" t="s">
        <v>180</v>
      </c>
      <c r="O903" s="170"/>
    </row>
    <row r="904" spans="1:15" ht="12.75">
      <c r="A904" s="177"/>
      <c r="B904" s="179"/>
      <c r="C904" s="229" t="s">
        <v>808</v>
      </c>
      <c r="D904" s="230"/>
      <c r="E904" s="180">
        <v>2.7</v>
      </c>
      <c r="F904" s="181"/>
      <c r="G904" s="182"/>
      <c r="M904" s="178" t="s">
        <v>808</v>
      </c>
      <c r="O904" s="170"/>
    </row>
    <row r="905" spans="1:15" ht="12.75">
      <c r="A905" s="177"/>
      <c r="B905" s="179"/>
      <c r="C905" s="231" t="s">
        <v>367</v>
      </c>
      <c r="D905" s="230"/>
      <c r="E905" s="203">
        <v>1259.9772</v>
      </c>
      <c r="F905" s="181"/>
      <c r="G905" s="182"/>
      <c r="M905" s="178" t="s">
        <v>367</v>
      </c>
      <c r="O905" s="170"/>
    </row>
    <row r="906" spans="1:15" ht="12.75">
      <c r="A906" s="177"/>
      <c r="B906" s="179"/>
      <c r="C906" s="229" t="s">
        <v>832</v>
      </c>
      <c r="D906" s="230"/>
      <c r="E906" s="180">
        <v>0</v>
      </c>
      <c r="F906" s="181"/>
      <c r="G906" s="182"/>
      <c r="M906" s="178" t="s">
        <v>832</v>
      </c>
      <c r="O906" s="170"/>
    </row>
    <row r="907" spans="1:15" ht="12.75">
      <c r="A907" s="177"/>
      <c r="B907" s="179"/>
      <c r="C907" s="229" t="s">
        <v>556</v>
      </c>
      <c r="D907" s="230"/>
      <c r="E907" s="180">
        <v>0</v>
      </c>
      <c r="F907" s="181"/>
      <c r="G907" s="182"/>
      <c r="M907" s="178" t="s">
        <v>556</v>
      </c>
      <c r="O907" s="170"/>
    </row>
    <row r="908" spans="1:15" ht="12.75">
      <c r="A908" s="177"/>
      <c r="B908" s="179"/>
      <c r="C908" s="229" t="s">
        <v>819</v>
      </c>
      <c r="D908" s="230"/>
      <c r="E908" s="180">
        <v>26.0234</v>
      </c>
      <c r="F908" s="181"/>
      <c r="G908" s="182"/>
      <c r="M908" s="178" t="s">
        <v>819</v>
      </c>
      <c r="O908" s="170"/>
    </row>
    <row r="909" spans="1:15" ht="22.5">
      <c r="A909" s="177"/>
      <c r="B909" s="179"/>
      <c r="C909" s="229" t="s">
        <v>820</v>
      </c>
      <c r="D909" s="230"/>
      <c r="E909" s="180">
        <v>16.6034</v>
      </c>
      <c r="F909" s="181"/>
      <c r="G909" s="182"/>
      <c r="M909" s="178" t="s">
        <v>820</v>
      </c>
      <c r="O909" s="170"/>
    </row>
    <row r="910" spans="1:15" ht="12.75">
      <c r="A910" s="177"/>
      <c r="B910" s="179"/>
      <c r="C910" s="229" t="s">
        <v>833</v>
      </c>
      <c r="D910" s="230"/>
      <c r="E910" s="180">
        <v>7.8522</v>
      </c>
      <c r="F910" s="181"/>
      <c r="G910" s="182"/>
      <c r="M910" s="178" t="s">
        <v>833</v>
      </c>
      <c r="O910" s="170"/>
    </row>
    <row r="911" spans="1:15" ht="12.75">
      <c r="A911" s="177"/>
      <c r="B911" s="179"/>
      <c r="C911" s="231" t="s">
        <v>367</v>
      </c>
      <c r="D911" s="230"/>
      <c r="E911" s="203">
        <v>50.479</v>
      </c>
      <c r="F911" s="181"/>
      <c r="G911" s="182"/>
      <c r="M911" s="178" t="s">
        <v>367</v>
      </c>
      <c r="O911" s="170"/>
    </row>
    <row r="912" spans="1:104" ht="12.75">
      <c r="A912" s="171">
        <v>156</v>
      </c>
      <c r="B912" s="172" t="s">
        <v>834</v>
      </c>
      <c r="C912" s="173" t="s">
        <v>835</v>
      </c>
      <c r="D912" s="174" t="s">
        <v>87</v>
      </c>
      <c r="E912" s="175">
        <v>5.4</v>
      </c>
      <c r="F912" s="175">
        <v>0</v>
      </c>
      <c r="G912" s="176">
        <f>E912*F912</f>
        <v>0</v>
      </c>
      <c r="O912" s="170">
        <v>2</v>
      </c>
      <c r="AA912" s="146">
        <v>1</v>
      </c>
      <c r="AB912" s="146">
        <v>7</v>
      </c>
      <c r="AC912" s="146">
        <v>7</v>
      </c>
      <c r="AZ912" s="146">
        <v>2</v>
      </c>
      <c r="BA912" s="146">
        <f>IF(AZ912=1,G912,0)</f>
        <v>0</v>
      </c>
      <c r="BB912" s="146">
        <f>IF(AZ912=2,G912,0)</f>
        <v>0</v>
      </c>
      <c r="BC912" s="146">
        <f>IF(AZ912=3,G912,0)</f>
        <v>0</v>
      </c>
      <c r="BD912" s="146">
        <f>IF(AZ912=4,G912,0)</f>
        <v>0</v>
      </c>
      <c r="BE912" s="146">
        <f>IF(AZ912=5,G912,0)</f>
        <v>0</v>
      </c>
      <c r="CA912" s="170">
        <v>1</v>
      </c>
      <c r="CB912" s="170">
        <v>7</v>
      </c>
      <c r="CZ912" s="146">
        <v>0</v>
      </c>
    </row>
    <row r="913" spans="1:15" ht="12.75">
      <c r="A913" s="177"/>
      <c r="B913" s="179"/>
      <c r="C913" s="229" t="s">
        <v>88</v>
      </c>
      <c r="D913" s="230"/>
      <c r="E913" s="180">
        <v>0</v>
      </c>
      <c r="F913" s="181"/>
      <c r="G913" s="182"/>
      <c r="M913" s="178" t="s">
        <v>88</v>
      </c>
      <c r="O913" s="170"/>
    </row>
    <row r="914" spans="1:15" ht="12.75">
      <c r="A914" s="177"/>
      <c r="B914" s="179"/>
      <c r="C914" s="229" t="s">
        <v>89</v>
      </c>
      <c r="D914" s="230"/>
      <c r="E914" s="180">
        <v>0</v>
      </c>
      <c r="F914" s="181"/>
      <c r="G914" s="182"/>
      <c r="M914" s="178" t="s">
        <v>89</v>
      </c>
      <c r="O914" s="170"/>
    </row>
    <row r="915" spans="1:15" ht="12.75">
      <c r="A915" s="177"/>
      <c r="B915" s="179"/>
      <c r="C915" s="229" t="s">
        <v>180</v>
      </c>
      <c r="D915" s="230"/>
      <c r="E915" s="180">
        <v>0</v>
      </c>
      <c r="F915" s="181"/>
      <c r="G915" s="182"/>
      <c r="M915" s="178" t="s">
        <v>180</v>
      </c>
      <c r="O915" s="170"/>
    </row>
    <row r="916" spans="1:15" ht="12.75">
      <c r="A916" s="177"/>
      <c r="B916" s="179"/>
      <c r="C916" s="229" t="s">
        <v>836</v>
      </c>
      <c r="D916" s="230"/>
      <c r="E916" s="180">
        <v>5.4</v>
      </c>
      <c r="F916" s="181"/>
      <c r="G916" s="182"/>
      <c r="M916" s="178" t="s">
        <v>836</v>
      </c>
      <c r="O916" s="170"/>
    </row>
    <row r="917" spans="1:104" ht="22.5">
      <c r="A917" s="171">
        <v>157</v>
      </c>
      <c r="B917" s="172" t="s">
        <v>837</v>
      </c>
      <c r="C917" s="173" t="s">
        <v>838</v>
      </c>
      <c r="D917" s="174" t="s">
        <v>87</v>
      </c>
      <c r="E917" s="175">
        <v>170.5512</v>
      </c>
      <c r="F917" s="175">
        <v>0</v>
      </c>
      <c r="G917" s="176">
        <f>E917*F917</f>
        <v>0</v>
      </c>
      <c r="O917" s="170">
        <v>2</v>
      </c>
      <c r="AA917" s="146">
        <v>1</v>
      </c>
      <c r="AB917" s="146">
        <v>7</v>
      </c>
      <c r="AC917" s="146">
        <v>7</v>
      </c>
      <c r="AZ917" s="146">
        <v>2</v>
      </c>
      <c r="BA917" s="146">
        <f>IF(AZ917=1,G917,0)</f>
        <v>0</v>
      </c>
      <c r="BB917" s="146">
        <f>IF(AZ917=2,G917,0)</f>
        <v>0</v>
      </c>
      <c r="BC917" s="146">
        <f>IF(AZ917=3,G917,0)</f>
        <v>0</v>
      </c>
      <c r="BD917" s="146">
        <f>IF(AZ917=4,G917,0)</f>
        <v>0</v>
      </c>
      <c r="BE917" s="146">
        <f>IF(AZ917=5,G917,0)</f>
        <v>0</v>
      </c>
      <c r="CA917" s="170">
        <v>1</v>
      </c>
      <c r="CB917" s="170">
        <v>7</v>
      </c>
      <c r="CZ917" s="146">
        <v>0</v>
      </c>
    </row>
    <row r="918" spans="1:15" ht="12.75">
      <c r="A918" s="177"/>
      <c r="B918" s="179"/>
      <c r="C918" s="229" t="s">
        <v>839</v>
      </c>
      <c r="D918" s="230"/>
      <c r="E918" s="180">
        <v>0</v>
      </c>
      <c r="F918" s="181"/>
      <c r="G918" s="182"/>
      <c r="M918" s="178" t="s">
        <v>839</v>
      </c>
      <c r="O918" s="170"/>
    </row>
    <row r="919" spans="1:15" ht="12.75">
      <c r="A919" s="177"/>
      <c r="B919" s="179"/>
      <c r="C919" s="229" t="s">
        <v>556</v>
      </c>
      <c r="D919" s="230"/>
      <c r="E919" s="180">
        <v>0</v>
      </c>
      <c r="F919" s="181"/>
      <c r="G919" s="182"/>
      <c r="M919" s="178" t="s">
        <v>556</v>
      </c>
      <c r="O919" s="170"/>
    </row>
    <row r="920" spans="1:15" ht="12.75">
      <c r="A920" s="177"/>
      <c r="B920" s="179"/>
      <c r="C920" s="229" t="s">
        <v>840</v>
      </c>
      <c r="D920" s="230"/>
      <c r="E920" s="180">
        <v>0</v>
      </c>
      <c r="F920" s="181"/>
      <c r="G920" s="182"/>
      <c r="M920" s="178" t="s">
        <v>840</v>
      </c>
      <c r="O920" s="170"/>
    </row>
    <row r="921" spans="1:15" ht="12.75">
      <c r="A921" s="177"/>
      <c r="B921" s="179"/>
      <c r="C921" s="229" t="s">
        <v>841</v>
      </c>
      <c r="D921" s="230"/>
      <c r="E921" s="180">
        <v>160.5517</v>
      </c>
      <c r="F921" s="181"/>
      <c r="G921" s="182"/>
      <c r="M921" s="178" t="s">
        <v>841</v>
      </c>
      <c r="O921" s="170"/>
    </row>
    <row r="922" spans="1:15" ht="12.75">
      <c r="A922" s="177"/>
      <c r="B922" s="179"/>
      <c r="C922" s="229" t="s">
        <v>842</v>
      </c>
      <c r="D922" s="230"/>
      <c r="E922" s="180">
        <v>0.5775</v>
      </c>
      <c r="F922" s="181"/>
      <c r="G922" s="182"/>
      <c r="M922" s="178" t="s">
        <v>842</v>
      </c>
      <c r="O922" s="170"/>
    </row>
    <row r="923" spans="1:15" ht="12.75">
      <c r="A923" s="177"/>
      <c r="B923" s="179"/>
      <c r="C923" s="229" t="s">
        <v>843</v>
      </c>
      <c r="D923" s="230"/>
      <c r="E923" s="180">
        <v>0</v>
      </c>
      <c r="F923" s="181"/>
      <c r="G923" s="182"/>
      <c r="M923" s="178" t="s">
        <v>843</v>
      </c>
      <c r="O923" s="170"/>
    </row>
    <row r="924" spans="1:15" ht="12.75">
      <c r="A924" s="177"/>
      <c r="B924" s="179"/>
      <c r="C924" s="229" t="s">
        <v>844</v>
      </c>
      <c r="D924" s="230"/>
      <c r="E924" s="180">
        <v>9.422</v>
      </c>
      <c r="F924" s="181"/>
      <c r="G924" s="182"/>
      <c r="M924" s="178" t="s">
        <v>844</v>
      </c>
      <c r="O924" s="170"/>
    </row>
    <row r="925" spans="1:104" ht="12.75">
      <c r="A925" s="171">
        <v>158</v>
      </c>
      <c r="B925" s="172" t="s">
        <v>845</v>
      </c>
      <c r="C925" s="173" t="s">
        <v>846</v>
      </c>
      <c r="D925" s="174" t="s">
        <v>87</v>
      </c>
      <c r="E925" s="175">
        <v>170.5512</v>
      </c>
      <c r="F925" s="175">
        <v>0</v>
      </c>
      <c r="G925" s="176">
        <f>E925*F925</f>
        <v>0</v>
      </c>
      <c r="O925" s="170">
        <v>2</v>
      </c>
      <c r="AA925" s="146">
        <v>1</v>
      </c>
      <c r="AB925" s="146">
        <v>7</v>
      </c>
      <c r="AC925" s="146">
        <v>7</v>
      </c>
      <c r="AZ925" s="146">
        <v>2</v>
      </c>
      <c r="BA925" s="146">
        <f>IF(AZ925=1,G925,0)</f>
        <v>0</v>
      </c>
      <c r="BB925" s="146">
        <f>IF(AZ925=2,G925,0)</f>
        <v>0</v>
      </c>
      <c r="BC925" s="146">
        <f>IF(AZ925=3,G925,0)</f>
        <v>0</v>
      </c>
      <c r="BD925" s="146">
        <f>IF(AZ925=4,G925,0)</f>
        <v>0</v>
      </c>
      <c r="BE925" s="146">
        <f>IF(AZ925=5,G925,0)</f>
        <v>0</v>
      </c>
      <c r="CA925" s="170">
        <v>1</v>
      </c>
      <c r="CB925" s="170">
        <v>7</v>
      </c>
      <c r="CZ925" s="146">
        <v>0</v>
      </c>
    </row>
    <row r="926" spans="1:15" ht="12.75">
      <c r="A926" s="177"/>
      <c r="B926" s="179"/>
      <c r="C926" s="229" t="s">
        <v>805</v>
      </c>
      <c r="D926" s="230"/>
      <c r="E926" s="180">
        <v>0</v>
      </c>
      <c r="F926" s="181"/>
      <c r="G926" s="182"/>
      <c r="M926" s="178" t="s">
        <v>805</v>
      </c>
      <c r="O926" s="170"/>
    </row>
    <row r="927" spans="1:15" ht="12.75">
      <c r="A927" s="177"/>
      <c r="B927" s="179"/>
      <c r="C927" s="229" t="s">
        <v>556</v>
      </c>
      <c r="D927" s="230"/>
      <c r="E927" s="180">
        <v>0</v>
      </c>
      <c r="F927" s="181"/>
      <c r="G927" s="182"/>
      <c r="M927" s="178" t="s">
        <v>556</v>
      </c>
      <c r="O927" s="170"/>
    </row>
    <row r="928" spans="1:15" ht="12.75">
      <c r="A928" s="177"/>
      <c r="B928" s="179"/>
      <c r="C928" s="229" t="s">
        <v>840</v>
      </c>
      <c r="D928" s="230"/>
      <c r="E928" s="180">
        <v>0</v>
      </c>
      <c r="F928" s="181"/>
      <c r="G928" s="182"/>
      <c r="M928" s="178" t="s">
        <v>840</v>
      </c>
      <c r="O928" s="170"/>
    </row>
    <row r="929" spans="1:15" ht="12.75">
      <c r="A929" s="177"/>
      <c r="B929" s="179"/>
      <c r="C929" s="229" t="s">
        <v>841</v>
      </c>
      <c r="D929" s="230"/>
      <c r="E929" s="180">
        <v>160.5517</v>
      </c>
      <c r="F929" s="181"/>
      <c r="G929" s="182"/>
      <c r="M929" s="178" t="s">
        <v>841</v>
      </c>
      <c r="O929" s="170"/>
    </row>
    <row r="930" spans="1:15" ht="12.75">
      <c r="A930" s="177"/>
      <c r="B930" s="179"/>
      <c r="C930" s="229" t="s">
        <v>842</v>
      </c>
      <c r="D930" s="230"/>
      <c r="E930" s="180">
        <v>0.5775</v>
      </c>
      <c r="F930" s="181"/>
      <c r="G930" s="182"/>
      <c r="M930" s="178" t="s">
        <v>842</v>
      </c>
      <c r="O930" s="170"/>
    </row>
    <row r="931" spans="1:15" ht="12.75">
      <c r="A931" s="177"/>
      <c r="B931" s="179"/>
      <c r="C931" s="229" t="s">
        <v>843</v>
      </c>
      <c r="D931" s="230"/>
      <c r="E931" s="180">
        <v>0</v>
      </c>
      <c r="F931" s="181"/>
      <c r="G931" s="182"/>
      <c r="M931" s="178" t="s">
        <v>843</v>
      </c>
      <c r="O931" s="170"/>
    </row>
    <row r="932" spans="1:15" ht="12.75">
      <c r="A932" s="177"/>
      <c r="B932" s="179"/>
      <c r="C932" s="229" t="s">
        <v>844</v>
      </c>
      <c r="D932" s="230"/>
      <c r="E932" s="180">
        <v>9.422</v>
      </c>
      <c r="F932" s="181"/>
      <c r="G932" s="182"/>
      <c r="M932" s="178" t="s">
        <v>844</v>
      </c>
      <c r="O932" s="170"/>
    </row>
    <row r="933" spans="1:104" ht="12.75">
      <c r="A933" s="171">
        <v>159</v>
      </c>
      <c r="B933" s="172" t="s">
        <v>847</v>
      </c>
      <c r="C933" s="173" t="s">
        <v>848</v>
      </c>
      <c r="D933" s="174" t="s">
        <v>87</v>
      </c>
      <c r="E933" s="175">
        <v>130.2766</v>
      </c>
      <c r="F933" s="175">
        <v>0</v>
      </c>
      <c r="G933" s="176">
        <f>E933*F933</f>
        <v>0</v>
      </c>
      <c r="O933" s="170">
        <v>2</v>
      </c>
      <c r="AA933" s="146">
        <v>1</v>
      </c>
      <c r="AB933" s="146">
        <v>7</v>
      </c>
      <c r="AC933" s="146">
        <v>7</v>
      </c>
      <c r="AZ933" s="146">
        <v>2</v>
      </c>
      <c r="BA933" s="146">
        <f>IF(AZ933=1,G933,0)</f>
        <v>0</v>
      </c>
      <c r="BB933" s="146">
        <f>IF(AZ933=2,G933,0)</f>
        <v>0</v>
      </c>
      <c r="BC933" s="146">
        <f>IF(AZ933=3,G933,0)</f>
        <v>0</v>
      </c>
      <c r="BD933" s="146">
        <f>IF(AZ933=4,G933,0)</f>
        <v>0</v>
      </c>
      <c r="BE933" s="146">
        <f>IF(AZ933=5,G933,0)</f>
        <v>0</v>
      </c>
      <c r="CA933" s="170">
        <v>1</v>
      </c>
      <c r="CB933" s="170">
        <v>7</v>
      </c>
      <c r="CZ933" s="146">
        <v>0</v>
      </c>
    </row>
    <row r="934" spans="1:15" ht="12.75">
      <c r="A934" s="177"/>
      <c r="B934" s="179"/>
      <c r="C934" s="229" t="s">
        <v>849</v>
      </c>
      <c r="D934" s="230"/>
      <c r="E934" s="180">
        <v>0</v>
      </c>
      <c r="F934" s="181"/>
      <c r="G934" s="182"/>
      <c r="M934" s="178" t="s">
        <v>849</v>
      </c>
      <c r="O934" s="170"/>
    </row>
    <row r="935" spans="1:15" ht="12.75">
      <c r="A935" s="177"/>
      <c r="B935" s="179"/>
      <c r="C935" s="229" t="s">
        <v>815</v>
      </c>
      <c r="D935" s="230"/>
      <c r="E935" s="180">
        <v>0</v>
      </c>
      <c r="F935" s="181"/>
      <c r="G935" s="182"/>
      <c r="M935" s="178" t="s">
        <v>815</v>
      </c>
      <c r="O935" s="170"/>
    </row>
    <row r="936" spans="1:15" ht="12.75">
      <c r="A936" s="177"/>
      <c r="B936" s="179"/>
      <c r="C936" s="229" t="s">
        <v>556</v>
      </c>
      <c r="D936" s="230"/>
      <c r="E936" s="180">
        <v>0</v>
      </c>
      <c r="F936" s="181"/>
      <c r="G936" s="182"/>
      <c r="M936" s="178" t="s">
        <v>556</v>
      </c>
      <c r="O936" s="170"/>
    </row>
    <row r="937" spans="1:15" ht="12.75">
      <c r="A937" s="177"/>
      <c r="B937" s="179"/>
      <c r="C937" s="229" t="s">
        <v>89</v>
      </c>
      <c r="D937" s="230"/>
      <c r="E937" s="180">
        <v>0</v>
      </c>
      <c r="F937" s="181"/>
      <c r="G937" s="182"/>
      <c r="M937" s="178" t="s">
        <v>89</v>
      </c>
      <c r="O937" s="170"/>
    </row>
    <row r="938" spans="1:15" ht="22.5">
      <c r="A938" s="177"/>
      <c r="B938" s="179"/>
      <c r="C938" s="229" t="s">
        <v>826</v>
      </c>
      <c r="D938" s="230"/>
      <c r="E938" s="180">
        <v>1.173</v>
      </c>
      <c r="F938" s="181"/>
      <c r="G938" s="182"/>
      <c r="M938" s="178" t="s">
        <v>826</v>
      </c>
      <c r="O938" s="170"/>
    </row>
    <row r="939" spans="1:15" ht="22.5">
      <c r="A939" s="177"/>
      <c r="B939" s="179"/>
      <c r="C939" s="229" t="s">
        <v>827</v>
      </c>
      <c r="D939" s="230"/>
      <c r="E939" s="180">
        <v>9.324</v>
      </c>
      <c r="F939" s="181"/>
      <c r="G939" s="182"/>
      <c r="M939" s="178" t="s">
        <v>827</v>
      </c>
      <c r="O939" s="170"/>
    </row>
    <row r="940" spans="1:15" ht="12.75">
      <c r="A940" s="177"/>
      <c r="B940" s="179"/>
      <c r="C940" s="229" t="s">
        <v>828</v>
      </c>
      <c r="D940" s="230"/>
      <c r="E940" s="180">
        <v>6.3</v>
      </c>
      <c r="F940" s="181"/>
      <c r="G940" s="182"/>
      <c r="M940" s="178" t="s">
        <v>828</v>
      </c>
      <c r="O940" s="170"/>
    </row>
    <row r="941" spans="1:15" ht="12.75">
      <c r="A941" s="177"/>
      <c r="B941" s="179"/>
      <c r="C941" s="229" t="s">
        <v>829</v>
      </c>
      <c r="D941" s="230"/>
      <c r="E941" s="180">
        <v>5.04</v>
      </c>
      <c r="F941" s="181"/>
      <c r="G941" s="182"/>
      <c r="M941" s="178" t="s">
        <v>829</v>
      </c>
      <c r="O941" s="170"/>
    </row>
    <row r="942" spans="1:15" ht="12.75">
      <c r="A942" s="177"/>
      <c r="B942" s="179"/>
      <c r="C942" s="229" t="s">
        <v>830</v>
      </c>
      <c r="D942" s="230"/>
      <c r="E942" s="180">
        <v>2.16</v>
      </c>
      <c r="F942" s="181"/>
      <c r="G942" s="182"/>
      <c r="M942" s="178" t="s">
        <v>830</v>
      </c>
      <c r="O942" s="170"/>
    </row>
    <row r="943" spans="1:15" ht="12.75">
      <c r="A943" s="177"/>
      <c r="B943" s="179"/>
      <c r="C943" s="229" t="s">
        <v>831</v>
      </c>
      <c r="D943" s="230"/>
      <c r="E943" s="180">
        <v>1.8</v>
      </c>
      <c r="F943" s="181"/>
      <c r="G943" s="182"/>
      <c r="M943" s="178" t="s">
        <v>831</v>
      </c>
      <c r="O943" s="170"/>
    </row>
    <row r="944" spans="1:15" ht="12.75">
      <c r="A944" s="177"/>
      <c r="B944" s="179"/>
      <c r="C944" s="229" t="s">
        <v>850</v>
      </c>
      <c r="D944" s="230"/>
      <c r="E944" s="180">
        <v>0</v>
      </c>
      <c r="F944" s="181"/>
      <c r="G944" s="182"/>
      <c r="M944" s="178" t="s">
        <v>850</v>
      </c>
      <c r="O944" s="170"/>
    </row>
    <row r="945" spans="1:15" ht="22.5">
      <c r="A945" s="177"/>
      <c r="B945" s="179"/>
      <c r="C945" s="229" t="s">
        <v>824</v>
      </c>
      <c r="D945" s="230"/>
      <c r="E945" s="180">
        <v>96.6273</v>
      </c>
      <c r="F945" s="181"/>
      <c r="G945" s="182"/>
      <c r="M945" s="178" t="s">
        <v>824</v>
      </c>
      <c r="O945" s="170"/>
    </row>
    <row r="946" spans="1:15" ht="12.75">
      <c r="A946" s="177"/>
      <c r="B946" s="179"/>
      <c r="C946" s="231" t="s">
        <v>367</v>
      </c>
      <c r="D946" s="230"/>
      <c r="E946" s="203">
        <v>122.4243</v>
      </c>
      <c r="F946" s="181"/>
      <c r="G946" s="182"/>
      <c r="M946" s="178" t="s">
        <v>367</v>
      </c>
      <c r="O946" s="170"/>
    </row>
    <row r="947" spans="1:15" ht="12.75">
      <c r="A947" s="177"/>
      <c r="B947" s="179"/>
      <c r="C947" s="229" t="s">
        <v>818</v>
      </c>
      <c r="D947" s="230"/>
      <c r="E947" s="180">
        <v>0</v>
      </c>
      <c r="F947" s="181"/>
      <c r="G947" s="182"/>
      <c r="M947" s="178" t="s">
        <v>818</v>
      </c>
      <c r="O947" s="170"/>
    </row>
    <row r="948" spans="1:15" ht="12.75">
      <c r="A948" s="177"/>
      <c r="B948" s="179"/>
      <c r="C948" s="229" t="s">
        <v>556</v>
      </c>
      <c r="D948" s="230"/>
      <c r="E948" s="180">
        <v>0</v>
      </c>
      <c r="F948" s="181"/>
      <c r="G948" s="182"/>
      <c r="M948" s="178" t="s">
        <v>556</v>
      </c>
      <c r="O948" s="170"/>
    </row>
    <row r="949" spans="1:15" ht="12.75">
      <c r="A949" s="177"/>
      <c r="B949" s="179"/>
      <c r="C949" s="229" t="s">
        <v>833</v>
      </c>
      <c r="D949" s="230"/>
      <c r="E949" s="180">
        <v>7.8522</v>
      </c>
      <c r="F949" s="181"/>
      <c r="G949" s="182"/>
      <c r="M949" s="178" t="s">
        <v>833</v>
      </c>
      <c r="O949" s="170"/>
    </row>
    <row r="950" spans="1:104" ht="12.75">
      <c r="A950" s="171">
        <v>160</v>
      </c>
      <c r="B950" s="172" t="s">
        <v>851</v>
      </c>
      <c r="C950" s="173" t="s">
        <v>852</v>
      </c>
      <c r="D950" s="174" t="s">
        <v>238</v>
      </c>
      <c r="E950" s="175">
        <v>326.4</v>
      </c>
      <c r="F950" s="175">
        <v>0</v>
      </c>
      <c r="G950" s="176">
        <f>E950*F950</f>
        <v>0</v>
      </c>
      <c r="O950" s="170">
        <v>2</v>
      </c>
      <c r="AA950" s="146">
        <v>1</v>
      </c>
      <c r="AB950" s="146">
        <v>7</v>
      </c>
      <c r="AC950" s="146">
        <v>7</v>
      </c>
      <c r="AZ950" s="146">
        <v>2</v>
      </c>
      <c r="BA950" s="146">
        <f>IF(AZ950=1,G950,0)</f>
        <v>0</v>
      </c>
      <c r="BB950" s="146">
        <f>IF(AZ950=2,G950,0)</f>
        <v>0</v>
      </c>
      <c r="BC950" s="146">
        <f>IF(AZ950=3,G950,0)</f>
        <v>0</v>
      </c>
      <c r="BD950" s="146">
        <f>IF(AZ950=4,G950,0)</f>
        <v>0</v>
      </c>
      <c r="BE950" s="146">
        <f>IF(AZ950=5,G950,0)</f>
        <v>0</v>
      </c>
      <c r="CA950" s="170">
        <v>1</v>
      </c>
      <c r="CB950" s="170">
        <v>7</v>
      </c>
      <c r="CZ950" s="146">
        <v>0</v>
      </c>
    </row>
    <row r="951" spans="1:15" ht="12.75">
      <c r="A951" s="177"/>
      <c r="B951" s="179"/>
      <c r="C951" s="229" t="s">
        <v>853</v>
      </c>
      <c r="D951" s="230"/>
      <c r="E951" s="180">
        <v>0</v>
      </c>
      <c r="F951" s="181"/>
      <c r="G951" s="182"/>
      <c r="M951" s="178" t="s">
        <v>853</v>
      </c>
      <c r="O951" s="170"/>
    </row>
    <row r="952" spans="1:15" ht="12.75">
      <c r="A952" s="177"/>
      <c r="B952" s="179"/>
      <c r="C952" s="229" t="s">
        <v>338</v>
      </c>
      <c r="D952" s="230"/>
      <c r="E952" s="180">
        <v>0</v>
      </c>
      <c r="F952" s="181"/>
      <c r="G952" s="182"/>
      <c r="M952" s="178" t="s">
        <v>338</v>
      </c>
      <c r="O952" s="170"/>
    </row>
    <row r="953" spans="1:15" ht="12.75">
      <c r="A953" s="177"/>
      <c r="B953" s="179"/>
      <c r="C953" s="229" t="s">
        <v>339</v>
      </c>
      <c r="D953" s="230"/>
      <c r="E953" s="180">
        <v>0</v>
      </c>
      <c r="F953" s="181"/>
      <c r="G953" s="182"/>
      <c r="M953" s="178" t="s">
        <v>339</v>
      </c>
      <c r="O953" s="170"/>
    </row>
    <row r="954" spans="1:15" ht="12.75">
      <c r="A954" s="177"/>
      <c r="B954" s="179"/>
      <c r="C954" s="229" t="s">
        <v>854</v>
      </c>
      <c r="D954" s="230"/>
      <c r="E954" s="180">
        <v>108</v>
      </c>
      <c r="F954" s="181"/>
      <c r="G954" s="182"/>
      <c r="M954" s="178" t="s">
        <v>854</v>
      </c>
      <c r="O954" s="170"/>
    </row>
    <row r="955" spans="1:15" ht="12.75">
      <c r="A955" s="177"/>
      <c r="B955" s="179"/>
      <c r="C955" s="229" t="s">
        <v>855</v>
      </c>
      <c r="D955" s="230"/>
      <c r="E955" s="180">
        <v>147.9</v>
      </c>
      <c r="F955" s="181"/>
      <c r="G955" s="182"/>
      <c r="M955" s="178" t="s">
        <v>855</v>
      </c>
      <c r="O955" s="170"/>
    </row>
    <row r="956" spans="1:15" ht="12.75">
      <c r="A956" s="177"/>
      <c r="B956" s="179"/>
      <c r="C956" s="229" t="s">
        <v>856</v>
      </c>
      <c r="D956" s="230"/>
      <c r="E956" s="180">
        <v>9.6</v>
      </c>
      <c r="F956" s="181"/>
      <c r="G956" s="182"/>
      <c r="M956" s="178" t="s">
        <v>856</v>
      </c>
      <c r="O956" s="170"/>
    </row>
    <row r="957" spans="1:15" ht="12.75">
      <c r="A957" s="177"/>
      <c r="B957" s="179"/>
      <c r="C957" s="229" t="s">
        <v>857</v>
      </c>
      <c r="D957" s="230"/>
      <c r="E957" s="180">
        <v>40.6</v>
      </c>
      <c r="F957" s="181"/>
      <c r="G957" s="182"/>
      <c r="M957" s="178" t="s">
        <v>857</v>
      </c>
      <c r="O957" s="170"/>
    </row>
    <row r="958" spans="1:15" ht="12.75">
      <c r="A958" s="177"/>
      <c r="B958" s="179"/>
      <c r="C958" s="229" t="s">
        <v>858</v>
      </c>
      <c r="D958" s="230"/>
      <c r="E958" s="180">
        <v>0.8</v>
      </c>
      <c r="F958" s="181"/>
      <c r="G958" s="182"/>
      <c r="M958" s="178" t="s">
        <v>858</v>
      </c>
      <c r="O958" s="170"/>
    </row>
    <row r="959" spans="1:15" ht="12.75">
      <c r="A959" s="177"/>
      <c r="B959" s="179"/>
      <c r="C959" s="229" t="s">
        <v>859</v>
      </c>
      <c r="D959" s="230"/>
      <c r="E959" s="180">
        <v>2</v>
      </c>
      <c r="F959" s="181"/>
      <c r="G959" s="182"/>
      <c r="M959" s="178" t="s">
        <v>859</v>
      </c>
      <c r="O959" s="170"/>
    </row>
    <row r="960" spans="1:15" ht="12.75">
      <c r="A960" s="177"/>
      <c r="B960" s="179"/>
      <c r="C960" s="229" t="s">
        <v>860</v>
      </c>
      <c r="D960" s="230"/>
      <c r="E960" s="180">
        <v>5.1</v>
      </c>
      <c r="F960" s="181"/>
      <c r="G960" s="182"/>
      <c r="M960" s="178" t="s">
        <v>860</v>
      </c>
      <c r="O960" s="170"/>
    </row>
    <row r="961" spans="1:15" ht="12.75">
      <c r="A961" s="177"/>
      <c r="B961" s="179"/>
      <c r="C961" s="229" t="s">
        <v>861</v>
      </c>
      <c r="D961" s="230"/>
      <c r="E961" s="180">
        <v>5.4</v>
      </c>
      <c r="F961" s="181"/>
      <c r="G961" s="182"/>
      <c r="M961" s="178" t="s">
        <v>861</v>
      </c>
      <c r="O961" s="170"/>
    </row>
    <row r="962" spans="1:15" ht="12.75">
      <c r="A962" s="177"/>
      <c r="B962" s="179"/>
      <c r="C962" s="229" t="s">
        <v>862</v>
      </c>
      <c r="D962" s="230"/>
      <c r="E962" s="180">
        <v>7</v>
      </c>
      <c r="F962" s="181"/>
      <c r="G962" s="182"/>
      <c r="M962" s="178" t="s">
        <v>862</v>
      </c>
      <c r="O962" s="170"/>
    </row>
    <row r="963" spans="1:104" ht="12.75">
      <c r="A963" s="171">
        <v>161</v>
      </c>
      <c r="B963" s="172" t="s">
        <v>863</v>
      </c>
      <c r="C963" s="173" t="s">
        <v>864</v>
      </c>
      <c r="D963" s="174" t="s">
        <v>87</v>
      </c>
      <c r="E963" s="175">
        <v>70.4641</v>
      </c>
      <c r="F963" s="175">
        <v>0</v>
      </c>
      <c r="G963" s="176">
        <f>E963*F963</f>
        <v>0</v>
      </c>
      <c r="O963" s="170">
        <v>2</v>
      </c>
      <c r="AA963" s="146">
        <v>2</v>
      </c>
      <c r="AB963" s="146">
        <v>7</v>
      </c>
      <c r="AC963" s="146">
        <v>7</v>
      </c>
      <c r="AZ963" s="146">
        <v>2</v>
      </c>
      <c r="BA963" s="146">
        <f>IF(AZ963=1,G963,0)</f>
        <v>0</v>
      </c>
      <c r="BB963" s="146">
        <f>IF(AZ963=2,G963,0)</f>
        <v>0</v>
      </c>
      <c r="BC963" s="146">
        <f>IF(AZ963=3,G963,0)</f>
        <v>0</v>
      </c>
      <c r="BD963" s="146">
        <f>IF(AZ963=4,G963,0)</f>
        <v>0</v>
      </c>
      <c r="BE963" s="146">
        <f>IF(AZ963=5,G963,0)</f>
        <v>0</v>
      </c>
      <c r="CA963" s="170">
        <v>2</v>
      </c>
      <c r="CB963" s="170">
        <v>7</v>
      </c>
      <c r="CZ963" s="146">
        <v>0</v>
      </c>
    </row>
    <row r="964" spans="1:15" ht="12.75">
      <c r="A964" s="177"/>
      <c r="B964" s="179"/>
      <c r="C964" s="229" t="s">
        <v>251</v>
      </c>
      <c r="D964" s="230"/>
      <c r="E964" s="180">
        <v>0</v>
      </c>
      <c r="F964" s="181"/>
      <c r="G964" s="182"/>
      <c r="M964" s="178" t="s">
        <v>251</v>
      </c>
      <c r="O964" s="170"/>
    </row>
    <row r="965" spans="1:15" ht="12.75">
      <c r="A965" s="177"/>
      <c r="B965" s="179"/>
      <c r="C965" s="229" t="s">
        <v>89</v>
      </c>
      <c r="D965" s="230"/>
      <c r="E965" s="180">
        <v>0</v>
      </c>
      <c r="F965" s="181"/>
      <c r="G965" s="182"/>
      <c r="M965" s="178" t="s">
        <v>89</v>
      </c>
      <c r="O965" s="170"/>
    </row>
    <row r="966" spans="1:15" ht="33.75">
      <c r="A966" s="177"/>
      <c r="B966" s="179"/>
      <c r="C966" s="229" t="s">
        <v>865</v>
      </c>
      <c r="D966" s="230"/>
      <c r="E966" s="180">
        <v>70.4641</v>
      </c>
      <c r="F966" s="181"/>
      <c r="G966" s="182"/>
      <c r="M966" s="178" t="s">
        <v>865</v>
      </c>
      <c r="O966" s="170"/>
    </row>
    <row r="967" spans="1:104" ht="22.5">
      <c r="A967" s="171">
        <v>162</v>
      </c>
      <c r="B967" s="172" t="s">
        <v>866</v>
      </c>
      <c r="C967" s="173" t="s">
        <v>867</v>
      </c>
      <c r="D967" s="174" t="s">
        <v>572</v>
      </c>
      <c r="E967" s="175">
        <v>1</v>
      </c>
      <c r="F967" s="175">
        <v>0</v>
      </c>
      <c r="G967" s="176">
        <f>E967*F967</f>
        <v>0</v>
      </c>
      <c r="O967" s="170">
        <v>2</v>
      </c>
      <c r="AA967" s="146">
        <v>12</v>
      </c>
      <c r="AB967" s="146">
        <v>0</v>
      </c>
      <c r="AC967" s="146">
        <v>159</v>
      </c>
      <c r="AZ967" s="146">
        <v>2</v>
      </c>
      <c r="BA967" s="146">
        <f>IF(AZ967=1,G967,0)</f>
        <v>0</v>
      </c>
      <c r="BB967" s="146">
        <f>IF(AZ967=2,G967,0)</f>
        <v>0</v>
      </c>
      <c r="BC967" s="146">
        <f>IF(AZ967=3,G967,0)</f>
        <v>0</v>
      </c>
      <c r="BD967" s="146">
        <f>IF(AZ967=4,G967,0)</f>
        <v>0</v>
      </c>
      <c r="BE967" s="146">
        <f>IF(AZ967=5,G967,0)</f>
        <v>0</v>
      </c>
      <c r="CA967" s="170">
        <v>12</v>
      </c>
      <c r="CB967" s="170">
        <v>0</v>
      </c>
      <c r="CZ967" s="146">
        <v>0</v>
      </c>
    </row>
    <row r="968" spans="1:15" ht="12.75">
      <c r="A968" s="177"/>
      <c r="B968" s="179"/>
      <c r="C968" s="229" t="s">
        <v>73</v>
      </c>
      <c r="D968" s="230"/>
      <c r="E968" s="180">
        <v>1</v>
      </c>
      <c r="F968" s="181"/>
      <c r="G968" s="182"/>
      <c r="M968" s="178">
        <v>1</v>
      </c>
      <c r="O968" s="170"/>
    </row>
    <row r="969" spans="1:104" ht="22.5">
      <c r="A969" s="171">
        <v>163</v>
      </c>
      <c r="B969" s="172" t="s">
        <v>868</v>
      </c>
      <c r="C969" s="207" t="s">
        <v>869</v>
      </c>
      <c r="D969" s="174" t="s">
        <v>87</v>
      </c>
      <c r="E969" s="175">
        <v>1414.5364</v>
      </c>
      <c r="F969" s="175">
        <v>0</v>
      </c>
      <c r="G969" s="176">
        <f>E969*F969</f>
        <v>0</v>
      </c>
      <c r="O969" s="170">
        <v>2</v>
      </c>
      <c r="AA969" s="146">
        <v>1</v>
      </c>
      <c r="AB969" s="146">
        <v>7</v>
      </c>
      <c r="AC969" s="146">
        <v>7</v>
      </c>
      <c r="AZ969" s="146">
        <v>2</v>
      </c>
      <c r="BA969" s="146">
        <f>IF(AZ969=1,G969,0)</f>
        <v>0</v>
      </c>
      <c r="BB969" s="146">
        <f>IF(AZ969=2,G969,0)</f>
        <v>0</v>
      </c>
      <c r="BC969" s="146">
        <f>IF(AZ969=3,G969,0)</f>
        <v>0</v>
      </c>
      <c r="BD969" s="146">
        <f>IF(AZ969=4,G969,0)</f>
        <v>0</v>
      </c>
      <c r="BE969" s="146">
        <f>IF(AZ969=5,G969,0)</f>
        <v>0</v>
      </c>
      <c r="CA969" s="170">
        <v>1</v>
      </c>
      <c r="CB969" s="170">
        <v>7</v>
      </c>
      <c r="CZ969" s="146">
        <v>0</v>
      </c>
    </row>
    <row r="970" spans="1:15" ht="12.75">
      <c r="A970" s="177"/>
      <c r="B970" s="179"/>
      <c r="C970" s="229" t="s">
        <v>850</v>
      </c>
      <c r="D970" s="230"/>
      <c r="E970" s="180">
        <v>0</v>
      </c>
      <c r="F970" s="181"/>
      <c r="G970" s="182"/>
      <c r="M970" s="178" t="s">
        <v>850</v>
      </c>
      <c r="O970" s="170"/>
    </row>
    <row r="971" spans="1:15" ht="22.5">
      <c r="A971" s="177"/>
      <c r="B971" s="179"/>
      <c r="C971" s="229" t="s">
        <v>870</v>
      </c>
      <c r="D971" s="230"/>
      <c r="E971" s="180">
        <v>1411.5124</v>
      </c>
      <c r="F971" s="181"/>
      <c r="G971" s="182"/>
      <c r="M971" s="178" t="s">
        <v>870</v>
      </c>
      <c r="O971" s="170"/>
    </row>
    <row r="972" spans="1:15" ht="12.75">
      <c r="A972" s="177"/>
      <c r="B972" s="179"/>
      <c r="C972" s="229" t="s">
        <v>871</v>
      </c>
      <c r="D972" s="230"/>
      <c r="E972" s="180">
        <v>3.024</v>
      </c>
      <c r="F972" s="181"/>
      <c r="G972" s="182"/>
      <c r="M972" s="178" t="s">
        <v>871</v>
      </c>
      <c r="O972" s="170"/>
    </row>
    <row r="973" spans="1:104" ht="22.5">
      <c r="A973" s="171">
        <v>164</v>
      </c>
      <c r="B973" s="172" t="s">
        <v>872</v>
      </c>
      <c r="C973" s="207" t="s">
        <v>873</v>
      </c>
      <c r="D973" s="174" t="s">
        <v>87</v>
      </c>
      <c r="E973" s="175">
        <v>56.772</v>
      </c>
      <c r="F973" s="175">
        <v>0</v>
      </c>
      <c r="G973" s="176">
        <f>E973*F973</f>
        <v>0</v>
      </c>
      <c r="O973" s="170">
        <v>2</v>
      </c>
      <c r="AA973" s="146">
        <v>1</v>
      </c>
      <c r="AB973" s="146">
        <v>7</v>
      </c>
      <c r="AC973" s="146">
        <v>7</v>
      </c>
      <c r="AZ973" s="146">
        <v>2</v>
      </c>
      <c r="BA973" s="146">
        <f>IF(AZ973=1,G973,0)</f>
        <v>0</v>
      </c>
      <c r="BB973" s="146">
        <f>IF(AZ973=2,G973,0)</f>
        <v>0</v>
      </c>
      <c r="BC973" s="146">
        <f>IF(AZ973=3,G973,0)</f>
        <v>0</v>
      </c>
      <c r="BD973" s="146">
        <f>IF(AZ973=4,G973,0)</f>
        <v>0</v>
      </c>
      <c r="BE973" s="146">
        <f>IF(AZ973=5,G973,0)</f>
        <v>0</v>
      </c>
      <c r="CA973" s="170">
        <v>1</v>
      </c>
      <c r="CB973" s="170">
        <v>7</v>
      </c>
      <c r="CZ973" s="146">
        <v>0</v>
      </c>
    </row>
    <row r="974" spans="1:15" ht="12.75">
      <c r="A974" s="177"/>
      <c r="B974" s="179"/>
      <c r="C974" s="229" t="s">
        <v>874</v>
      </c>
      <c r="D974" s="230"/>
      <c r="E974" s="180">
        <v>0</v>
      </c>
      <c r="F974" s="181"/>
      <c r="G974" s="182"/>
      <c r="M974" s="178" t="s">
        <v>874</v>
      </c>
      <c r="O974" s="170"/>
    </row>
    <row r="975" spans="1:15" ht="22.5">
      <c r="A975" s="177"/>
      <c r="B975" s="179"/>
      <c r="C975" s="229" t="s">
        <v>875</v>
      </c>
      <c r="D975" s="230"/>
      <c r="E975" s="180">
        <v>56.772</v>
      </c>
      <c r="F975" s="181"/>
      <c r="G975" s="182"/>
      <c r="M975" s="178" t="s">
        <v>875</v>
      </c>
      <c r="O975" s="170"/>
    </row>
    <row r="976" spans="1:104" ht="12.75">
      <c r="A976" s="171">
        <v>165</v>
      </c>
      <c r="B976" s="172" t="s">
        <v>876</v>
      </c>
      <c r="C976" s="173" t="s">
        <v>877</v>
      </c>
      <c r="D976" s="174" t="s">
        <v>104</v>
      </c>
      <c r="E976" s="175">
        <v>1.9963</v>
      </c>
      <c r="F976" s="175">
        <v>0</v>
      </c>
      <c r="G976" s="176">
        <f>E976*F976</f>
        <v>0</v>
      </c>
      <c r="O976" s="170">
        <v>2</v>
      </c>
      <c r="AA976" s="146">
        <v>3</v>
      </c>
      <c r="AB976" s="146">
        <v>7</v>
      </c>
      <c r="AC976" s="146">
        <v>28375460</v>
      </c>
      <c r="AZ976" s="146">
        <v>2</v>
      </c>
      <c r="BA976" s="146">
        <f>IF(AZ976=1,G976,0)</f>
        <v>0</v>
      </c>
      <c r="BB976" s="146">
        <f>IF(AZ976=2,G976,0)</f>
        <v>0</v>
      </c>
      <c r="BC976" s="146">
        <f>IF(AZ976=3,G976,0)</f>
        <v>0</v>
      </c>
      <c r="BD976" s="146">
        <f>IF(AZ976=4,G976,0)</f>
        <v>0</v>
      </c>
      <c r="BE976" s="146">
        <f>IF(AZ976=5,G976,0)</f>
        <v>0</v>
      </c>
      <c r="CA976" s="170">
        <v>3</v>
      </c>
      <c r="CB976" s="170">
        <v>7</v>
      </c>
      <c r="CZ976" s="146">
        <v>0</v>
      </c>
    </row>
    <row r="977" spans="1:15" ht="12.75">
      <c r="A977" s="177"/>
      <c r="B977" s="179"/>
      <c r="C977" s="229" t="s">
        <v>853</v>
      </c>
      <c r="D977" s="230"/>
      <c r="E977" s="180">
        <v>0</v>
      </c>
      <c r="F977" s="181"/>
      <c r="G977" s="182"/>
      <c r="M977" s="178" t="s">
        <v>853</v>
      </c>
      <c r="O977" s="170"/>
    </row>
    <row r="978" spans="1:15" ht="12.75">
      <c r="A978" s="177"/>
      <c r="B978" s="179"/>
      <c r="C978" s="229" t="s">
        <v>338</v>
      </c>
      <c r="D978" s="230"/>
      <c r="E978" s="180">
        <v>0</v>
      </c>
      <c r="F978" s="181"/>
      <c r="G978" s="182"/>
      <c r="M978" s="178" t="s">
        <v>338</v>
      </c>
      <c r="O978" s="170"/>
    </row>
    <row r="979" spans="1:15" ht="12.75">
      <c r="A979" s="177"/>
      <c r="B979" s="179"/>
      <c r="C979" s="229" t="s">
        <v>339</v>
      </c>
      <c r="D979" s="230"/>
      <c r="E979" s="180">
        <v>0</v>
      </c>
      <c r="F979" s="181"/>
      <c r="G979" s="182"/>
      <c r="M979" s="178" t="s">
        <v>339</v>
      </c>
      <c r="O979" s="170"/>
    </row>
    <row r="980" spans="1:15" ht="12.75">
      <c r="A980" s="177"/>
      <c r="B980" s="179"/>
      <c r="C980" s="229" t="s">
        <v>878</v>
      </c>
      <c r="D980" s="230"/>
      <c r="E980" s="180">
        <v>0.648</v>
      </c>
      <c r="F980" s="181"/>
      <c r="G980" s="182"/>
      <c r="M980" s="178" t="s">
        <v>878</v>
      </c>
      <c r="O980" s="170"/>
    </row>
    <row r="981" spans="1:15" ht="12.75">
      <c r="A981" s="177"/>
      <c r="B981" s="179"/>
      <c r="C981" s="229" t="s">
        <v>879</v>
      </c>
      <c r="D981" s="230"/>
      <c r="E981" s="180">
        <v>0.8874</v>
      </c>
      <c r="F981" s="181"/>
      <c r="G981" s="182"/>
      <c r="M981" s="178" t="s">
        <v>879</v>
      </c>
      <c r="O981" s="170"/>
    </row>
    <row r="982" spans="1:15" ht="12.75">
      <c r="A982" s="177"/>
      <c r="B982" s="179"/>
      <c r="C982" s="229" t="s">
        <v>880</v>
      </c>
      <c r="D982" s="230"/>
      <c r="E982" s="180">
        <v>0.0576</v>
      </c>
      <c r="F982" s="181"/>
      <c r="G982" s="182"/>
      <c r="M982" s="178" t="s">
        <v>880</v>
      </c>
      <c r="O982" s="170"/>
    </row>
    <row r="983" spans="1:15" ht="12.75">
      <c r="A983" s="177"/>
      <c r="B983" s="179"/>
      <c r="C983" s="229" t="s">
        <v>881</v>
      </c>
      <c r="D983" s="230"/>
      <c r="E983" s="180">
        <v>0.2436</v>
      </c>
      <c r="F983" s="181"/>
      <c r="G983" s="182"/>
      <c r="M983" s="178" t="s">
        <v>881</v>
      </c>
      <c r="O983" s="170"/>
    </row>
    <row r="984" spans="1:15" ht="12.75">
      <c r="A984" s="177"/>
      <c r="B984" s="179"/>
      <c r="C984" s="229" t="s">
        <v>882</v>
      </c>
      <c r="D984" s="230"/>
      <c r="E984" s="180">
        <v>0.0035</v>
      </c>
      <c r="F984" s="181"/>
      <c r="G984" s="182"/>
      <c r="M984" s="178" t="s">
        <v>882</v>
      </c>
      <c r="O984" s="170"/>
    </row>
    <row r="985" spans="1:15" ht="12.75">
      <c r="A985" s="177"/>
      <c r="B985" s="179"/>
      <c r="C985" s="229" t="s">
        <v>883</v>
      </c>
      <c r="D985" s="230"/>
      <c r="E985" s="180">
        <v>0.012</v>
      </c>
      <c r="F985" s="181"/>
      <c r="G985" s="182"/>
      <c r="M985" s="178" t="s">
        <v>883</v>
      </c>
      <c r="O985" s="170"/>
    </row>
    <row r="986" spans="1:15" ht="12.75">
      <c r="A986" s="177"/>
      <c r="B986" s="179"/>
      <c r="C986" s="229" t="s">
        <v>884</v>
      </c>
      <c r="D986" s="230"/>
      <c r="E986" s="180">
        <v>0.0306</v>
      </c>
      <c r="F986" s="181"/>
      <c r="G986" s="182"/>
      <c r="M986" s="178" t="s">
        <v>884</v>
      </c>
      <c r="O986" s="170"/>
    </row>
    <row r="987" spans="1:15" ht="12.75">
      <c r="A987" s="177"/>
      <c r="B987" s="179"/>
      <c r="C987" s="229" t="s">
        <v>885</v>
      </c>
      <c r="D987" s="230"/>
      <c r="E987" s="180">
        <v>0.0324</v>
      </c>
      <c r="F987" s="181"/>
      <c r="G987" s="182"/>
      <c r="M987" s="178" t="s">
        <v>885</v>
      </c>
      <c r="O987" s="170"/>
    </row>
    <row r="988" spans="1:15" ht="12.75">
      <c r="A988" s="177"/>
      <c r="B988" s="179"/>
      <c r="C988" s="229" t="s">
        <v>886</v>
      </c>
      <c r="D988" s="230"/>
      <c r="E988" s="180">
        <v>0.042</v>
      </c>
      <c r="F988" s="181"/>
      <c r="G988" s="182"/>
      <c r="M988" s="178" t="s">
        <v>886</v>
      </c>
      <c r="O988" s="170"/>
    </row>
    <row r="989" spans="1:15" ht="12.75">
      <c r="A989" s="177"/>
      <c r="B989" s="179"/>
      <c r="C989" s="231" t="s">
        <v>367</v>
      </c>
      <c r="D989" s="230"/>
      <c r="E989" s="203">
        <v>1.9571000000000003</v>
      </c>
      <c r="F989" s="181"/>
      <c r="G989" s="182"/>
      <c r="M989" s="178" t="s">
        <v>367</v>
      </c>
      <c r="O989" s="170"/>
    </row>
    <row r="990" spans="1:15" ht="12.75">
      <c r="A990" s="177"/>
      <c r="B990" s="179"/>
      <c r="C990" s="229" t="s">
        <v>887</v>
      </c>
      <c r="D990" s="230"/>
      <c r="E990" s="180">
        <v>0.0391</v>
      </c>
      <c r="F990" s="181"/>
      <c r="G990" s="182"/>
      <c r="M990" s="178" t="s">
        <v>887</v>
      </c>
      <c r="O990" s="170"/>
    </row>
    <row r="991" spans="1:104" ht="12.75">
      <c r="A991" s="171">
        <v>166</v>
      </c>
      <c r="B991" s="172" t="s">
        <v>888</v>
      </c>
      <c r="C991" s="207" t="s">
        <v>889</v>
      </c>
      <c r="D991" s="174" t="s">
        <v>87</v>
      </c>
      <c r="E991" s="175">
        <v>1461.391</v>
      </c>
      <c r="F991" s="175">
        <v>0</v>
      </c>
      <c r="G991" s="176">
        <f>E991*F991</f>
        <v>0</v>
      </c>
      <c r="O991" s="170">
        <v>2</v>
      </c>
      <c r="AA991" s="146">
        <v>3</v>
      </c>
      <c r="AB991" s="146">
        <v>7</v>
      </c>
      <c r="AC991" s="146">
        <v>62833181</v>
      </c>
      <c r="AZ991" s="146">
        <v>2</v>
      </c>
      <c r="BA991" s="146">
        <f>IF(AZ991=1,G991,0)</f>
        <v>0</v>
      </c>
      <c r="BB991" s="146">
        <f>IF(AZ991=2,G991,0)</f>
        <v>0</v>
      </c>
      <c r="BC991" s="146">
        <f>IF(AZ991=3,G991,0)</f>
        <v>0</v>
      </c>
      <c r="BD991" s="146">
        <f>IF(AZ991=4,G991,0)</f>
        <v>0</v>
      </c>
      <c r="BE991" s="146">
        <f>IF(AZ991=5,G991,0)</f>
        <v>0</v>
      </c>
      <c r="CA991" s="170">
        <v>3</v>
      </c>
      <c r="CB991" s="170">
        <v>7</v>
      </c>
      <c r="CZ991" s="146">
        <v>0</v>
      </c>
    </row>
    <row r="992" spans="1:15" ht="22.5">
      <c r="A992" s="177"/>
      <c r="B992" s="179"/>
      <c r="C992" s="229" t="s">
        <v>890</v>
      </c>
      <c r="D992" s="230"/>
      <c r="E992" s="180">
        <v>1461.391</v>
      </c>
      <c r="F992" s="181"/>
      <c r="G992" s="182"/>
      <c r="M992" s="178" t="s">
        <v>890</v>
      </c>
      <c r="O992" s="170"/>
    </row>
    <row r="993" spans="1:104" ht="12.75">
      <c r="A993" s="171">
        <v>167</v>
      </c>
      <c r="B993" s="172" t="s">
        <v>891</v>
      </c>
      <c r="C993" s="173" t="s">
        <v>892</v>
      </c>
      <c r="D993" s="174" t="s">
        <v>87</v>
      </c>
      <c r="E993" s="175">
        <v>53.0029</v>
      </c>
      <c r="F993" s="175">
        <v>0</v>
      </c>
      <c r="G993" s="176">
        <f>E993*F993</f>
        <v>0</v>
      </c>
      <c r="O993" s="170">
        <v>2</v>
      </c>
      <c r="AA993" s="146">
        <v>1</v>
      </c>
      <c r="AB993" s="146">
        <v>7</v>
      </c>
      <c r="AC993" s="146">
        <v>7</v>
      </c>
      <c r="AZ993" s="146">
        <v>2</v>
      </c>
      <c r="BA993" s="146">
        <f>IF(AZ993=1,G993,0)</f>
        <v>0</v>
      </c>
      <c r="BB993" s="146">
        <f>IF(AZ993=2,G993,0)</f>
        <v>0</v>
      </c>
      <c r="BC993" s="146">
        <f>IF(AZ993=3,G993,0)</f>
        <v>0</v>
      </c>
      <c r="BD993" s="146">
        <f>IF(AZ993=4,G993,0)</f>
        <v>0</v>
      </c>
      <c r="BE993" s="146">
        <f>IF(AZ993=5,G993,0)</f>
        <v>0</v>
      </c>
      <c r="CA993" s="170">
        <v>1</v>
      </c>
      <c r="CB993" s="170">
        <v>7</v>
      </c>
      <c r="CZ993" s="146">
        <v>0</v>
      </c>
    </row>
    <row r="994" spans="1:15" ht="12.75">
      <c r="A994" s="177"/>
      <c r="B994" s="179"/>
      <c r="C994" s="229" t="s">
        <v>893</v>
      </c>
      <c r="D994" s="230"/>
      <c r="E994" s="180">
        <v>53.0029</v>
      </c>
      <c r="F994" s="181"/>
      <c r="G994" s="182"/>
      <c r="M994" s="178" t="s">
        <v>893</v>
      </c>
      <c r="O994" s="170"/>
    </row>
    <row r="995" spans="1:104" ht="12.75">
      <c r="A995" s="171">
        <v>168</v>
      </c>
      <c r="B995" s="172" t="s">
        <v>894</v>
      </c>
      <c r="C995" s="207" t="s">
        <v>895</v>
      </c>
      <c r="D995" s="174" t="s">
        <v>87</v>
      </c>
      <c r="E995" s="175">
        <v>1322.9761</v>
      </c>
      <c r="F995" s="175">
        <v>0</v>
      </c>
      <c r="G995" s="176">
        <f>E995*F995</f>
        <v>0</v>
      </c>
      <c r="O995" s="170">
        <v>2</v>
      </c>
      <c r="AA995" s="146">
        <v>3</v>
      </c>
      <c r="AB995" s="146">
        <v>7</v>
      </c>
      <c r="AC995" s="146">
        <v>69366198</v>
      </c>
      <c r="AZ995" s="146">
        <v>2</v>
      </c>
      <c r="BA995" s="146">
        <f>IF(AZ995=1,G995,0)</f>
        <v>0</v>
      </c>
      <c r="BB995" s="146">
        <f>IF(AZ995=2,G995,0)</f>
        <v>0</v>
      </c>
      <c r="BC995" s="146">
        <f>IF(AZ995=3,G995,0)</f>
        <v>0</v>
      </c>
      <c r="BD995" s="146">
        <f>IF(AZ995=4,G995,0)</f>
        <v>0</v>
      </c>
      <c r="BE995" s="146">
        <f>IF(AZ995=5,G995,0)</f>
        <v>0</v>
      </c>
      <c r="CA995" s="170">
        <v>3</v>
      </c>
      <c r="CB995" s="170">
        <v>7</v>
      </c>
      <c r="CZ995" s="146">
        <v>0</v>
      </c>
    </row>
    <row r="996" spans="1:15" ht="12.75">
      <c r="A996" s="177"/>
      <c r="B996" s="179"/>
      <c r="C996" s="229" t="s">
        <v>896</v>
      </c>
      <c r="D996" s="230"/>
      <c r="E996" s="180">
        <v>1322.9761</v>
      </c>
      <c r="F996" s="181"/>
      <c r="G996" s="182"/>
      <c r="M996" s="178" t="s">
        <v>896</v>
      </c>
      <c r="O996" s="170"/>
    </row>
    <row r="997" spans="1:104" ht="12.75">
      <c r="A997" s="171">
        <v>169</v>
      </c>
      <c r="B997" s="172" t="s">
        <v>897</v>
      </c>
      <c r="C997" s="173" t="s">
        <v>898</v>
      </c>
      <c r="D997" s="174" t="s">
        <v>61</v>
      </c>
      <c r="E997" s="175">
        <v>0</v>
      </c>
      <c r="F997" s="175">
        <v>0</v>
      </c>
      <c r="G997" s="176">
        <f>E997*F997</f>
        <v>0</v>
      </c>
      <c r="O997" s="170">
        <v>2</v>
      </c>
      <c r="AA997" s="146">
        <v>1</v>
      </c>
      <c r="AB997" s="146">
        <v>7</v>
      </c>
      <c r="AC997" s="146">
        <v>7</v>
      </c>
      <c r="AZ997" s="146">
        <v>2</v>
      </c>
      <c r="BA997" s="146">
        <f>IF(AZ997=1,G997,0)</f>
        <v>0</v>
      </c>
      <c r="BB997" s="146">
        <f>IF(AZ997=2,G997,0)</f>
        <v>0</v>
      </c>
      <c r="BC997" s="146">
        <f>IF(AZ997=3,G997,0)</f>
        <v>0</v>
      </c>
      <c r="BD997" s="146">
        <f>IF(AZ997=4,G997,0)</f>
        <v>0</v>
      </c>
      <c r="BE997" s="146">
        <f>IF(AZ997=5,G997,0)</f>
        <v>0</v>
      </c>
      <c r="CA997" s="170">
        <v>1</v>
      </c>
      <c r="CB997" s="170">
        <v>7</v>
      </c>
      <c r="CZ997" s="146">
        <v>0</v>
      </c>
    </row>
    <row r="998" spans="1:57" ht="12.75">
      <c r="A998" s="183"/>
      <c r="B998" s="184" t="s">
        <v>76</v>
      </c>
      <c r="C998" s="185" t="str">
        <f>CONCATENATE(B837," ",C837)</f>
        <v>712 Živičné krytiny</v>
      </c>
      <c r="D998" s="186"/>
      <c r="E998" s="187"/>
      <c r="F998" s="188"/>
      <c r="G998" s="189">
        <f>SUM(G837:G997)</f>
        <v>0</v>
      </c>
      <c r="O998" s="170">
        <v>4</v>
      </c>
      <c r="BA998" s="190">
        <f>SUM(BA837:BA997)</f>
        <v>0</v>
      </c>
      <c r="BB998" s="190">
        <f>SUM(BB837:BB997)</f>
        <v>0</v>
      </c>
      <c r="BC998" s="190">
        <f>SUM(BC837:BC997)</f>
        <v>0</v>
      </c>
      <c r="BD998" s="190">
        <f>SUM(BD837:BD997)</f>
        <v>0</v>
      </c>
      <c r="BE998" s="190">
        <f>SUM(BE837:BE997)</f>
        <v>0</v>
      </c>
    </row>
    <row r="999" spans="1:15" ht="12.75">
      <c r="A999" s="163" t="s">
        <v>72</v>
      </c>
      <c r="B999" s="164" t="s">
        <v>899</v>
      </c>
      <c r="C999" s="165" t="s">
        <v>900</v>
      </c>
      <c r="D999" s="166"/>
      <c r="E999" s="167"/>
      <c r="F999" s="167"/>
      <c r="G999" s="168"/>
      <c r="H999" s="169"/>
      <c r="I999" s="169"/>
      <c r="O999" s="170">
        <v>1</v>
      </c>
    </row>
    <row r="1000" spans="1:104" ht="12.75">
      <c r="A1000" s="171">
        <v>170</v>
      </c>
      <c r="B1000" s="172" t="s">
        <v>901</v>
      </c>
      <c r="C1000" s="173" t="s">
        <v>902</v>
      </c>
      <c r="D1000" s="174" t="s">
        <v>87</v>
      </c>
      <c r="E1000" s="175">
        <v>0.9337</v>
      </c>
      <c r="F1000" s="175">
        <v>0</v>
      </c>
      <c r="G1000" s="176">
        <f>E1000*F1000</f>
        <v>0</v>
      </c>
      <c r="O1000" s="170">
        <v>2</v>
      </c>
      <c r="AA1000" s="146">
        <v>1</v>
      </c>
      <c r="AB1000" s="146">
        <v>7</v>
      </c>
      <c r="AC1000" s="146">
        <v>7</v>
      </c>
      <c r="AZ1000" s="146">
        <v>2</v>
      </c>
      <c r="BA1000" s="146">
        <f>IF(AZ1000=1,G1000,0)</f>
        <v>0</v>
      </c>
      <c r="BB1000" s="146">
        <f>IF(AZ1000=2,G1000,0)</f>
        <v>0</v>
      </c>
      <c r="BC1000" s="146">
        <f>IF(AZ1000=3,G1000,0)</f>
        <v>0</v>
      </c>
      <c r="BD1000" s="146">
        <f>IF(AZ1000=4,G1000,0)</f>
        <v>0</v>
      </c>
      <c r="BE1000" s="146">
        <f>IF(AZ1000=5,G1000,0)</f>
        <v>0</v>
      </c>
      <c r="CA1000" s="170">
        <v>1</v>
      </c>
      <c r="CB1000" s="170">
        <v>7</v>
      </c>
      <c r="CZ1000" s="146">
        <v>0</v>
      </c>
    </row>
    <row r="1001" spans="1:15" ht="12.75">
      <c r="A1001" s="177"/>
      <c r="B1001" s="179"/>
      <c r="C1001" s="229" t="s">
        <v>556</v>
      </c>
      <c r="D1001" s="230"/>
      <c r="E1001" s="180">
        <v>0</v>
      </c>
      <c r="F1001" s="181"/>
      <c r="G1001" s="182"/>
      <c r="M1001" s="178" t="s">
        <v>556</v>
      </c>
      <c r="O1001" s="170"/>
    </row>
    <row r="1002" spans="1:15" ht="22.5">
      <c r="A1002" s="177"/>
      <c r="B1002" s="179"/>
      <c r="C1002" s="229" t="s">
        <v>903</v>
      </c>
      <c r="D1002" s="230"/>
      <c r="E1002" s="180">
        <v>0.9337</v>
      </c>
      <c r="F1002" s="181"/>
      <c r="G1002" s="182"/>
      <c r="M1002" s="178" t="s">
        <v>903</v>
      </c>
      <c r="O1002" s="170"/>
    </row>
    <row r="1003" spans="1:104" ht="12.75">
      <c r="A1003" s="171">
        <v>171</v>
      </c>
      <c r="B1003" s="172" t="s">
        <v>904</v>
      </c>
      <c r="C1003" s="173" t="s">
        <v>905</v>
      </c>
      <c r="D1003" s="174" t="s">
        <v>87</v>
      </c>
      <c r="E1003" s="175">
        <v>71.28</v>
      </c>
      <c r="F1003" s="175">
        <v>0</v>
      </c>
      <c r="G1003" s="176">
        <f>E1003*F1003</f>
        <v>0</v>
      </c>
      <c r="O1003" s="170">
        <v>2</v>
      </c>
      <c r="AA1003" s="146">
        <v>1</v>
      </c>
      <c r="AB1003" s="146">
        <v>7</v>
      </c>
      <c r="AC1003" s="146">
        <v>7</v>
      </c>
      <c r="AZ1003" s="146">
        <v>2</v>
      </c>
      <c r="BA1003" s="146">
        <f>IF(AZ1003=1,G1003,0)</f>
        <v>0</v>
      </c>
      <c r="BB1003" s="146">
        <f>IF(AZ1003=2,G1003,0)</f>
        <v>0</v>
      </c>
      <c r="BC1003" s="146">
        <f>IF(AZ1003=3,G1003,0)</f>
        <v>0</v>
      </c>
      <c r="BD1003" s="146">
        <f>IF(AZ1003=4,G1003,0)</f>
        <v>0</v>
      </c>
      <c r="BE1003" s="146">
        <f>IF(AZ1003=5,G1003,0)</f>
        <v>0</v>
      </c>
      <c r="CA1003" s="170">
        <v>1</v>
      </c>
      <c r="CB1003" s="170">
        <v>7</v>
      </c>
      <c r="CZ1003" s="146">
        <v>0</v>
      </c>
    </row>
    <row r="1004" spans="1:15" ht="12.75">
      <c r="A1004" s="177"/>
      <c r="B1004" s="179"/>
      <c r="C1004" s="229" t="s">
        <v>415</v>
      </c>
      <c r="D1004" s="230"/>
      <c r="E1004" s="180">
        <v>0</v>
      </c>
      <c r="F1004" s="181"/>
      <c r="G1004" s="182"/>
      <c r="M1004" s="178" t="s">
        <v>415</v>
      </c>
      <c r="O1004" s="170"/>
    </row>
    <row r="1005" spans="1:15" ht="12.75">
      <c r="A1005" s="177"/>
      <c r="B1005" s="179"/>
      <c r="C1005" s="229" t="s">
        <v>89</v>
      </c>
      <c r="D1005" s="230"/>
      <c r="E1005" s="180">
        <v>0</v>
      </c>
      <c r="F1005" s="181"/>
      <c r="G1005" s="182"/>
      <c r="M1005" s="178" t="s">
        <v>89</v>
      </c>
      <c r="O1005" s="170"/>
    </row>
    <row r="1006" spans="1:15" ht="22.5">
      <c r="A1006" s="177"/>
      <c r="B1006" s="179"/>
      <c r="C1006" s="229" t="s">
        <v>906</v>
      </c>
      <c r="D1006" s="230"/>
      <c r="E1006" s="180">
        <v>23.76</v>
      </c>
      <c r="F1006" s="181"/>
      <c r="G1006" s="182"/>
      <c r="M1006" s="178" t="s">
        <v>906</v>
      </c>
      <c r="O1006" s="170"/>
    </row>
    <row r="1007" spans="1:15" ht="12.75">
      <c r="A1007" s="177"/>
      <c r="B1007" s="179"/>
      <c r="C1007" s="229" t="s">
        <v>417</v>
      </c>
      <c r="D1007" s="230"/>
      <c r="E1007" s="180">
        <v>0</v>
      </c>
      <c r="F1007" s="181"/>
      <c r="G1007" s="182"/>
      <c r="M1007" s="178" t="s">
        <v>417</v>
      </c>
      <c r="O1007" s="170"/>
    </row>
    <row r="1008" spans="1:15" ht="12.75">
      <c r="A1008" s="177"/>
      <c r="B1008" s="179"/>
      <c r="C1008" s="229" t="s">
        <v>89</v>
      </c>
      <c r="D1008" s="230"/>
      <c r="E1008" s="180">
        <v>0</v>
      </c>
      <c r="F1008" s="181"/>
      <c r="G1008" s="182"/>
      <c r="M1008" s="178" t="s">
        <v>89</v>
      </c>
      <c r="O1008" s="170"/>
    </row>
    <row r="1009" spans="1:15" ht="22.5">
      <c r="A1009" s="177"/>
      <c r="B1009" s="179"/>
      <c r="C1009" s="229" t="s">
        <v>907</v>
      </c>
      <c r="D1009" s="230"/>
      <c r="E1009" s="180">
        <v>47.52</v>
      </c>
      <c r="F1009" s="181"/>
      <c r="G1009" s="182"/>
      <c r="M1009" s="178" t="s">
        <v>907</v>
      </c>
      <c r="O1009" s="170"/>
    </row>
    <row r="1010" spans="1:104" ht="12.75">
      <c r="A1010" s="171">
        <v>172</v>
      </c>
      <c r="B1010" s="172" t="s">
        <v>908</v>
      </c>
      <c r="C1010" s="173" t="s">
        <v>909</v>
      </c>
      <c r="D1010" s="174" t="s">
        <v>87</v>
      </c>
      <c r="E1010" s="175">
        <v>0.6</v>
      </c>
      <c r="F1010" s="175">
        <v>0</v>
      </c>
      <c r="G1010" s="176">
        <f>E1010*F1010</f>
        <v>0</v>
      </c>
      <c r="O1010" s="170">
        <v>2</v>
      </c>
      <c r="AA1010" s="146">
        <v>1</v>
      </c>
      <c r="AB1010" s="146">
        <v>7</v>
      </c>
      <c r="AC1010" s="146">
        <v>7</v>
      </c>
      <c r="AZ1010" s="146">
        <v>2</v>
      </c>
      <c r="BA1010" s="146">
        <f>IF(AZ1010=1,G1010,0)</f>
        <v>0</v>
      </c>
      <c r="BB1010" s="146">
        <f>IF(AZ1010=2,G1010,0)</f>
        <v>0</v>
      </c>
      <c r="BC1010" s="146">
        <f>IF(AZ1010=3,G1010,0)</f>
        <v>0</v>
      </c>
      <c r="BD1010" s="146">
        <f>IF(AZ1010=4,G1010,0)</f>
        <v>0</v>
      </c>
      <c r="BE1010" s="146">
        <f>IF(AZ1010=5,G1010,0)</f>
        <v>0</v>
      </c>
      <c r="CA1010" s="170">
        <v>1</v>
      </c>
      <c r="CB1010" s="170">
        <v>7</v>
      </c>
      <c r="CZ1010" s="146">
        <v>0</v>
      </c>
    </row>
    <row r="1011" spans="1:15" ht="12.75">
      <c r="A1011" s="177"/>
      <c r="B1011" s="179"/>
      <c r="C1011" s="229" t="s">
        <v>618</v>
      </c>
      <c r="D1011" s="230"/>
      <c r="E1011" s="180">
        <v>0</v>
      </c>
      <c r="F1011" s="181"/>
      <c r="G1011" s="182"/>
      <c r="M1011" s="178" t="s">
        <v>618</v>
      </c>
      <c r="O1011" s="170"/>
    </row>
    <row r="1012" spans="1:15" ht="12.75">
      <c r="A1012" s="177"/>
      <c r="B1012" s="179"/>
      <c r="C1012" s="229" t="s">
        <v>619</v>
      </c>
      <c r="D1012" s="230"/>
      <c r="E1012" s="180">
        <v>0</v>
      </c>
      <c r="F1012" s="181"/>
      <c r="G1012" s="182"/>
      <c r="M1012" s="178" t="s">
        <v>619</v>
      </c>
      <c r="O1012" s="170"/>
    </row>
    <row r="1013" spans="1:15" ht="12.75">
      <c r="A1013" s="177"/>
      <c r="B1013" s="179"/>
      <c r="C1013" s="229" t="s">
        <v>910</v>
      </c>
      <c r="D1013" s="230"/>
      <c r="E1013" s="180">
        <v>0</v>
      </c>
      <c r="F1013" s="181"/>
      <c r="G1013" s="182"/>
      <c r="M1013" s="178" t="s">
        <v>910</v>
      </c>
      <c r="O1013" s="170"/>
    </row>
    <row r="1014" spans="1:15" ht="12.75">
      <c r="A1014" s="177"/>
      <c r="B1014" s="179"/>
      <c r="C1014" s="229" t="s">
        <v>911</v>
      </c>
      <c r="D1014" s="230"/>
      <c r="E1014" s="180">
        <v>0.6</v>
      </c>
      <c r="F1014" s="181"/>
      <c r="G1014" s="182"/>
      <c r="M1014" s="178" t="s">
        <v>911</v>
      </c>
      <c r="O1014" s="170"/>
    </row>
    <row r="1015" spans="1:104" ht="12.75">
      <c r="A1015" s="171">
        <v>173</v>
      </c>
      <c r="B1015" s="172" t="s">
        <v>912</v>
      </c>
      <c r="C1015" s="173" t="s">
        <v>913</v>
      </c>
      <c r="D1015" s="174" t="s">
        <v>87</v>
      </c>
      <c r="E1015" s="175">
        <v>104.4493</v>
      </c>
      <c r="F1015" s="175">
        <v>0</v>
      </c>
      <c r="G1015" s="176">
        <f>E1015*F1015</f>
        <v>0</v>
      </c>
      <c r="O1015" s="170">
        <v>2</v>
      </c>
      <c r="AA1015" s="146">
        <v>1</v>
      </c>
      <c r="AB1015" s="146">
        <v>7</v>
      </c>
      <c r="AC1015" s="146">
        <v>7</v>
      </c>
      <c r="AZ1015" s="146">
        <v>2</v>
      </c>
      <c r="BA1015" s="146">
        <f>IF(AZ1015=1,G1015,0)</f>
        <v>0</v>
      </c>
      <c r="BB1015" s="146">
        <f>IF(AZ1015=2,G1015,0)</f>
        <v>0</v>
      </c>
      <c r="BC1015" s="146">
        <f>IF(AZ1015=3,G1015,0)</f>
        <v>0</v>
      </c>
      <c r="BD1015" s="146">
        <f>IF(AZ1015=4,G1015,0)</f>
        <v>0</v>
      </c>
      <c r="BE1015" s="146">
        <f>IF(AZ1015=5,G1015,0)</f>
        <v>0</v>
      </c>
      <c r="CA1015" s="170">
        <v>1</v>
      </c>
      <c r="CB1015" s="170">
        <v>7</v>
      </c>
      <c r="CZ1015" s="146">
        <v>0</v>
      </c>
    </row>
    <row r="1016" spans="1:15" ht="12.75">
      <c r="A1016" s="177"/>
      <c r="B1016" s="179"/>
      <c r="C1016" s="229" t="s">
        <v>556</v>
      </c>
      <c r="D1016" s="230"/>
      <c r="E1016" s="180">
        <v>0</v>
      </c>
      <c r="F1016" s="181"/>
      <c r="G1016" s="182"/>
      <c r="M1016" s="178" t="s">
        <v>556</v>
      </c>
      <c r="O1016" s="170"/>
    </row>
    <row r="1017" spans="1:15" ht="12.75">
      <c r="A1017" s="177"/>
      <c r="B1017" s="179"/>
      <c r="C1017" s="229" t="s">
        <v>914</v>
      </c>
      <c r="D1017" s="230"/>
      <c r="E1017" s="180">
        <v>0</v>
      </c>
      <c r="F1017" s="181"/>
      <c r="G1017" s="182"/>
      <c r="M1017" s="178" t="s">
        <v>914</v>
      </c>
      <c r="O1017" s="170"/>
    </row>
    <row r="1018" spans="1:15" ht="12.75">
      <c r="A1018" s="177"/>
      <c r="B1018" s="179"/>
      <c r="C1018" s="229" t="s">
        <v>915</v>
      </c>
      <c r="D1018" s="230"/>
      <c r="E1018" s="180">
        <v>97.5508</v>
      </c>
      <c r="F1018" s="181"/>
      <c r="G1018" s="182"/>
      <c r="M1018" s="178" t="s">
        <v>915</v>
      </c>
      <c r="O1018" s="170"/>
    </row>
    <row r="1019" spans="1:15" ht="12.75">
      <c r="A1019" s="177"/>
      <c r="B1019" s="179"/>
      <c r="C1019" s="229" t="s">
        <v>916</v>
      </c>
      <c r="D1019" s="230"/>
      <c r="E1019" s="180">
        <v>6.8985</v>
      </c>
      <c r="F1019" s="181"/>
      <c r="G1019" s="182"/>
      <c r="M1019" s="178" t="s">
        <v>916</v>
      </c>
      <c r="O1019" s="170"/>
    </row>
    <row r="1020" spans="1:104" ht="12.75">
      <c r="A1020" s="171">
        <v>174</v>
      </c>
      <c r="B1020" s="172" t="s">
        <v>917</v>
      </c>
      <c r="C1020" s="173" t="s">
        <v>918</v>
      </c>
      <c r="D1020" s="174" t="s">
        <v>87</v>
      </c>
      <c r="E1020" s="175">
        <v>1092.8083</v>
      </c>
      <c r="F1020" s="175">
        <v>0</v>
      </c>
      <c r="G1020" s="176">
        <f>E1020*F1020</f>
        <v>0</v>
      </c>
      <c r="O1020" s="170">
        <v>2</v>
      </c>
      <c r="AA1020" s="146">
        <v>1</v>
      </c>
      <c r="AB1020" s="146">
        <v>7</v>
      </c>
      <c r="AC1020" s="146">
        <v>7</v>
      </c>
      <c r="AZ1020" s="146">
        <v>2</v>
      </c>
      <c r="BA1020" s="146">
        <f>IF(AZ1020=1,G1020,0)</f>
        <v>0</v>
      </c>
      <c r="BB1020" s="146">
        <f>IF(AZ1020=2,G1020,0)</f>
        <v>0</v>
      </c>
      <c r="BC1020" s="146">
        <f>IF(AZ1020=3,G1020,0)</f>
        <v>0</v>
      </c>
      <c r="BD1020" s="146">
        <f>IF(AZ1020=4,G1020,0)</f>
        <v>0</v>
      </c>
      <c r="BE1020" s="146">
        <f>IF(AZ1020=5,G1020,0)</f>
        <v>0</v>
      </c>
      <c r="CA1020" s="170">
        <v>1</v>
      </c>
      <c r="CB1020" s="170">
        <v>7</v>
      </c>
      <c r="CZ1020" s="146">
        <v>0</v>
      </c>
    </row>
    <row r="1021" spans="1:15" ht="12.75">
      <c r="A1021" s="177"/>
      <c r="B1021" s="179"/>
      <c r="C1021" s="229" t="s">
        <v>609</v>
      </c>
      <c r="D1021" s="230"/>
      <c r="E1021" s="180">
        <v>0</v>
      </c>
      <c r="F1021" s="181"/>
      <c r="G1021" s="182"/>
      <c r="M1021" s="178" t="s">
        <v>609</v>
      </c>
      <c r="O1021" s="170"/>
    </row>
    <row r="1022" spans="1:15" ht="12.75">
      <c r="A1022" s="177"/>
      <c r="B1022" s="179"/>
      <c r="C1022" s="229" t="s">
        <v>919</v>
      </c>
      <c r="D1022" s="230"/>
      <c r="E1022" s="180">
        <v>0</v>
      </c>
      <c r="F1022" s="181"/>
      <c r="G1022" s="182"/>
      <c r="M1022" s="178" t="s">
        <v>919</v>
      </c>
      <c r="O1022" s="170"/>
    </row>
    <row r="1023" spans="1:15" ht="12.75">
      <c r="A1023" s="177"/>
      <c r="B1023" s="179"/>
      <c r="C1023" s="229" t="s">
        <v>425</v>
      </c>
      <c r="D1023" s="230"/>
      <c r="E1023" s="180">
        <v>1063.5656</v>
      </c>
      <c r="F1023" s="181"/>
      <c r="G1023" s="182"/>
      <c r="M1023" s="178" t="s">
        <v>425</v>
      </c>
      <c r="O1023" s="170"/>
    </row>
    <row r="1024" spans="1:15" ht="12.75">
      <c r="A1024" s="177"/>
      <c r="B1024" s="179"/>
      <c r="C1024" s="229" t="s">
        <v>426</v>
      </c>
      <c r="D1024" s="230"/>
      <c r="E1024" s="180">
        <v>29.2427</v>
      </c>
      <c r="F1024" s="181"/>
      <c r="G1024" s="182"/>
      <c r="M1024" s="178" t="s">
        <v>426</v>
      </c>
      <c r="O1024" s="170"/>
    </row>
    <row r="1025" spans="1:104" ht="12.75">
      <c r="A1025" s="171">
        <v>175</v>
      </c>
      <c r="B1025" s="172" t="s">
        <v>920</v>
      </c>
      <c r="C1025" s="173" t="s">
        <v>921</v>
      </c>
      <c r="D1025" s="174" t="s">
        <v>87</v>
      </c>
      <c r="E1025" s="175">
        <v>39.767</v>
      </c>
      <c r="F1025" s="175">
        <v>0</v>
      </c>
      <c r="G1025" s="176">
        <f>E1025*F1025</f>
        <v>0</v>
      </c>
      <c r="O1025" s="170">
        <v>2</v>
      </c>
      <c r="AA1025" s="146">
        <v>1</v>
      </c>
      <c r="AB1025" s="146">
        <v>7</v>
      </c>
      <c r="AC1025" s="146">
        <v>7</v>
      </c>
      <c r="AZ1025" s="146">
        <v>2</v>
      </c>
      <c r="BA1025" s="146">
        <f>IF(AZ1025=1,G1025,0)</f>
        <v>0</v>
      </c>
      <c r="BB1025" s="146">
        <f>IF(AZ1025=2,G1025,0)</f>
        <v>0</v>
      </c>
      <c r="BC1025" s="146">
        <f>IF(AZ1025=3,G1025,0)</f>
        <v>0</v>
      </c>
      <c r="BD1025" s="146">
        <f>IF(AZ1025=4,G1025,0)</f>
        <v>0</v>
      </c>
      <c r="BE1025" s="146">
        <f>IF(AZ1025=5,G1025,0)</f>
        <v>0</v>
      </c>
      <c r="CA1025" s="170">
        <v>1</v>
      </c>
      <c r="CB1025" s="170">
        <v>7</v>
      </c>
      <c r="CZ1025" s="146">
        <v>0</v>
      </c>
    </row>
    <row r="1026" spans="1:15" ht="12.75">
      <c r="A1026" s="177"/>
      <c r="B1026" s="179"/>
      <c r="C1026" s="229" t="s">
        <v>556</v>
      </c>
      <c r="D1026" s="230"/>
      <c r="E1026" s="180">
        <v>0</v>
      </c>
      <c r="F1026" s="181"/>
      <c r="G1026" s="182"/>
      <c r="M1026" s="178" t="s">
        <v>556</v>
      </c>
      <c r="O1026" s="170"/>
    </row>
    <row r="1027" spans="1:15" ht="22.5">
      <c r="A1027" s="177"/>
      <c r="B1027" s="179"/>
      <c r="C1027" s="229" t="s">
        <v>922</v>
      </c>
      <c r="D1027" s="230"/>
      <c r="E1027" s="180">
        <v>0</v>
      </c>
      <c r="F1027" s="181"/>
      <c r="G1027" s="182"/>
      <c r="M1027" s="178" t="s">
        <v>922</v>
      </c>
      <c r="O1027" s="170"/>
    </row>
    <row r="1028" spans="1:15" ht="12.75">
      <c r="A1028" s="177"/>
      <c r="B1028" s="179"/>
      <c r="C1028" s="229" t="s">
        <v>923</v>
      </c>
      <c r="D1028" s="230"/>
      <c r="E1028" s="180">
        <v>31.82</v>
      </c>
      <c r="F1028" s="181"/>
      <c r="G1028" s="182"/>
      <c r="M1028" s="178" t="s">
        <v>923</v>
      </c>
      <c r="O1028" s="170"/>
    </row>
    <row r="1029" spans="1:15" ht="12.75">
      <c r="A1029" s="177"/>
      <c r="B1029" s="179"/>
      <c r="C1029" s="229" t="s">
        <v>924</v>
      </c>
      <c r="D1029" s="230"/>
      <c r="E1029" s="180">
        <v>5.251</v>
      </c>
      <c r="F1029" s="181"/>
      <c r="G1029" s="182"/>
      <c r="M1029" s="178" t="s">
        <v>924</v>
      </c>
      <c r="O1029" s="170"/>
    </row>
    <row r="1030" spans="1:15" ht="12.75">
      <c r="A1030" s="177"/>
      <c r="B1030" s="179"/>
      <c r="C1030" s="229" t="s">
        <v>925</v>
      </c>
      <c r="D1030" s="230"/>
      <c r="E1030" s="180">
        <v>2.696</v>
      </c>
      <c r="F1030" s="181"/>
      <c r="G1030" s="182"/>
      <c r="M1030" s="178" t="s">
        <v>925</v>
      </c>
      <c r="O1030" s="170"/>
    </row>
    <row r="1031" spans="1:104" ht="12.75">
      <c r="A1031" s="171">
        <v>176</v>
      </c>
      <c r="B1031" s="172" t="s">
        <v>926</v>
      </c>
      <c r="C1031" s="173" t="s">
        <v>927</v>
      </c>
      <c r="D1031" s="174" t="s">
        <v>87</v>
      </c>
      <c r="E1031" s="175">
        <v>3249.1822</v>
      </c>
      <c r="F1031" s="175">
        <v>0</v>
      </c>
      <c r="G1031" s="176">
        <f>E1031*F1031</f>
        <v>0</v>
      </c>
      <c r="O1031" s="170">
        <v>2</v>
      </c>
      <c r="AA1031" s="146">
        <v>1</v>
      </c>
      <c r="AB1031" s="146">
        <v>7</v>
      </c>
      <c r="AC1031" s="146">
        <v>7</v>
      </c>
      <c r="AZ1031" s="146">
        <v>2</v>
      </c>
      <c r="BA1031" s="146">
        <f>IF(AZ1031=1,G1031,0)</f>
        <v>0</v>
      </c>
      <c r="BB1031" s="146">
        <f>IF(AZ1031=2,G1031,0)</f>
        <v>0</v>
      </c>
      <c r="BC1031" s="146">
        <f>IF(AZ1031=3,G1031,0)</f>
        <v>0</v>
      </c>
      <c r="BD1031" s="146">
        <f>IF(AZ1031=4,G1031,0)</f>
        <v>0</v>
      </c>
      <c r="BE1031" s="146">
        <f>IF(AZ1031=5,G1031,0)</f>
        <v>0</v>
      </c>
      <c r="CA1031" s="170">
        <v>1</v>
      </c>
      <c r="CB1031" s="170">
        <v>7</v>
      </c>
      <c r="CZ1031" s="146">
        <v>0</v>
      </c>
    </row>
    <row r="1032" spans="1:15" ht="12.75">
      <c r="A1032" s="177"/>
      <c r="B1032" s="179"/>
      <c r="C1032" s="229" t="s">
        <v>556</v>
      </c>
      <c r="D1032" s="230"/>
      <c r="E1032" s="180">
        <v>0</v>
      </c>
      <c r="F1032" s="181"/>
      <c r="G1032" s="182"/>
      <c r="M1032" s="178" t="s">
        <v>556</v>
      </c>
      <c r="O1032" s="170"/>
    </row>
    <row r="1033" spans="1:15" ht="12.75">
      <c r="A1033" s="177"/>
      <c r="B1033" s="179"/>
      <c r="C1033" s="229" t="s">
        <v>928</v>
      </c>
      <c r="D1033" s="230"/>
      <c r="E1033" s="180">
        <v>0</v>
      </c>
      <c r="F1033" s="181"/>
      <c r="G1033" s="182"/>
      <c r="M1033" s="178" t="s">
        <v>928</v>
      </c>
      <c r="O1033" s="170"/>
    </row>
    <row r="1034" spans="1:15" ht="12.75">
      <c r="A1034" s="177"/>
      <c r="B1034" s="179"/>
      <c r="C1034" s="229" t="s">
        <v>929</v>
      </c>
      <c r="D1034" s="230"/>
      <c r="E1034" s="180">
        <v>0</v>
      </c>
      <c r="F1034" s="181"/>
      <c r="G1034" s="182"/>
      <c r="M1034" s="178" t="s">
        <v>929</v>
      </c>
      <c r="O1034" s="170"/>
    </row>
    <row r="1035" spans="1:15" ht="12.75">
      <c r="A1035" s="177"/>
      <c r="B1035" s="179"/>
      <c r="C1035" s="229" t="s">
        <v>930</v>
      </c>
      <c r="D1035" s="230"/>
      <c r="E1035" s="180">
        <v>3190.6968</v>
      </c>
      <c r="F1035" s="181"/>
      <c r="G1035" s="182"/>
      <c r="M1035" s="178" t="s">
        <v>930</v>
      </c>
      <c r="O1035" s="170"/>
    </row>
    <row r="1036" spans="1:15" ht="12.75">
      <c r="A1036" s="177"/>
      <c r="B1036" s="179"/>
      <c r="C1036" s="229" t="s">
        <v>931</v>
      </c>
      <c r="D1036" s="230"/>
      <c r="E1036" s="180">
        <v>0</v>
      </c>
      <c r="F1036" s="181"/>
      <c r="G1036" s="182"/>
      <c r="M1036" s="178" t="s">
        <v>931</v>
      </c>
      <c r="O1036" s="170"/>
    </row>
    <row r="1037" spans="1:15" ht="12.75">
      <c r="A1037" s="177"/>
      <c r="B1037" s="179"/>
      <c r="C1037" s="229" t="s">
        <v>932</v>
      </c>
      <c r="D1037" s="230"/>
      <c r="E1037" s="180">
        <v>0</v>
      </c>
      <c r="F1037" s="181"/>
      <c r="G1037" s="182"/>
      <c r="M1037" s="178" t="s">
        <v>932</v>
      </c>
      <c r="O1037" s="170"/>
    </row>
    <row r="1038" spans="1:15" ht="12.75">
      <c r="A1038" s="177"/>
      <c r="B1038" s="179"/>
      <c r="C1038" s="229" t="s">
        <v>933</v>
      </c>
      <c r="D1038" s="230"/>
      <c r="E1038" s="180">
        <v>58.4854</v>
      </c>
      <c r="F1038" s="181"/>
      <c r="G1038" s="182"/>
      <c r="M1038" s="178" t="s">
        <v>933</v>
      </c>
      <c r="O1038" s="170"/>
    </row>
    <row r="1039" spans="1:104" ht="12.75">
      <c r="A1039" s="171">
        <v>177</v>
      </c>
      <c r="B1039" s="172" t="s">
        <v>876</v>
      </c>
      <c r="C1039" s="173" t="s">
        <v>877</v>
      </c>
      <c r="D1039" s="174" t="s">
        <v>104</v>
      </c>
      <c r="E1039" s="175">
        <v>5.0154</v>
      </c>
      <c r="F1039" s="175">
        <v>0</v>
      </c>
      <c r="G1039" s="176">
        <f>E1039*F1039</f>
        <v>0</v>
      </c>
      <c r="O1039" s="170">
        <v>2</v>
      </c>
      <c r="AA1039" s="146">
        <v>3</v>
      </c>
      <c r="AB1039" s="146">
        <v>7</v>
      </c>
      <c r="AC1039" s="146">
        <v>28375460</v>
      </c>
      <c r="AZ1039" s="146">
        <v>2</v>
      </c>
      <c r="BA1039" s="146">
        <f>IF(AZ1039=1,G1039,0)</f>
        <v>0</v>
      </c>
      <c r="BB1039" s="146">
        <f>IF(AZ1039=2,G1039,0)</f>
        <v>0</v>
      </c>
      <c r="BC1039" s="146">
        <f>IF(AZ1039=3,G1039,0)</f>
        <v>0</v>
      </c>
      <c r="BD1039" s="146">
        <f>IF(AZ1039=4,G1039,0)</f>
        <v>0</v>
      </c>
      <c r="BE1039" s="146">
        <f>IF(AZ1039=5,G1039,0)</f>
        <v>0</v>
      </c>
      <c r="CA1039" s="170">
        <v>3</v>
      </c>
      <c r="CB1039" s="170">
        <v>7</v>
      </c>
      <c r="CZ1039" s="146">
        <v>0</v>
      </c>
    </row>
    <row r="1040" spans="1:15" ht="22.5">
      <c r="A1040" s="177"/>
      <c r="B1040" s="179"/>
      <c r="C1040" s="229" t="s">
        <v>934</v>
      </c>
      <c r="D1040" s="230"/>
      <c r="E1040" s="180">
        <v>1.6225</v>
      </c>
      <c r="F1040" s="181"/>
      <c r="G1040" s="182"/>
      <c r="M1040" s="178" t="s">
        <v>934</v>
      </c>
      <c r="O1040" s="170"/>
    </row>
    <row r="1041" spans="1:15" ht="12.75">
      <c r="A1041" s="177"/>
      <c r="B1041" s="179"/>
      <c r="C1041" s="229" t="s">
        <v>935</v>
      </c>
      <c r="D1041" s="230"/>
      <c r="E1041" s="180">
        <v>3.3929</v>
      </c>
      <c r="F1041" s="181"/>
      <c r="G1041" s="182"/>
      <c r="M1041" s="178" t="s">
        <v>935</v>
      </c>
      <c r="O1041" s="170"/>
    </row>
    <row r="1042" spans="1:104" ht="12.75">
      <c r="A1042" s="171">
        <v>178</v>
      </c>
      <c r="B1042" s="172" t="s">
        <v>936</v>
      </c>
      <c r="C1042" s="207" t="s">
        <v>937</v>
      </c>
      <c r="D1042" s="174" t="s">
        <v>87</v>
      </c>
      <c r="E1042" s="175">
        <v>106.5383</v>
      </c>
      <c r="F1042" s="175">
        <v>0</v>
      </c>
      <c r="G1042" s="176">
        <f>E1042*F1042</f>
        <v>0</v>
      </c>
      <c r="O1042" s="170">
        <v>2</v>
      </c>
      <c r="AA1042" s="146">
        <v>12</v>
      </c>
      <c r="AB1042" s="146">
        <v>0</v>
      </c>
      <c r="AC1042" s="146">
        <v>175</v>
      </c>
      <c r="AZ1042" s="146">
        <v>2</v>
      </c>
      <c r="BA1042" s="146">
        <f>IF(AZ1042=1,G1042,0)</f>
        <v>0</v>
      </c>
      <c r="BB1042" s="146">
        <f>IF(AZ1042=2,G1042,0)</f>
        <v>0</v>
      </c>
      <c r="BC1042" s="146">
        <f>IF(AZ1042=3,G1042,0)</f>
        <v>0</v>
      </c>
      <c r="BD1042" s="146">
        <f>IF(AZ1042=4,G1042,0)</f>
        <v>0</v>
      </c>
      <c r="BE1042" s="146">
        <f>IF(AZ1042=5,G1042,0)</f>
        <v>0</v>
      </c>
      <c r="CA1042" s="170">
        <v>12</v>
      </c>
      <c r="CB1042" s="170">
        <v>0</v>
      </c>
      <c r="CZ1042" s="146">
        <v>0</v>
      </c>
    </row>
    <row r="1043" spans="1:15" ht="12.75">
      <c r="A1043" s="177"/>
      <c r="B1043" s="179"/>
      <c r="C1043" s="229" t="s">
        <v>938</v>
      </c>
      <c r="D1043" s="230"/>
      <c r="E1043" s="180">
        <v>106.5383</v>
      </c>
      <c r="F1043" s="181"/>
      <c r="G1043" s="182"/>
      <c r="M1043" s="178" t="s">
        <v>938</v>
      </c>
      <c r="O1043" s="170"/>
    </row>
    <row r="1044" spans="1:104" ht="12.75">
      <c r="A1044" s="171">
        <v>179</v>
      </c>
      <c r="B1044" s="172" t="s">
        <v>939</v>
      </c>
      <c r="C1044" s="207" t="s">
        <v>940</v>
      </c>
      <c r="D1044" s="174" t="s">
        <v>104</v>
      </c>
      <c r="E1044" s="175">
        <v>444.3744</v>
      </c>
      <c r="F1044" s="175">
        <v>0</v>
      </c>
      <c r="G1044" s="176">
        <f>E1044*F1044</f>
        <v>0</v>
      </c>
      <c r="O1044" s="170">
        <v>2</v>
      </c>
      <c r="AA1044" s="146">
        <v>3</v>
      </c>
      <c r="AB1044" s="146">
        <v>7</v>
      </c>
      <c r="AC1044" s="146">
        <v>28375971</v>
      </c>
      <c r="AZ1044" s="146">
        <v>2</v>
      </c>
      <c r="BA1044" s="146">
        <f>IF(AZ1044=1,G1044,0)</f>
        <v>0</v>
      </c>
      <c r="BB1044" s="146">
        <f>IF(AZ1044=2,G1044,0)</f>
        <v>0</v>
      </c>
      <c r="BC1044" s="146">
        <f>IF(AZ1044=3,G1044,0)</f>
        <v>0</v>
      </c>
      <c r="BD1044" s="146">
        <f>IF(AZ1044=4,G1044,0)</f>
        <v>0</v>
      </c>
      <c r="BE1044" s="146">
        <f>IF(AZ1044=5,G1044,0)</f>
        <v>0</v>
      </c>
      <c r="CA1044" s="170">
        <v>3</v>
      </c>
      <c r="CB1044" s="170">
        <v>7</v>
      </c>
      <c r="CZ1044" s="146">
        <v>0</v>
      </c>
    </row>
    <row r="1045" spans="1:15" ht="12.75">
      <c r="A1045" s="177"/>
      <c r="B1045" s="179"/>
      <c r="C1045" s="229" t="s">
        <v>928</v>
      </c>
      <c r="D1045" s="230"/>
      <c r="E1045" s="180">
        <v>0</v>
      </c>
      <c r="F1045" s="181"/>
      <c r="G1045" s="182"/>
      <c r="M1045" s="178" t="s">
        <v>928</v>
      </c>
      <c r="O1045" s="170"/>
    </row>
    <row r="1046" spans="1:15" ht="12.75">
      <c r="A1046" s="177"/>
      <c r="B1046" s="179"/>
      <c r="C1046" s="229" t="s">
        <v>941</v>
      </c>
      <c r="D1046" s="230"/>
      <c r="E1046" s="180">
        <v>433.9348</v>
      </c>
      <c r="F1046" s="181"/>
      <c r="G1046" s="182"/>
      <c r="M1046" s="178" t="s">
        <v>941</v>
      </c>
      <c r="O1046" s="170"/>
    </row>
    <row r="1047" spans="1:15" ht="12.75">
      <c r="A1047" s="177"/>
      <c r="B1047" s="179"/>
      <c r="C1047" s="229" t="s">
        <v>931</v>
      </c>
      <c r="D1047" s="230"/>
      <c r="E1047" s="180">
        <v>0</v>
      </c>
      <c r="F1047" s="181"/>
      <c r="G1047" s="182"/>
      <c r="M1047" s="178" t="s">
        <v>931</v>
      </c>
      <c r="O1047" s="170"/>
    </row>
    <row r="1048" spans="1:15" ht="12.75">
      <c r="A1048" s="177"/>
      <c r="B1048" s="179"/>
      <c r="C1048" s="229" t="s">
        <v>942</v>
      </c>
      <c r="D1048" s="230"/>
      <c r="E1048" s="180">
        <v>10.4396</v>
      </c>
      <c r="F1048" s="181"/>
      <c r="G1048" s="182"/>
      <c r="M1048" s="178" t="s">
        <v>942</v>
      </c>
      <c r="O1048" s="170"/>
    </row>
    <row r="1049" spans="1:104" ht="12.75">
      <c r="A1049" s="171">
        <v>180</v>
      </c>
      <c r="B1049" s="172" t="s">
        <v>943</v>
      </c>
      <c r="C1049" s="173" t="s">
        <v>944</v>
      </c>
      <c r="D1049" s="174" t="s">
        <v>87</v>
      </c>
      <c r="E1049" s="175">
        <v>0.9524</v>
      </c>
      <c r="F1049" s="175">
        <v>0</v>
      </c>
      <c r="G1049" s="176">
        <f>E1049*F1049</f>
        <v>0</v>
      </c>
      <c r="O1049" s="170">
        <v>2</v>
      </c>
      <c r="AA1049" s="146">
        <v>3</v>
      </c>
      <c r="AB1049" s="146">
        <v>7</v>
      </c>
      <c r="AC1049" s="146">
        <v>63150844</v>
      </c>
      <c r="AZ1049" s="146">
        <v>2</v>
      </c>
      <c r="BA1049" s="146">
        <f>IF(AZ1049=1,G1049,0)</f>
        <v>0</v>
      </c>
      <c r="BB1049" s="146">
        <f>IF(AZ1049=2,G1049,0)</f>
        <v>0</v>
      </c>
      <c r="BC1049" s="146">
        <f>IF(AZ1049=3,G1049,0)</f>
        <v>0</v>
      </c>
      <c r="BD1049" s="146">
        <f>IF(AZ1049=4,G1049,0)</f>
        <v>0</v>
      </c>
      <c r="BE1049" s="146">
        <f>IF(AZ1049=5,G1049,0)</f>
        <v>0</v>
      </c>
      <c r="CA1049" s="170">
        <v>3</v>
      </c>
      <c r="CB1049" s="170">
        <v>7</v>
      </c>
      <c r="CZ1049" s="146">
        <v>0</v>
      </c>
    </row>
    <row r="1050" spans="1:15" ht="22.5">
      <c r="A1050" s="177"/>
      <c r="B1050" s="179"/>
      <c r="C1050" s="229" t="s">
        <v>945</v>
      </c>
      <c r="D1050" s="230"/>
      <c r="E1050" s="180">
        <v>0.9524</v>
      </c>
      <c r="F1050" s="181"/>
      <c r="G1050" s="182"/>
      <c r="M1050" s="178" t="s">
        <v>945</v>
      </c>
      <c r="O1050" s="170"/>
    </row>
    <row r="1051" spans="1:104" ht="12.75">
      <c r="A1051" s="171">
        <v>181</v>
      </c>
      <c r="B1051" s="172" t="s">
        <v>946</v>
      </c>
      <c r="C1051" s="173" t="s">
        <v>947</v>
      </c>
      <c r="D1051" s="174" t="s">
        <v>61</v>
      </c>
      <c r="E1051" s="175">
        <v>0</v>
      </c>
      <c r="F1051" s="175">
        <v>0</v>
      </c>
      <c r="G1051" s="176">
        <f>E1051*F1051</f>
        <v>0</v>
      </c>
      <c r="O1051" s="170">
        <v>2</v>
      </c>
      <c r="AA1051" s="146">
        <v>1</v>
      </c>
      <c r="AB1051" s="146">
        <v>7</v>
      </c>
      <c r="AC1051" s="146">
        <v>7</v>
      </c>
      <c r="AZ1051" s="146">
        <v>2</v>
      </c>
      <c r="BA1051" s="146">
        <f>IF(AZ1051=1,G1051,0)</f>
        <v>0</v>
      </c>
      <c r="BB1051" s="146">
        <f>IF(AZ1051=2,G1051,0)</f>
        <v>0</v>
      </c>
      <c r="BC1051" s="146">
        <f>IF(AZ1051=3,G1051,0)</f>
        <v>0</v>
      </c>
      <c r="BD1051" s="146">
        <f>IF(AZ1051=4,G1051,0)</f>
        <v>0</v>
      </c>
      <c r="BE1051" s="146">
        <f>IF(AZ1051=5,G1051,0)</f>
        <v>0</v>
      </c>
      <c r="CA1051" s="170">
        <v>1</v>
      </c>
      <c r="CB1051" s="170">
        <v>7</v>
      </c>
      <c r="CZ1051" s="146">
        <v>0</v>
      </c>
    </row>
    <row r="1052" spans="1:57" ht="12.75">
      <c r="A1052" s="183"/>
      <c r="B1052" s="184" t="s">
        <v>76</v>
      </c>
      <c r="C1052" s="185" t="str">
        <f>CONCATENATE(B999," ",C999)</f>
        <v>713 Izolace tepelné</v>
      </c>
      <c r="D1052" s="186"/>
      <c r="E1052" s="187"/>
      <c r="F1052" s="188"/>
      <c r="G1052" s="189">
        <f>SUM(G999:G1051)</f>
        <v>0</v>
      </c>
      <c r="O1052" s="170">
        <v>4</v>
      </c>
      <c r="BA1052" s="190">
        <f>SUM(BA999:BA1051)</f>
        <v>0</v>
      </c>
      <c r="BB1052" s="190">
        <f>SUM(BB999:BB1051)</f>
        <v>0</v>
      </c>
      <c r="BC1052" s="190">
        <f>SUM(BC999:BC1051)</f>
        <v>0</v>
      </c>
      <c r="BD1052" s="190">
        <f>SUM(BD999:BD1051)</f>
        <v>0</v>
      </c>
      <c r="BE1052" s="190">
        <f>SUM(BE999:BE1051)</f>
        <v>0</v>
      </c>
    </row>
    <row r="1053" spans="1:15" ht="12.75">
      <c r="A1053" s="163" t="s">
        <v>72</v>
      </c>
      <c r="B1053" s="164" t="s">
        <v>948</v>
      </c>
      <c r="C1053" s="165" t="s">
        <v>949</v>
      </c>
      <c r="D1053" s="166"/>
      <c r="E1053" s="167"/>
      <c r="F1053" s="167"/>
      <c r="G1053" s="168"/>
      <c r="H1053" s="169"/>
      <c r="I1053" s="169"/>
      <c r="O1053" s="170">
        <v>1</v>
      </c>
    </row>
    <row r="1054" spans="1:104" ht="12.75">
      <c r="A1054" s="171">
        <v>182</v>
      </c>
      <c r="B1054" s="172" t="s">
        <v>950</v>
      </c>
      <c r="C1054" s="173" t="s">
        <v>951</v>
      </c>
      <c r="D1054" s="174" t="s">
        <v>144</v>
      </c>
      <c r="E1054" s="175">
        <v>5</v>
      </c>
      <c r="F1054" s="175">
        <v>0</v>
      </c>
      <c r="G1054" s="176">
        <f>E1054*F1054</f>
        <v>0</v>
      </c>
      <c r="O1054" s="170">
        <v>2</v>
      </c>
      <c r="AA1054" s="146">
        <v>1</v>
      </c>
      <c r="AB1054" s="146">
        <v>7</v>
      </c>
      <c r="AC1054" s="146">
        <v>7</v>
      </c>
      <c r="AZ1054" s="146">
        <v>2</v>
      </c>
      <c r="BA1054" s="146">
        <f>IF(AZ1054=1,G1054,0)</f>
        <v>0</v>
      </c>
      <c r="BB1054" s="146">
        <f>IF(AZ1054=2,G1054,0)</f>
        <v>0</v>
      </c>
      <c r="BC1054" s="146">
        <f>IF(AZ1054=3,G1054,0)</f>
        <v>0</v>
      </c>
      <c r="BD1054" s="146">
        <f>IF(AZ1054=4,G1054,0)</f>
        <v>0</v>
      </c>
      <c r="BE1054" s="146">
        <f>IF(AZ1054=5,G1054,0)</f>
        <v>0</v>
      </c>
      <c r="CA1054" s="170">
        <v>1</v>
      </c>
      <c r="CB1054" s="170">
        <v>7</v>
      </c>
      <c r="CZ1054" s="146">
        <v>0</v>
      </c>
    </row>
    <row r="1055" spans="1:15" ht="12.75">
      <c r="A1055" s="177"/>
      <c r="B1055" s="179"/>
      <c r="C1055" s="229" t="s">
        <v>556</v>
      </c>
      <c r="D1055" s="230"/>
      <c r="E1055" s="180">
        <v>0</v>
      </c>
      <c r="F1055" s="181"/>
      <c r="G1055" s="182"/>
      <c r="M1055" s="178" t="s">
        <v>556</v>
      </c>
      <c r="O1055" s="170"/>
    </row>
    <row r="1056" spans="1:15" ht="12.75">
      <c r="A1056" s="177"/>
      <c r="B1056" s="179"/>
      <c r="C1056" s="229" t="s">
        <v>89</v>
      </c>
      <c r="D1056" s="230"/>
      <c r="E1056" s="180">
        <v>0</v>
      </c>
      <c r="F1056" s="181"/>
      <c r="G1056" s="182"/>
      <c r="M1056" s="178" t="s">
        <v>89</v>
      </c>
      <c r="O1056" s="170"/>
    </row>
    <row r="1057" spans="1:15" ht="12.75">
      <c r="A1057" s="177"/>
      <c r="B1057" s="179"/>
      <c r="C1057" s="229" t="s">
        <v>952</v>
      </c>
      <c r="D1057" s="230"/>
      <c r="E1057" s="180">
        <v>5</v>
      </c>
      <c r="F1057" s="181"/>
      <c r="G1057" s="182"/>
      <c r="M1057" s="178" t="s">
        <v>952</v>
      </c>
      <c r="O1057" s="170"/>
    </row>
    <row r="1058" spans="1:104" ht="22.5">
      <c r="A1058" s="171">
        <v>183</v>
      </c>
      <c r="B1058" s="172" t="s">
        <v>953</v>
      </c>
      <c r="C1058" s="173" t="s">
        <v>954</v>
      </c>
      <c r="D1058" s="174" t="s">
        <v>75</v>
      </c>
      <c r="E1058" s="175">
        <v>13</v>
      </c>
      <c r="F1058" s="175">
        <v>0</v>
      </c>
      <c r="G1058" s="176">
        <f>E1058*F1058</f>
        <v>0</v>
      </c>
      <c r="O1058" s="170">
        <v>2</v>
      </c>
      <c r="AA1058" s="146">
        <v>12</v>
      </c>
      <c r="AB1058" s="146">
        <v>0</v>
      </c>
      <c r="AC1058" s="146">
        <v>180</v>
      </c>
      <c r="AZ1058" s="146">
        <v>2</v>
      </c>
      <c r="BA1058" s="146">
        <f>IF(AZ1058=1,G1058,0)</f>
        <v>0</v>
      </c>
      <c r="BB1058" s="146">
        <f>IF(AZ1058=2,G1058,0)</f>
        <v>0</v>
      </c>
      <c r="BC1058" s="146">
        <f>IF(AZ1058=3,G1058,0)</f>
        <v>0</v>
      </c>
      <c r="BD1058" s="146">
        <f>IF(AZ1058=4,G1058,0)</f>
        <v>0</v>
      </c>
      <c r="BE1058" s="146">
        <f>IF(AZ1058=5,G1058,0)</f>
        <v>0</v>
      </c>
      <c r="CA1058" s="170">
        <v>12</v>
      </c>
      <c r="CB1058" s="170">
        <v>0</v>
      </c>
      <c r="CZ1058" s="146">
        <v>0</v>
      </c>
    </row>
    <row r="1059" spans="1:15" ht="12.75">
      <c r="A1059" s="177"/>
      <c r="B1059" s="179"/>
      <c r="C1059" s="229" t="s">
        <v>556</v>
      </c>
      <c r="D1059" s="230"/>
      <c r="E1059" s="180">
        <v>0</v>
      </c>
      <c r="F1059" s="181"/>
      <c r="G1059" s="182"/>
      <c r="M1059" s="178" t="s">
        <v>556</v>
      </c>
      <c r="O1059" s="170"/>
    </row>
    <row r="1060" spans="1:15" ht="12.75">
      <c r="A1060" s="177"/>
      <c r="B1060" s="179"/>
      <c r="C1060" s="229" t="s">
        <v>89</v>
      </c>
      <c r="D1060" s="230"/>
      <c r="E1060" s="180">
        <v>0</v>
      </c>
      <c r="F1060" s="181"/>
      <c r="G1060" s="182"/>
      <c r="M1060" s="178" t="s">
        <v>89</v>
      </c>
      <c r="O1060" s="170"/>
    </row>
    <row r="1061" spans="1:15" ht="12.75">
      <c r="A1061" s="177"/>
      <c r="B1061" s="179"/>
      <c r="C1061" s="229" t="s">
        <v>955</v>
      </c>
      <c r="D1061" s="230"/>
      <c r="E1061" s="180">
        <v>13</v>
      </c>
      <c r="F1061" s="181"/>
      <c r="G1061" s="182"/>
      <c r="M1061" s="178" t="s">
        <v>955</v>
      </c>
      <c r="O1061" s="170"/>
    </row>
    <row r="1062" spans="1:104" ht="22.5">
      <c r="A1062" s="171">
        <v>184</v>
      </c>
      <c r="B1062" s="172" t="s">
        <v>956</v>
      </c>
      <c r="C1062" s="173" t="s">
        <v>957</v>
      </c>
      <c r="D1062" s="174" t="s">
        <v>75</v>
      </c>
      <c r="E1062" s="175">
        <v>5</v>
      </c>
      <c r="F1062" s="175">
        <v>0</v>
      </c>
      <c r="G1062" s="176">
        <f>E1062*F1062</f>
        <v>0</v>
      </c>
      <c r="O1062" s="170">
        <v>2</v>
      </c>
      <c r="AA1062" s="146">
        <v>12</v>
      </c>
      <c r="AB1062" s="146">
        <v>0</v>
      </c>
      <c r="AC1062" s="146">
        <v>181</v>
      </c>
      <c r="AZ1062" s="146">
        <v>2</v>
      </c>
      <c r="BA1062" s="146">
        <f>IF(AZ1062=1,G1062,0)</f>
        <v>0</v>
      </c>
      <c r="BB1062" s="146">
        <f>IF(AZ1062=2,G1062,0)</f>
        <v>0</v>
      </c>
      <c r="BC1062" s="146">
        <f>IF(AZ1062=3,G1062,0)</f>
        <v>0</v>
      </c>
      <c r="BD1062" s="146">
        <f>IF(AZ1062=4,G1062,0)</f>
        <v>0</v>
      </c>
      <c r="BE1062" s="146">
        <f>IF(AZ1062=5,G1062,0)</f>
        <v>0</v>
      </c>
      <c r="CA1062" s="170">
        <v>12</v>
      </c>
      <c r="CB1062" s="170">
        <v>0</v>
      </c>
      <c r="CZ1062" s="146">
        <v>0</v>
      </c>
    </row>
    <row r="1063" spans="1:15" ht="12.75">
      <c r="A1063" s="177"/>
      <c r="B1063" s="179"/>
      <c r="C1063" s="229" t="s">
        <v>556</v>
      </c>
      <c r="D1063" s="230"/>
      <c r="E1063" s="180">
        <v>0</v>
      </c>
      <c r="F1063" s="181"/>
      <c r="G1063" s="182"/>
      <c r="M1063" s="178" t="s">
        <v>556</v>
      </c>
      <c r="O1063" s="170"/>
    </row>
    <row r="1064" spans="1:15" ht="12.75">
      <c r="A1064" s="177"/>
      <c r="B1064" s="179"/>
      <c r="C1064" s="229" t="s">
        <v>958</v>
      </c>
      <c r="D1064" s="230"/>
      <c r="E1064" s="180">
        <v>0</v>
      </c>
      <c r="F1064" s="181"/>
      <c r="G1064" s="182"/>
      <c r="M1064" s="178" t="s">
        <v>958</v>
      </c>
      <c r="O1064" s="170"/>
    </row>
    <row r="1065" spans="1:15" ht="12.75">
      <c r="A1065" s="177"/>
      <c r="B1065" s="179"/>
      <c r="C1065" s="229" t="s">
        <v>959</v>
      </c>
      <c r="D1065" s="230"/>
      <c r="E1065" s="180">
        <v>5</v>
      </c>
      <c r="F1065" s="181"/>
      <c r="G1065" s="182"/>
      <c r="M1065" s="178" t="s">
        <v>959</v>
      </c>
      <c r="O1065" s="170"/>
    </row>
    <row r="1066" spans="1:104" ht="12.75">
      <c r="A1066" s="171">
        <v>185</v>
      </c>
      <c r="B1066" s="172" t="s">
        <v>960</v>
      </c>
      <c r="C1066" s="173" t="s">
        <v>961</v>
      </c>
      <c r="D1066" s="174" t="s">
        <v>61</v>
      </c>
      <c r="E1066" s="175">
        <v>0</v>
      </c>
      <c r="F1066" s="175">
        <v>0</v>
      </c>
      <c r="G1066" s="176">
        <f>E1066*F1066</f>
        <v>0</v>
      </c>
      <c r="O1066" s="170">
        <v>2</v>
      </c>
      <c r="AA1066" s="146">
        <v>1</v>
      </c>
      <c r="AB1066" s="146">
        <v>7</v>
      </c>
      <c r="AC1066" s="146">
        <v>7</v>
      </c>
      <c r="AZ1066" s="146">
        <v>2</v>
      </c>
      <c r="BA1066" s="146">
        <f>IF(AZ1066=1,G1066,0)</f>
        <v>0</v>
      </c>
      <c r="BB1066" s="146">
        <f>IF(AZ1066=2,G1066,0)</f>
        <v>0</v>
      </c>
      <c r="BC1066" s="146">
        <f>IF(AZ1066=3,G1066,0)</f>
        <v>0</v>
      </c>
      <c r="BD1066" s="146">
        <f>IF(AZ1066=4,G1066,0)</f>
        <v>0</v>
      </c>
      <c r="BE1066" s="146">
        <f>IF(AZ1066=5,G1066,0)</f>
        <v>0</v>
      </c>
      <c r="CA1066" s="170">
        <v>1</v>
      </c>
      <c r="CB1066" s="170">
        <v>7</v>
      </c>
      <c r="CZ1066" s="146">
        <v>0</v>
      </c>
    </row>
    <row r="1067" spans="1:57" ht="12.75">
      <c r="A1067" s="183"/>
      <c r="B1067" s="184" t="s">
        <v>76</v>
      </c>
      <c r="C1067" s="185" t="str">
        <f>CONCATENATE(B1053," ",C1053)</f>
        <v>721 Vnitřní kanalizace</v>
      </c>
      <c r="D1067" s="186"/>
      <c r="E1067" s="187"/>
      <c r="F1067" s="188"/>
      <c r="G1067" s="189">
        <f>SUM(G1053:G1066)</f>
        <v>0</v>
      </c>
      <c r="O1067" s="170">
        <v>4</v>
      </c>
      <c r="BA1067" s="190">
        <f>SUM(BA1053:BA1066)</f>
        <v>0</v>
      </c>
      <c r="BB1067" s="190">
        <f>SUM(BB1053:BB1066)</f>
        <v>0</v>
      </c>
      <c r="BC1067" s="190">
        <f>SUM(BC1053:BC1066)</f>
        <v>0</v>
      </c>
      <c r="BD1067" s="190">
        <f>SUM(BD1053:BD1066)</f>
        <v>0</v>
      </c>
      <c r="BE1067" s="190">
        <f>SUM(BE1053:BE1066)</f>
        <v>0</v>
      </c>
    </row>
    <row r="1068" spans="1:15" ht="12.75">
      <c r="A1068" s="163" t="s">
        <v>72</v>
      </c>
      <c r="B1068" s="164" t="s">
        <v>962</v>
      </c>
      <c r="C1068" s="165" t="s">
        <v>963</v>
      </c>
      <c r="D1068" s="166"/>
      <c r="E1068" s="167"/>
      <c r="F1068" s="167"/>
      <c r="G1068" s="168"/>
      <c r="H1068" s="169"/>
      <c r="I1068" s="169"/>
      <c r="O1068" s="170">
        <v>1</v>
      </c>
    </row>
    <row r="1069" spans="1:104" ht="12.75">
      <c r="A1069" s="171">
        <v>186</v>
      </c>
      <c r="B1069" s="172" t="s">
        <v>964</v>
      </c>
      <c r="C1069" s="173" t="s">
        <v>965</v>
      </c>
      <c r="D1069" s="174" t="s">
        <v>87</v>
      </c>
      <c r="E1069" s="175">
        <v>62.2775</v>
      </c>
      <c r="F1069" s="175">
        <v>0</v>
      </c>
      <c r="G1069" s="176">
        <f>E1069*F1069</f>
        <v>0</v>
      </c>
      <c r="O1069" s="170">
        <v>2</v>
      </c>
      <c r="AA1069" s="146">
        <v>1</v>
      </c>
      <c r="AB1069" s="146">
        <v>7</v>
      </c>
      <c r="AC1069" s="146">
        <v>7</v>
      </c>
      <c r="AZ1069" s="146">
        <v>2</v>
      </c>
      <c r="BA1069" s="146">
        <f>IF(AZ1069=1,G1069,0)</f>
        <v>0</v>
      </c>
      <c r="BB1069" s="146">
        <f>IF(AZ1069=2,G1069,0)</f>
        <v>0</v>
      </c>
      <c r="BC1069" s="146">
        <f>IF(AZ1069=3,G1069,0)</f>
        <v>0</v>
      </c>
      <c r="BD1069" s="146">
        <f>IF(AZ1069=4,G1069,0)</f>
        <v>0</v>
      </c>
      <c r="BE1069" s="146">
        <f>IF(AZ1069=5,G1069,0)</f>
        <v>0</v>
      </c>
      <c r="CA1069" s="170">
        <v>1</v>
      </c>
      <c r="CB1069" s="170">
        <v>7</v>
      </c>
      <c r="CZ1069" s="146">
        <v>0</v>
      </c>
    </row>
    <row r="1070" spans="1:15" ht="12.75">
      <c r="A1070" s="177"/>
      <c r="B1070" s="179"/>
      <c r="C1070" s="229" t="s">
        <v>88</v>
      </c>
      <c r="D1070" s="230"/>
      <c r="E1070" s="180">
        <v>0</v>
      </c>
      <c r="F1070" s="181"/>
      <c r="G1070" s="182"/>
      <c r="M1070" s="178" t="s">
        <v>88</v>
      </c>
      <c r="O1070" s="170"/>
    </row>
    <row r="1071" spans="1:15" ht="12.75">
      <c r="A1071" s="177"/>
      <c r="B1071" s="179"/>
      <c r="C1071" s="229" t="s">
        <v>89</v>
      </c>
      <c r="D1071" s="230"/>
      <c r="E1071" s="180">
        <v>0</v>
      </c>
      <c r="F1071" s="181"/>
      <c r="G1071" s="182"/>
      <c r="M1071" s="178" t="s">
        <v>89</v>
      </c>
      <c r="O1071" s="170"/>
    </row>
    <row r="1072" spans="1:15" ht="22.5">
      <c r="A1072" s="177"/>
      <c r="B1072" s="179"/>
      <c r="C1072" s="229" t="s">
        <v>966</v>
      </c>
      <c r="D1072" s="230"/>
      <c r="E1072" s="180">
        <v>15.1485</v>
      </c>
      <c r="F1072" s="181"/>
      <c r="G1072" s="182"/>
      <c r="M1072" s="178" t="s">
        <v>966</v>
      </c>
      <c r="O1072" s="170"/>
    </row>
    <row r="1073" spans="1:15" ht="12.75">
      <c r="A1073" s="177"/>
      <c r="B1073" s="179"/>
      <c r="C1073" s="229" t="s">
        <v>246</v>
      </c>
      <c r="D1073" s="230"/>
      <c r="E1073" s="180">
        <v>0</v>
      </c>
      <c r="F1073" s="181"/>
      <c r="G1073" s="182"/>
      <c r="M1073" s="178" t="s">
        <v>246</v>
      </c>
      <c r="O1073" s="170"/>
    </row>
    <row r="1074" spans="1:15" ht="12.75">
      <c r="A1074" s="177"/>
      <c r="B1074" s="179"/>
      <c r="C1074" s="229" t="s">
        <v>89</v>
      </c>
      <c r="D1074" s="230"/>
      <c r="E1074" s="180">
        <v>0</v>
      </c>
      <c r="F1074" s="181"/>
      <c r="G1074" s="182"/>
      <c r="M1074" s="178" t="s">
        <v>89</v>
      </c>
      <c r="O1074" s="170"/>
    </row>
    <row r="1075" spans="1:15" ht="12.75">
      <c r="A1075" s="177"/>
      <c r="B1075" s="179"/>
      <c r="C1075" s="229" t="s">
        <v>967</v>
      </c>
      <c r="D1075" s="230"/>
      <c r="E1075" s="180">
        <v>0</v>
      </c>
      <c r="F1075" s="181"/>
      <c r="G1075" s="182"/>
      <c r="M1075" s="178" t="s">
        <v>967</v>
      </c>
      <c r="O1075" s="170"/>
    </row>
    <row r="1076" spans="1:15" ht="12.75">
      <c r="A1076" s="177"/>
      <c r="B1076" s="179"/>
      <c r="C1076" s="229" t="s">
        <v>968</v>
      </c>
      <c r="D1076" s="230"/>
      <c r="E1076" s="180">
        <v>47.129</v>
      </c>
      <c r="F1076" s="181"/>
      <c r="G1076" s="182"/>
      <c r="M1076" s="178" t="s">
        <v>968</v>
      </c>
      <c r="O1076" s="170"/>
    </row>
    <row r="1077" spans="1:104" ht="12.75">
      <c r="A1077" s="171">
        <v>187</v>
      </c>
      <c r="B1077" s="172" t="s">
        <v>969</v>
      </c>
      <c r="C1077" s="173" t="s">
        <v>970</v>
      </c>
      <c r="D1077" s="174" t="s">
        <v>144</v>
      </c>
      <c r="E1077" s="175">
        <v>740</v>
      </c>
      <c r="F1077" s="175">
        <v>0</v>
      </c>
      <c r="G1077" s="176">
        <f>E1077*F1077</f>
        <v>0</v>
      </c>
      <c r="O1077" s="170">
        <v>2</v>
      </c>
      <c r="AA1077" s="146">
        <v>1</v>
      </c>
      <c r="AB1077" s="146">
        <v>7</v>
      </c>
      <c r="AC1077" s="146">
        <v>7</v>
      </c>
      <c r="AZ1077" s="146">
        <v>2</v>
      </c>
      <c r="BA1077" s="146">
        <f>IF(AZ1077=1,G1077,0)</f>
        <v>0</v>
      </c>
      <c r="BB1077" s="146">
        <f>IF(AZ1077=2,G1077,0)</f>
        <v>0</v>
      </c>
      <c r="BC1077" s="146">
        <f>IF(AZ1077=3,G1077,0)</f>
        <v>0</v>
      </c>
      <c r="BD1077" s="146">
        <f>IF(AZ1077=4,G1077,0)</f>
        <v>0</v>
      </c>
      <c r="BE1077" s="146">
        <f>IF(AZ1077=5,G1077,0)</f>
        <v>0</v>
      </c>
      <c r="CA1077" s="170">
        <v>1</v>
      </c>
      <c r="CB1077" s="170">
        <v>7</v>
      </c>
      <c r="CZ1077" s="146">
        <v>0</v>
      </c>
    </row>
    <row r="1078" spans="1:15" ht="12.75">
      <c r="A1078" s="177"/>
      <c r="B1078" s="179"/>
      <c r="C1078" s="229" t="s">
        <v>556</v>
      </c>
      <c r="D1078" s="230"/>
      <c r="E1078" s="180">
        <v>0</v>
      </c>
      <c r="F1078" s="181"/>
      <c r="G1078" s="182"/>
      <c r="M1078" s="178" t="s">
        <v>556</v>
      </c>
      <c r="O1078" s="170"/>
    </row>
    <row r="1079" spans="1:15" ht="22.5">
      <c r="A1079" s="177"/>
      <c r="B1079" s="179"/>
      <c r="C1079" s="229" t="s">
        <v>971</v>
      </c>
      <c r="D1079" s="230"/>
      <c r="E1079" s="180">
        <v>740</v>
      </c>
      <c r="F1079" s="181"/>
      <c r="G1079" s="182"/>
      <c r="M1079" s="178" t="s">
        <v>971</v>
      </c>
      <c r="O1079" s="170"/>
    </row>
    <row r="1080" spans="1:104" ht="12.75">
      <c r="A1080" s="171">
        <v>188</v>
      </c>
      <c r="B1080" s="172" t="s">
        <v>972</v>
      </c>
      <c r="C1080" s="173" t="s">
        <v>973</v>
      </c>
      <c r="D1080" s="174" t="s">
        <v>238</v>
      </c>
      <c r="E1080" s="175">
        <v>369.38</v>
      </c>
      <c r="F1080" s="175">
        <v>0</v>
      </c>
      <c r="G1080" s="176">
        <f>E1080*F1080</f>
        <v>0</v>
      </c>
      <c r="O1080" s="170">
        <v>2</v>
      </c>
      <c r="AA1080" s="146">
        <v>1</v>
      </c>
      <c r="AB1080" s="146">
        <v>7</v>
      </c>
      <c r="AC1080" s="146">
        <v>7</v>
      </c>
      <c r="AZ1080" s="146">
        <v>2</v>
      </c>
      <c r="BA1080" s="146">
        <f>IF(AZ1080=1,G1080,0)</f>
        <v>0</v>
      </c>
      <c r="BB1080" s="146">
        <f>IF(AZ1080=2,G1080,0)</f>
        <v>0</v>
      </c>
      <c r="BC1080" s="146">
        <f>IF(AZ1080=3,G1080,0)</f>
        <v>0</v>
      </c>
      <c r="BD1080" s="146">
        <f>IF(AZ1080=4,G1080,0)</f>
        <v>0</v>
      </c>
      <c r="BE1080" s="146">
        <f>IF(AZ1080=5,G1080,0)</f>
        <v>0</v>
      </c>
      <c r="CA1080" s="170">
        <v>1</v>
      </c>
      <c r="CB1080" s="170">
        <v>7</v>
      </c>
      <c r="CZ1080" s="146">
        <v>0</v>
      </c>
    </row>
    <row r="1081" spans="1:15" ht="12.75">
      <c r="A1081" s="177"/>
      <c r="B1081" s="179"/>
      <c r="C1081" s="229" t="s">
        <v>556</v>
      </c>
      <c r="D1081" s="230"/>
      <c r="E1081" s="180">
        <v>0</v>
      </c>
      <c r="F1081" s="181"/>
      <c r="G1081" s="182"/>
      <c r="M1081" s="178" t="s">
        <v>556</v>
      </c>
      <c r="O1081" s="170"/>
    </row>
    <row r="1082" spans="1:15" ht="12.75">
      <c r="A1082" s="177"/>
      <c r="B1082" s="179"/>
      <c r="C1082" s="229" t="s">
        <v>974</v>
      </c>
      <c r="D1082" s="230"/>
      <c r="E1082" s="180">
        <v>0</v>
      </c>
      <c r="F1082" s="181"/>
      <c r="G1082" s="182"/>
      <c r="M1082" s="178" t="s">
        <v>974</v>
      </c>
      <c r="O1082" s="170"/>
    </row>
    <row r="1083" spans="1:15" ht="12.75">
      <c r="A1083" s="177"/>
      <c r="B1083" s="179"/>
      <c r="C1083" s="229" t="s">
        <v>975</v>
      </c>
      <c r="D1083" s="230"/>
      <c r="E1083" s="180">
        <v>160.3</v>
      </c>
      <c r="F1083" s="181"/>
      <c r="G1083" s="182"/>
      <c r="M1083" s="178" t="s">
        <v>975</v>
      </c>
      <c r="O1083" s="170"/>
    </row>
    <row r="1084" spans="1:15" ht="12.75">
      <c r="A1084" s="177"/>
      <c r="B1084" s="179"/>
      <c r="C1084" s="229" t="s">
        <v>976</v>
      </c>
      <c r="D1084" s="230"/>
      <c r="E1084" s="180">
        <v>157.9</v>
      </c>
      <c r="F1084" s="181"/>
      <c r="G1084" s="182"/>
      <c r="M1084" s="178" t="s">
        <v>976</v>
      </c>
      <c r="O1084" s="170"/>
    </row>
    <row r="1085" spans="1:15" ht="12.75">
      <c r="A1085" s="177"/>
      <c r="B1085" s="179"/>
      <c r="C1085" s="229" t="s">
        <v>977</v>
      </c>
      <c r="D1085" s="230"/>
      <c r="E1085" s="180">
        <v>27.625</v>
      </c>
      <c r="F1085" s="181"/>
      <c r="G1085" s="182"/>
      <c r="M1085" s="178" t="s">
        <v>977</v>
      </c>
      <c r="O1085" s="170"/>
    </row>
    <row r="1086" spans="1:15" ht="12.75">
      <c r="A1086" s="177"/>
      <c r="B1086" s="179"/>
      <c r="C1086" s="229" t="s">
        <v>978</v>
      </c>
      <c r="D1086" s="230"/>
      <c r="E1086" s="180">
        <v>23.555</v>
      </c>
      <c r="F1086" s="181"/>
      <c r="G1086" s="182"/>
      <c r="M1086" s="178" t="s">
        <v>978</v>
      </c>
      <c r="O1086" s="170"/>
    </row>
    <row r="1087" spans="1:104" ht="12.75">
      <c r="A1087" s="171">
        <v>189</v>
      </c>
      <c r="B1087" s="172" t="s">
        <v>979</v>
      </c>
      <c r="C1087" s="173" t="s">
        <v>980</v>
      </c>
      <c r="D1087" s="174" t="s">
        <v>104</v>
      </c>
      <c r="E1087" s="175">
        <v>0.742</v>
      </c>
      <c r="F1087" s="175">
        <v>0</v>
      </c>
      <c r="G1087" s="176">
        <f>E1087*F1087</f>
        <v>0</v>
      </c>
      <c r="O1087" s="170">
        <v>2</v>
      </c>
      <c r="AA1087" s="146">
        <v>1</v>
      </c>
      <c r="AB1087" s="146">
        <v>7</v>
      </c>
      <c r="AC1087" s="146">
        <v>7</v>
      </c>
      <c r="AZ1087" s="146">
        <v>2</v>
      </c>
      <c r="BA1087" s="146">
        <f>IF(AZ1087=1,G1087,0)</f>
        <v>0</v>
      </c>
      <c r="BB1087" s="146">
        <f>IF(AZ1087=2,G1087,0)</f>
        <v>0</v>
      </c>
      <c r="BC1087" s="146">
        <f>IF(AZ1087=3,G1087,0)</f>
        <v>0</v>
      </c>
      <c r="BD1087" s="146">
        <f>IF(AZ1087=4,G1087,0)</f>
        <v>0</v>
      </c>
      <c r="BE1087" s="146">
        <f>IF(AZ1087=5,G1087,0)</f>
        <v>0</v>
      </c>
      <c r="CA1087" s="170">
        <v>1</v>
      </c>
      <c r="CB1087" s="170">
        <v>7</v>
      </c>
      <c r="CZ1087" s="146">
        <v>0</v>
      </c>
    </row>
    <row r="1088" spans="1:15" ht="12.75">
      <c r="A1088" s="177"/>
      <c r="B1088" s="179"/>
      <c r="C1088" s="229" t="s">
        <v>981</v>
      </c>
      <c r="D1088" s="230"/>
      <c r="E1088" s="180">
        <v>0.4698</v>
      </c>
      <c r="F1088" s="181"/>
      <c r="G1088" s="182"/>
      <c r="M1088" s="178" t="s">
        <v>981</v>
      </c>
      <c r="O1088" s="170"/>
    </row>
    <row r="1089" spans="1:15" ht="12.75">
      <c r="A1089" s="177"/>
      <c r="B1089" s="179"/>
      <c r="C1089" s="229" t="s">
        <v>982</v>
      </c>
      <c r="D1089" s="230"/>
      <c r="E1089" s="180">
        <v>0.2722</v>
      </c>
      <c r="F1089" s="181"/>
      <c r="G1089" s="182"/>
      <c r="M1089" s="178" t="s">
        <v>982</v>
      </c>
      <c r="O1089" s="170"/>
    </row>
    <row r="1090" spans="1:104" ht="12.75">
      <c r="A1090" s="171">
        <v>190</v>
      </c>
      <c r="B1090" s="172" t="s">
        <v>983</v>
      </c>
      <c r="C1090" s="173" t="s">
        <v>984</v>
      </c>
      <c r="D1090" s="174" t="s">
        <v>87</v>
      </c>
      <c r="E1090" s="175">
        <v>107.6521</v>
      </c>
      <c r="F1090" s="175">
        <v>0</v>
      </c>
      <c r="G1090" s="176">
        <f>E1090*F1090</f>
        <v>0</v>
      </c>
      <c r="O1090" s="170">
        <v>2</v>
      </c>
      <c r="AA1090" s="146">
        <v>1</v>
      </c>
      <c r="AB1090" s="146">
        <v>7</v>
      </c>
      <c r="AC1090" s="146">
        <v>7</v>
      </c>
      <c r="AZ1090" s="146">
        <v>2</v>
      </c>
      <c r="BA1090" s="146">
        <f>IF(AZ1090=1,G1090,0)</f>
        <v>0</v>
      </c>
      <c r="BB1090" s="146">
        <f>IF(AZ1090=2,G1090,0)</f>
        <v>0</v>
      </c>
      <c r="BC1090" s="146">
        <f>IF(AZ1090=3,G1090,0)</f>
        <v>0</v>
      </c>
      <c r="BD1090" s="146">
        <f>IF(AZ1090=4,G1090,0)</f>
        <v>0</v>
      </c>
      <c r="BE1090" s="146">
        <f>IF(AZ1090=5,G1090,0)</f>
        <v>0</v>
      </c>
      <c r="CA1090" s="170">
        <v>1</v>
      </c>
      <c r="CB1090" s="170">
        <v>7</v>
      </c>
      <c r="CZ1090" s="146">
        <v>0</v>
      </c>
    </row>
    <row r="1091" spans="1:15" ht="12.75">
      <c r="A1091" s="177"/>
      <c r="B1091" s="179"/>
      <c r="C1091" s="229" t="s">
        <v>556</v>
      </c>
      <c r="D1091" s="230"/>
      <c r="E1091" s="180">
        <v>0</v>
      </c>
      <c r="F1091" s="181"/>
      <c r="G1091" s="182"/>
      <c r="M1091" s="178" t="s">
        <v>556</v>
      </c>
      <c r="O1091" s="170"/>
    </row>
    <row r="1092" spans="1:15" ht="12.75">
      <c r="A1092" s="177"/>
      <c r="B1092" s="179"/>
      <c r="C1092" s="229" t="s">
        <v>985</v>
      </c>
      <c r="D1092" s="230"/>
      <c r="E1092" s="180">
        <v>0</v>
      </c>
      <c r="F1092" s="181"/>
      <c r="G1092" s="182"/>
      <c r="M1092" s="178" t="s">
        <v>985</v>
      </c>
      <c r="O1092" s="170"/>
    </row>
    <row r="1093" spans="1:15" ht="12.75">
      <c r="A1093" s="177"/>
      <c r="B1093" s="179"/>
      <c r="C1093" s="229" t="s">
        <v>986</v>
      </c>
      <c r="D1093" s="230"/>
      <c r="E1093" s="180">
        <v>92.845</v>
      </c>
      <c r="F1093" s="181"/>
      <c r="G1093" s="182"/>
      <c r="M1093" s="178" t="s">
        <v>986</v>
      </c>
      <c r="O1093" s="170"/>
    </row>
    <row r="1094" spans="1:15" ht="12.75">
      <c r="A1094" s="177"/>
      <c r="B1094" s="179"/>
      <c r="C1094" s="229" t="s">
        <v>987</v>
      </c>
      <c r="D1094" s="230"/>
      <c r="E1094" s="180">
        <v>14.8071</v>
      </c>
      <c r="F1094" s="181"/>
      <c r="G1094" s="182"/>
      <c r="M1094" s="178" t="s">
        <v>987</v>
      </c>
      <c r="O1094" s="170"/>
    </row>
    <row r="1095" spans="1:104" ht="12.75">
      <c r="A1095" s="171">
        <v>191</v>
      </c>
      <c r="B1095" s="172" t="s">
        <v>988</v>
      </c>
      <c r="C1095" s="173" t="s">
        <v>989</v>
      </c>
      <c r="D1095" s="174" t="s">
        <v>87</v>
      </c>
      <c r="E1095" s="175">
        <v>60.1213</v>
      </c>
      <c r="F1095" s="175">
        <v>0</v>
      </c>
      <c r="G1095" s="176">
        <f>E1095*F1095</f>
        <v>0</v>
      </c>
      <c r="O1095" s="170">
        <v>2</v>
      </c>
      <c r="AA1095" s="146">
        <v>1</v>
      </c>
      <c r="AB1095" s="146">
        <v>7</v>
      </c>
      <c r="AC1095" s="146">
        <v>7</v>
      </c>
      <c r="AZ1095" s="146">
        <v>2</v>
      </c>
      <c r="BA1095" s="146">
        <f>IF(AZ1095=1,G1095,0)</f>
        <v>0</v>
      </c>
      <c r="BB1095" s="146">
        <f>IF(AZ1095=2,G1095,0)</f>
        <v>0</v>
      </c>
      <c r="BC1095" s="146">
        <f>IF(AZ1095=3,G1095,0)</f>
        <v>0</v>
      </c>
      <c r="BD1095" s="146">
        <f>IF(AZ1095=4,G1095,0)</f>
        <v>0</v>
      </c>
      <c r="BE1095" s="146">
        <f>IF(AZ1095=5,G1095,0)</f>
        <v>0</v>
      </c>
      <c r="CA1095" s="170">
        <v>1</v>
      </c>
      <c r="CB1095" s="170">
        <v>7</v>
      </c>
      <c r="CZ1095" s="146">
        <v>0</v>
      </c>
    </row>
    <row r="1096" spans="1:15" ht="12.75">
      <c r="A1096" s="177"/>
      <c r="B1096" s="179"/>
      <c r="C1096" s="229" t="s">
        <v>88</v>
      </c>
      <c r="D1096" s="230"/>
      <c r="E1096" s="180">
        <v>0</v>
      </c>
      <c r="F1096" s="181"/>
      <c r="G1096" s="182"/>
      <c r="M1096" s="178" t="s">
        <v>88</v>
      </c>
      <c r="O1096" s="170"/>
    </row>
    <row r="1097" spans="1:15" ht="12.75">
      <c r="A1097" s="177"/>
      <c r="B1097" s="179"/>
      <c r="C1097" s="229" t="s">
        <v>89</v>
      </c>
      <c r="D1097" s="230"/>
      <c r="E1097" s="180">
        <v>0</v>
      </c>
      <c r="F1097" s="181"/>
      <c r="G1097" s="182"/>
      <c r="M1097" s="178" t="s">
        <v>89</v>
      </c>
      <c r="O1097" s="170"/>
    </row>
    <row r="1098" spans="1:15" ht="22.5">
      <c r="A1098" s="177"/>
      <c r="B1098" s="179"/>
      <c r="C1098" s="229" t="s">
        <v>990</v>
      </c>
      <c r="D1098" s="230"/>
      <c r="E1098" s="180">
        <v>14.7323</v>
      </c>
      <c r="F1098" s="181"/>
      <c r="G1098" s="182"/>
      <c r="M1098" s="178" t="s">
        <v>990</v>
      </c>
      <c r="O1098" s="170"/>
    </row>
    <row r="1099" spans="1:15" ht="12.75">
      <c r="A1099" s="177"/>
      <c r="B1099" s="179"/>
      <c r="C1099" s="229" t="s">
        <v>246</v>
      </c>
      <c r="D1099" s="230"/>
      <c r="E1099" s="180">
        <v>0</v>
      </c>
      <c r="F1099" s="181"/>
      <c r="G1099" s="182"/>
      <c r="M1099" s="178" t="s">
        <v>246</v>
      </c>
      <c r="O1099" s="170"/>
    </row>
    <row r="1100" spans="1:15" ht="12.75">
      <c r="A1100" s="177"/>
      <c r="B1100" s="179"/>
      <c r="C1100" s="229" t="s">
        <v>89</v>
      </c>
      <c r="D1100" s="230"/>
      <c r="E1100" s="180">
        <v>0</v>
      </c>
      <c r="F1100" s="181"/>
      <c r="G1100" s="182"/>
      <c r="M1100" s="178" t="s">
        <v>89</v>
      </c>
      <c r="O1100" s="170"/>
    </row>
    <row r="1101" spans="1:15" ht="22.5">
      <c r="A1101" s="177"/>
      <c r="B1101" s="179"/>
      <c r="C1101" s="229" t="s">
        <v>991</v>
      </c>
      <c r="D1101" s="230"/>
      <c r="E1101" s="180">
        <v>0</v>
      </c>
      <c r="F1101" s="181"/>
      <c r="G1101" s="182"/>
      <c r="M1101" s="178" t="s">
        <v>991</v>
      </c>
      <c r="O1101" s="170"/>
    </row>
    <row r="1102" spans="1:15" ht="12.75">
      <c r="A1102" s="177"/>
      <c r="B1102" s="179"/>
      <c r="C1102" s="229" t="s">
        <v>992</v>
      </c>
      <c r="D1102" s="230"/>
      <c r="E1102" s="180">
        <v>45.389</v>
      </c>
      <c r="F1102" s="181"/>
      <c r="G1102" s="182"/>
      <c r="M1102" s="178" t="s">
        <v>992</v>
      </c>
      <c r="O1102" s="170"/>
    </row>
    <row r="1103" spans="1:104" ht="12.75">
      <c r="A1103" s="171">
        <v>192</v>
      </c>
      <c r="B1103" s="172" t="s">
        <v>993</v>
      </c>
      <c r="C1103" s="173" t="s">
        <v>994</v>
      </c>
      <c r="D1103" s="174" t="s">
        <v>87</v>
      </c>
      <c r="E1103" s="175">
        <v>167.7734</v>
      </c>
      <c r="F1103" s="175">
        <v>0</v>
      </c>
      <c r="G1103" s="176">
        <f>E1103*F1103</f>
        <v>0</v>
      </c>
      <c r="O1103" s="170">
        <v>2</v>
      </c>
      <c r="AA1103" s="146">
        <v>1</v>
      </c>
      <c r="AB1103" s="146">
        <v>7</v>
      </c>
      <c r="AC1103" s="146">
        <v>7</v>
      </c>
      <c r="AZ1103" s="146">
        <v>2</v>
      </c>
      <c r="BA1103" s="146">
        <f>IF(AZ1103=1,G1103,0)</f>
        <v>0</v>
      </c>
      <c r="BB1103" s="146">
        <f>IF(AZ1103=2,G1103,0)</f>
        <v>0</v>
      </c>
      <c r="BC1103" s="146">
        <f>IF(AZ1103=3,G1103,0)</f>
        <v>0</v>
      </c>
      <c r="BD1103" s="146">
        <f>IF(AZ1103=4,G1103,0)</f>
        <v>0</v>
      </c>
      <c r="BE1103" s="146">
        <f>IF(AZ1103=5,G1103,0)</f>
        <v>0</v>
      </c>
      <c r="CA1103" s="170">
        <v>1</v>
      </c>
      <c r="CB1103" s="170">
        <v>7</v>
      </c>
      <c r="CZ1103" s="146">
        <v>0</v>
      </c>
    </row>
    <row r="1104" spans="1:15" ht="12.75">
      <c r="A1104" s="177"/>
      <c r="B1104" s="179"/>
      <c r="C1104" s="229" t="s">
        <v>995</v>
      </c>
      <c r="D1104" s="230"/>
      <c r="E1104" s="180">
        <v>107.6521</v>
      </c>
      <c r="F1104" s="181"/>
      <c r="G1104" s="182"/>
      <c r="M1104" s="178" t="s">
        <v>995</v>
      </c>
      <c r="O1104" s="170"/>
    </row>
    <row r="1105" spans="1:15" ht="22.5">
      <c r="A1105" s="177"/>
      <c r="B1105" s="179"/>
      <c r="C1105" s="229" t="s">
        <v>996</v>
      </c>
      <c r="D1105" s="230"/>
      <c r="E1105" s="180">
        <v>60.1213</v>
      </c>
      <c r="F1105" s="181"/>
      <c r="G1105" s="182"/>
      <c r="M1105" s="178" t="s">
        <v>996</v>
      </c>
      <c r="O1105" s="170"/>
    </row>
    <row r="1106" spans="1:104" ht="12.75">
      <c r="A1106" s="171">
        <v>193</v>
      </c>
      <c r="B1106" s="172" t="s">
        <v>997</v>
      </c>
      <c r="C1106" s="173" t="s">
        <v>998</v>
      </c>
      <c r="D1106" s="174" t="s">
        <v>87</v>
      </c>
      <c r="E1106" s="175">
        <v>66.6178</v>
      </c>
      <c r="F1106" s="175">
        <v>0</v>
      </c>
      <c r="G1106" s="176">
        <f>E1106*F1106</f>
        <v>0</v>
      </c>
      <c r="O1106" s="170">
        <v>2</v>
      </c>
      <c r="AA1106" s="146">
        <v>1</v>
      </c>
      <c r="AB1106" s="146">
        <v>7</v>
      </c>
      <c r="AC1106" s="146">
        <v>7</v>
      </c>
      <c r="AZ1106" s="146">
        <v>2</v>
      </c>
      <c r="BA1106" s="146">
        <f>IF(AZ1106=1,G1106,0)</f>
        <v>0</v>
      </c>
      <c r="BB1106" s="146">
        <f>IF(AZ1106=2,G1106,0)</f>
        <v>0</v>
      </c>
      <c r="BC1106" s="146">
        <f>IF(AZ1106=3,G1106,0)</f>
        <v>0</v>
      </c>
      <c r="BD1106" s="146">
        <f>IF(AZ1106=4,G1106,0)</f>
        <v>0</v>
      </c>
      <c r="BE1106" s="146">
        <f>IF(AZ1106=5,G1106,0)</f>
        <v>0</v>
      </c>
      <c r="CA1106" s="170">
        <v>1</v>
      </c>
      <c r="CB1106" s="170">
        <v>7</v>
      </c>
      <c r="CZ1106" s="146">
        <v>0</v>
      </c>
    </row>
    <row r="1107" spans="1:15" ht="12.75">
      <c r="A1107" s="177"/>
      <c r="B1107" s="179"/>
      <c r="C1107" s="229" t="s">
        <v>999</v>
      </c>
      <c r="D1107" s="230"/>
      <c r="E1107" s="180">
        <v>37.585</v>
      </c>
      <c r="F1107" s="181"/>
      <c r="G1107" s="182"/>
      <c r="M1107" s="178" t="s">
        <v>999</v>
      </c>
      <c r="O1107" s="170"/>
    </row>
    <row r="1108" spans="1:15" ht="12.75">
      <c r="A1108" s="177"/>
      <c r="B1108" s="179"/>
      <c r="C1108" s="229" t="s">
        <v>1000</v>
      </c>
      <c r="D1108" s="230"/>
      <c r="E1108" s="180">
        <v>29.0328</v>
      </c>
      <c r="F1108" s="181"/>
      <c r="G1108" s="182"/>
      <c r="M1108" s="178" t="s">
        <v>1000</v>
      </c>
      <c r="O1108" s="170"/>
    </row>
    <row r="1109" spans="1:104" ht="22.5">
      <c r="A1109" s="171">
        <v>194</v>
      </c>
      <c r="B1109" s="172" t="s">
        <v>1001</v>
      </c>
      <c r="C1109" s="173" t="s">
        <v>1002</v>
      </c>
      <c r="D1109" s="174" t="s">
        <v>144</v>
      </c>
      <c r="E1109" s="175">
        <v>740</v>
      </c>
      <c r="F1109" s="175">
        <v>0</v>
      </c>
      <c r="G1109" s="176">
        <f>E1109*F1109</f>
        <v>0</v>
      </c>
      <c r="O1109" s="170">
        <v>2</v>
      </c>
      <c r="AA1109" s="146">
        <v>1</v>
      </c>
      <c r="AB1109" s="146">
        <v>7</v>
      </c>
      <c r="AC1109" s="146">
        <v>7</v>
      </c>
      <c r="AZ1109" s="146">
        <v>2</v>
      </c>
      <c r="BA1109" s="146">
        <f>IF(AZ1109=1,G1109,0)</f>
        <v>0</v>
      </c>
      <c r="BB1109" s="146">
        <f>IF(AZ1109=2,G1109,0)</f>
        <v>0</v>
      </c>
      <c r="BC1109" s="146">
        <f>IF(AZ1109=3,G1109,0)</f>
        <v>0</v>
      </c>
      <c r="BD1109" s="146">
        <f>IF(AZ1109=4,G1109,0)</f>
        <v>0</v>
      </c>
      <c r="BE1109" s="146">
        <f>IF(AZ1109=5,G1109,0)</f>
        <v>0</v>
      </c>
      <c r="CA1109" s="170">
        <v>1</v>
      </c>
      <c r="CB1109" s="170">
        <v>7</v>
      </c>
      <c r="CZ1109" s="146">
        <v>0</v>
      </c>
    </row>
    <row r="1110" spans="1:15" ht="12.75">
      <c r="A1110" s="177"/>
      <c r="B1110" s="179"/>
      <c r="C1110" s="229" t="s">
        <v>556</v>
      </c>
      <c r="D1110" s="230"/>
      <c r="E1110" s="180">
        <v>0</v>
      </c>
      <c r="F1110" s="181"/>
      <c r="G1110" s="182"/>
      <c r="M1110" s="178" t="s">
        <v>556</v>
      </c>
      <c r="O1110" s="170"/>
    </row>
    <row r="1111" spans="1:15" ht="22.5">
      <c r="A1111" s="177"/>
      <c r="B1111" s="179"/>
      <c r="C1111" s="229" t="s">
        <v>971</v>
      </c>
      <c r="D1111" s="230"/>
      <c r="E1111" s="180">
        <v>740</v>
      </c>
      <c r="F1111" s="181"/>
      <c r="G1111" s="182"/>
      <c r="M1111" s="178" t="s">
        <v>971</v>
      </c>
      <c r="O1111" s="170"/>
    </row>
    <row r="1112" spans="1:104" ht="12.75">
      <c r="A1112" s="171">
        <v>195</v>
      </c>
      <c r="B1112" s="172" t="s">
        <v>1003</v>
      </c>
      <c r="C1112" s="173" t="s">
        <v>1004</v>
      </c>
      <c r="D1112" s="174" t="s">
        <v>1005</v>
      </c>
      <c r="E1112" s="175">
        <v>0.814</v>
      </c>
      <c r="F1112" s="175">
        <v>0</v>
      </c>
      <c r="G1112" s="176">
        <f>E1112*F1112</f>
        <v>0</v>
      </c>
      <c r="O1112" s="170">
        <v>2</v>
      </c>
      <c r="AA1112" s="146">
        <v>3</v>
      </c>
      <c r="AB1112" s="146">
        <v>7</v>
      </c>
      <c r="AC1112" s="146">
        <v>31140658</v>
      </c>
      <c r="AZ1112" s="146">
        <v>2</v>
      </c>
      <c r="BA1112" s="146">
        <f>IF(AZ1112=1,G1112,0)</f>
        <v>0</v>
      </c>
      <c r="BB1112" s="146">
        <f>IF(AZ1112=2,G1112,0)</f>
        <v>0</v>
      </c>
      <c r="BC1112" s="146">
        <f>IF(AZ1112=3,G1112,0)</f>
        <v>0</v>
      </c>
      <c r="BD1112" s="146">
        <f>IF(AZ1112=4,G1112,0)</f>
        <v>0</v>
      </c>
      <c r="BE1112" s="146">
        <f>IF(AZ1112=5,G1112,0)</f>
        <v>0</v>
      </c>
      <c r="CA1112" s="170">
        <v>3</v>
      </c>
      <c r="CB1112" s="170">
        <v>7</v>
      </c>
      <c r="CZ1112" s="146">
        <v>0</v>
      </c>
    </row>
    <row r="1113" spans="1:15" ht="12.75">
      <c r="A1113" s="177"/>
      <c r="B1113" s="179"/>
      <c r="C1113" s="229" t="s">
        <v>1006</v>
      </c>
      <c r="D1113" s="230"/>
      <c r="E1113" s="180">
        <v>0.814</v>
      </c>
      <c r="F1113" s="181"/>
      <c r="G1113" s="182"/>
      <c r="M1113" s="178" t="s">
        <v>1006</v>
      </c>
      <c r="O1113" s="170"/>
    </row>
    <row r="1114" spans="1:104" ht="12.75">
      <c r="A1114" s="171">
        <v>196</v>
      </c>
      <c r="B1114" s="172" t="s">
        <v>1007</v>
      </c>
      <c r="C1114" s="173" t="s">
        <v>1008</v>
      </c>
      <c r="D1114" s="174" t="s">
        <v>87</v>
      </c>
      <c r="E1114" s="175">
        <v>66.1334</v>
      </c>
      <c r="F1114" s="175">
        <v>0</v>
      </c>
      <c r="G1114" s="176">
        <f>E1114*F1114</f>
        <v>0</v>
      </c>
      <c r="O1114" s="170">
        <v>2</v>
      </c>
      <c r="AA1114" s="146">
        <v>1</v>
      </c>
      <c r="AB1114" s="146">
        <v>7</v>
      </c>
      <c r="AC1114" s="146">
        <v>7</v>
      </c>
      <c r="AZ1114" s="146">
        <v>2</v>
      </c>
      <c r="BA1114" s="146">
        <f>IF(AZ1114=1,G1114,0)</f>
        <v>0</v>
      </c>
      <c r="BB1114" s="146">
        <f>IF(AZ1114=2,G1114,0)</f>
        <v>0</v>
      </c>
      <c r="BC1114" s="146">
        <f>IF(AZ1114=3,G1114,0)</f>
        <v>0</v>
      </c>
      <c r="BD1114" s="146">
        <f>IF(AZ1114=4,G1114,0)</f>
        <v>0</v>
      </c>
      <c r="BE1114" s="146">
        <f>IF(AZ1114=5,G1114,0)</f>
        <v>0</v>
      </c>
      <c r="CA1114" s="170">
        <v>1</v>
      </c>
      <c r="CB1114" s="170">
        <v>7</v>
      </c>
      <c r="CZ1114" s="146">
        <v>0</v>
      </c>
    </row>
    <row r="1115" spans="1:15" ht="22.5">
      <c r="A1115" s="177"/>
      <c r="B1115" s="179"/>
      <c r="C1115" s="229" t="s">
        <v>1009</v>
      </c>
      <c r="D1115" s="230"/>
      <c r="E1115" s="180">
        <v>66.1334</v>
      </c>
      <c r="F1115" s="181"/>
      <c r="G1115" s="182"/>
      <c r="M1115" s="178" t="s">
        <v>1009</v>
      </c>
      <c r="O1115" s="170"/>
    </row>
    <row r="1116" spans="1:104" ht="12.75">
      <c r="A1116" s="171">
        <v>197</v>
      </c>
      <c r="B1116" s="172" t="s">
        <v>1010</v>
      </c>
      <c r="C1116" s="173" t="s">
        <v>1011</v>
      </c>
      <c r="D1116" s="174" t="s">
        <v>104</v>
      </c>
      <c r="E1116" s="175">
        <v>0.8162</v>
      </c>
      <c r="F1116" s="175">
        <v>0</v>
      </c>
      <c r="G1116" s="176">
        <f>E1116*F1116</f>
        <v>0</v>
      </c>
      <c r="O1116" s="170">
        <v>2</v>
      </c>
      <c r="AA1116" s="146">
        <v>3</v>
      </c>
      <c r="AB1116" s="146">
        <v>7</v>
      </c>
      <c r="AC1116" s="146">
        <v>60510103</v>
      </c>
      <c r="AZ1116" s="146">
        <v>2</v>
      </c>
      <c r="BA1116" s="146">
        <f>IF(AZ1116=1,G1116,0)</f>
        <v>0</v>
      </c>
      <c r="BB1116" s="146">
        <f>IF(AZ1116=2,G1116,0)</f>
        <v>0</v>
      </c>
      <c r="BC1116" s="146">
        <f>IF(AZ1116=3,G1116,0)</f>
        <v>0</v>
      </c>
      <c r="BD1116" s="146">
        <f>IF(AZ1116=4,G1116,0)</f>
        <v>0</v>
      </c>
      <c r="BE1116" s="146">
        <f>IF(AZ1116=5,G1116,0)</f>
        <v>0</v>
      </c>
      <c r="CA1116" s="170">
        <v>3</v>
      </c>
      <c r="CB1116" s="170">
        <v>7</v>
      </c>
      <c r="CZ1116" s="146">
        <v>0</v>
      </c>
    </row>
    <row r="1117" spans="1:15" ht="12.75">
      <c r="A1117" s="177"/>
      <c r="B1117" s="179"/>
      <c r="C1117" s="229" t="s">
        <v>1012</v>
      </c>
      <c r="D1117" s="230"/>
      <c r="E1117" s="180">
        <v>0.5168</v>
      </c>
      <c r="F1117" s="181"/>
      <c r="G1117" s="182"/>
      <c r="M1117" s="178" t="s">
        <v>1012</v>
      </c>
      <c r="O1117" s="170"/>
    </row>
    <row r="1118" spans="1:15" ht="12.75">
      <c r="A1118" s="177"/>
      <c r="B1118" s="179"/>
      <c r="C1118" s="229" t="s">
        <v>1013</v>
      </c>
      <c r="D1118" s="230"/>
      <c r="E1118" s="180">
        <v>0.2994</v>
      </c>
      <c r="F1118" s="181"/>
      <c r="G1118" s="182"/>
      <c r="M1118" s="178" t="s">
        <v>1013</v>
      </c>
      <c r="O1118" s="170"/>
    </row>
    <row r="1119" spans="1:104" ht="12.75">
      <c r="A1119" s="171">
        <v>198</v>
      </c>
      <c r="B1119" s="172" t="s">
        <v>1014</v>
      </c>
      <c r="C1119" s="173" t="s">
        <v>1015</v>
      </c>
      <c r="D1119" s="174" t="s">
        <v>61</v>
      </c>
      <c r="E1119" s="175">
        <v>0</v>
      </c>
      <c r="F1119" s="175">
        <v>0</v>
      </c>
      <c r="G1119" s="176">
        <f>E1119*F1119</f>
        <v>0</v>
      </c>
      <c r="O1119" s="170">
        <v>2</v>
      </c>
      <c r="AA1119" s="146">
        <v>1</v>
      </c>
      <c r="AB1119" s="146">
        <v>7</v>
      </c>
      <c r="AC1119" s="146">
        <v>7</v>
      </c>
      <c r="AZ1119" s="146">
        <v>2</v>
      </c>
      <c r="BA1119" s="146">
        <f>IF(AZ1119=1,G1119,0)</f>
        <v>0</v>
      </c>
      <c r="BB1119" s="146">
        <f>IF(AZ1119=2,G1119,0)</f>
        <v>0</v>
      </c>
      <c r="BC1119" s="146">
        <f>IF(AZ1119=3,G1119,0)</f>
        <v>0</v>
      </c>
      <c r="BD1119" s="146">
        <f>IF(AZ1119=4,G1119,0)</f>
        <v>0</v>
      </c>
      <c r="BE1119" s="146">
        <f>IF(AZ1119=5,G1119,0)</f>
        <v>0</v>
      </c>
      <c r="CA1119" s="170">
        <v>1</v>
      </c>
      <c r="CB1119" s="170">
        <v>7</v>
      </c>
      <c r="CZ1119" s="146">
        <v>0</v>
      </c>
    </row>
    <row r="1120" spans="1:57" ht="12.75">
      <c r="A1120" s="183"/>
      <c r="B1120" s="184" t="s">
        <v>76</v>
      </c>
      <c r="C1120" s="185" t="str">
        <f>CONCATENATE(B1068," ",C1068)</f>
        <v>762 Konstrukce tesařské</v>
      </c>
      <c r="D1120" s="186"/>
      <c r="E1120" s="187"/>
      <c r="F1120" s="188"/>
      <c r="G1120" s="189">
        <f>SUM(G1068:G1119)</f>
        <v>0</v>
      </c>
      <c r="O1120" s="170">
        <v>4</v>
      </c>
      <c r="BA1120" s="190">
        <f>SUM(BA1068:BA1119)</f>
        <v>0</v>
      </c>
      <c r="BB1120" s="190">
        <f>SUM(BB1068:BB1119)</f>
        <v>0</v>
      </c>
      <c r="BC1120" s="190">
        <f>SUM(BC1068:BC1119)</f>
        <v>0</v>
      </c>
      <c r="BD1120" s="190">
        <f>SUM(BD1068:BD1119)</f>
        <v>0</v>
      </c>
      <c r="BE1120" s="190">
        <f>SUM(BE1068:BE1119)</f>
        <v>0</v>
      </c>
    </row>
    <row r="1121" spans="1:15" ht="12.75">
      <c r="A1121" s="163" t="s">
        <v>72</v>
      </c>
      <c r="B1121" s="164" t="s">
        <v>1016</v>
      </c>
      <c r="C1121" s="165" t="s">
        <v>1017</v>
      </c>
      <c r="D1121" s="166"/>
      <c r="E1121" s="167"/>
      <c r="F1121" s="167"/>
      <c r="G1121" s="168"/>
      <c r="H1121" s="169"/>
      <c r="I1121" s="169"/>
      <c r="O1121" s="170">
        <v>1</v>
      </c>
    </row>
    <row r="1122" spans="1:104" ht="12.75">
      <c r="A1122" s="171">
        <v>199</v>
      </c>
      <c r="B1122" s="172" t="s">
        <v>1018</v>
      </c>
      <c r="C1122" s="173" t="s">
        <v>1019</v>
      </c>
      <c r="D1122" s="174" t="s">
        <v>238</v>
      </c>
      <c r="E1122" s="175">
        <v>171</v>
      </c>
      <c r="F1122" s="175">
        <v>0</v>
      </c>
      <c r="G1122" s="176">
        <f>E1122*F1122</f>
        <v>0</v>
      </c>
      <c r="O1122" s="170">
        <v>2</v>
      </c>
      <c r="AA1122" s="146">
        <v>1</v>
      </c>
      <c r="AB1122" s="146">
        <v>7</v>
      </c>
      <c r="AC1122" s="146">
        <v>7</v>
      </c>
      <c r="AZ1122" s="146">
        <v>2</v>
      </c>
      <c r="BA1122" s="146">
        <f>IF(AZ1122=1,G1122,0)</f>
        <v>0</v>
      </c>
      <c r="BB1122" s="146">
        <f>IF(AZ1122=2,G1122,0)</f>
        <v>0</v>
      </c>
      <c r="BC1122" s="146">
        <f>IF(AZ1122=3,G1122,0)</f>
        <v>0</v>
      </c>
      <c r="BD1122" s="146">
        <f>IF(AZ1122=4,G1122,0)</f>
        <v>0</v>
      </c>
      <c r="BE1122" s="146">
        <f>IF(AZ1122=5,G1122,0)</f>
        <v>0</v>
      </c>
      <c r="CA1122" s="170">
        <v>1</v>
      </c>
      <c r="CB1122" s="170">
        <v>7</v>
      </c>
      <c r="CZ1122" s="146">
        <v>0</v>
      </c>
    </row>
    <row r="1123" spans="1:15" ht="12.75">
      <c r="A1123" s="177"/>
      <c r="B1123" s="179"/>
      <c r="C1123" s="229" t="s">
        <v>556</v>
      </c>
      <c r="D1123" s="230"/>
      <c r="E1123" s="180">
        <v>0</v>
      </c>
      <c r="F1123" s="181"/>
      <c r="G1123" s="182"/>
      <c r="M1123" s="178" t="s">
        <v>556</v>
      </c>
      <c r="O1123" s="170"/>
    </row>
    <row r="1124" spans="1:15" ht="12.75">
      <c r="A1124" s="177"/>
      <c r="B1124" s="179"/>
      <c r="C1124" s="229" t="s">
        <v>1020</v>
      </c>
      <c r="D1124" s="230"/>
      <c r="E1124" s="180">
        <v>171</v>
      </c>
      <c r="F1124" s="181"/>
      <c r="G1124" s="182"/>
      <c r="M1124" s="178" t="s">
        <v>1020</v>
      </c>
      <c r="O1124" s="170"/>
    </row>
    <row r="1125" spans="1:104" ht="12.75">
      <c r="A1125" s="171">
        <v>200</v>
      </c>
      <c r="B1125" s="172" t="s">
        <v>1021</v>
      </c>
      <c r="C1125" s="173" t="s">
        <v>1022</v>
      </c>
      <c r="D1125" s="174" t="s">
        <v>144</v>
      </c>
      <c r="E1125" s="175">
        <v>46</v>
      </c>
      <c r="F1125" s="175">
        <v>0</v>
      </c>
      <c r="G1125" s="176">
        <f>E1125*F1125</f>
        <v>0</v>
      </c>
      <c r="O1125" s="170">
        <v>2</v>
      </c>
      <c r="AA1125" s="146">
        <v>1</v>
      </c>
      <c r="AB1125" s="146">
        <v>7</v>
      </c>
      <c r="AC1125" s="146">
        <v>7</v>
      </c>
      <c r="AZ1125" s="146">
        <v>2</v>
      </c>
      <c r="BA1125" s="146">
        <f>IF(AZ1125=1,G1125,0)</f>
        <v>0</v>
      </c>
      <c r="BB1125" s="146">
        <f>IF(AZ1125=2,G1125,0)</f>
        <v>0</v>
      </c>
      <c r="BC1125" s="146">
        <f>IF(AZ1125=3,G1125,0)</f>
        <v>0</v>
      </c>
      <c r="BD1125" s="146">
        <f>IF(AZ1125=4,G1125,0)</f>
        <v>0</v>
      </c>
      <c r="BE1125" s="146">
        <f>IF(AZ1125=5,G1125,0)</f>
        <v>0</v>
      </c>
      <c r="CA1125" s="170">
        <v>1</v>
      </c>
      <c r="CB1125" s="170">
        <v>7</v>
      </c>
      <c r="CZ1125" s="146">
        <v>0</v>
      </c>
    </row>
    <row r="1126" spans="1:15" ht="12.75">
      <c r="A1126" s="177"/>
      <c r="B1126" s="179"/>
      <c r="C1126" s="229" t="s">
        <v>556</v>
      </c>
      <c r="D1126" s="230"/>
      <c r="E1126" s="180">
        <v>0</v>
      </c>
      <c r="F1126" s="181"/>
      <c r="G1126" s="182"/>
      <c r="M1126" s="178" t="s">
        <v>556</v>
      </c>
      <c r="O1126" s="170"/>
    </row>
    <row r="1127" spans="1:15" ht="12.75">
      <c r="A1127" s="177"/>
      <c r="B1127" s="179"/>
      <c r="C1127" s="229" t="s">
        <v>89</v>
      </c>
      <c r="D1127" s="230"/>
      <c r="E1127" s="180">
        <v>0</v>
      </c>
      <c r="F1127" s="181"/>
      <c r="G1127" s="182"/>
      <c r="M1127" s="178" t="s">
        <v>89</v>
      </c>
      <c r="O1127" s="170"/>
    </row>
    <row r="1128" spans="1:15" ht="12.75">
      <c r="A1128" s="177"/>
      <c r="B1128" s="179"/>
      <c r="C1128" s="229" t="s">
        <v>1023</v>
      </c>
      <c r="D1128" s="230"/>
      <c r="E1128" s="180">
        <v>13</v>
      </c>
      <c r="F1128" s="181"/>
      <c r="G1128" s="182"/>
      <c r="M1128" s="178" t="s">
        <v>1023</v>
      </c>
      <c r="O1128" s="170"/>
    </row>
    <row r="1129" spans="1:15" ht="12.75">
      <c r="A1129" s="177"/>
      <c r="B1129" s="179"/>
      <c r="C1129" s="229" t="s">
        <v>1024</v>
      </c>
      <c r="D1129" s="230"/>
      <c r="E1129" s="180">
        <v>33</v>
      </c>
      <c r="F1129" s="181"/>
      <c r="G1129" s="182"/>
      <c r="M1129" s="178" t="s">
        <v>1024</v>
      </c>
      <c r="O1129" s="170"/>
    </row>
    <row r="1130" spans="1:104" ht="22.5">
      <c r="A1130" s="171">
        <v>201</v>
      </c>
      <c r="B1130" s="172" t="s">
        <v>1025</v>
      </c>
      <c r="C1130" s="173" t="s">
        <v>1026</v>
      </c>
      <c r="D1130" s="174" t="s">
        <v>238</v>
      </c>
      <c r="E1130" s="175">
        <v>0.8</v>
      </c>
      <c r="F1130" s="175">
        <v>0</v>
      </c>
      <c r="G1130" s="176">
        <f>E1130*F1130</f>
        <v>0</v>
      </c>
      <c r="O1130" s="170">
        <v>2</v>
      </c>
      <c r="AA1130" s="146">
        <v>1</v>
      </c>
      <c r="AB1130" s="146">
        <v>7</v>
      </c>
      <c r="AC1130" s="146">
        <v>7</v>
      </c>
      <c r="AZ1130" s="146">
        <v>2</v>
      </c>
      <c r="BA1130" s="146">
        <f>IF(AZ1130=1,G1130,0)</f>
        <v>0</v>
      </c>
      <c r="BB1130" s="146">
        <f>IF(AZ1130=2,G1130,0)</f>
        <v>0</v>
      </c>
      <c r="BC1130" s="146">
        <f>IF(AZ1130=3,G1130,0)</f>
        <v>0</v>
      </c>
      <c r="BD1130" s="146">
        <f>IF(AZ1130=4,G1130,0)</f>
        <v>0</v>
      </c>
      <c r="BE1130" s="146">
        <f>IF(AZ1130=5,G1130,0)</f>
        <v>0</v>
      </c>
      <c r="CA1130" s="170">
        <v>1</v>
      </c>
      <c r="CB1130" s="170">
        <v>7</v>
      </c>
      <c r="CZ1130" s="146">
        <v>0</v>
      </c>
    </row>
    <row r="1131" spans="1:15" ht="12.75">
      <c r="A1131" s="177"/>
      <c r="B1131" s="179"/>
      <c r="C1131" s="229" t="s">
        <v>339</v>
      </c>
      <c r="D1131" s="230"/>
      <c r="E1131" s="180">
        <v>0</v>
      </c>
      <c r="F1131" s="181"/>
      <c r="G1131" s="182"/>
      <c r="M1131" s="178" t="s">
        <v>339</v>
      </c>
      <c r="O1131" s="170"/>
    </row>
    <row r="1132" spans="1:15" ht="12.75">
      <c r="A1132" s="177"/>
      <c r="B1132" s="179"/>
      <c r="C1132" s="229" t="s">
        <v>858</v>
      </c>
      <c r="D1132" s="230"/>
      <c r="E1132" s="180">
        <v>0.8</v>
      </c>
      <c r="F1132" s="181"/>
      <c r="G1132" s="182"/>
      <c r="M1132" s="178" t="s">
        <v>858</v>
      </c>
      <c r="O1132" s="170"/>
    </row>
    <row r="1133" spans="1:104" ht="22.5">
      <c r="A1133" s="171">
        <v>202</v>
      </c>
      <c r="B1133" s="172" t="s">
        <v>1027</v>
      </c>
      <c r="C1133" s="173" t="s">
        <v>1028</v>
      </c>
      <c r="D1133" s="174" t="s">
        <v>238</v>
      </c>
      <c r="E1133" s="175">
        <v>325.6</v>
      </c>
      <c r="F1133" s="175">
        <v>0</v>
      </c>
      <c r="G1133" s="176">
        <f>E1133*F1133</f>
        <v>0</v>
      </c>
      <c r="O1133" s="170">
        <v>2</v>
      </c>
      <c r="AA1133" s="146">
        <v>1</v>
      </c>
      <c r="AB1133" s="146">
        <v>7</v>
      </c>
      <c r="AC1133" s="146">
        <v>7</v>
      </c>
      <c r="AZ1133" s="146">
        <v>2</v>
      </c>
      <c r="BA1133" s="146">
        <f>IF(AZ1133=1,G1133,0)</f>
        <v>0</v>
      </c>
      <c r="BB1133" s="146">
        <f>IF(AZ1133=2,G1133,0)</f>
        <v>0</v>
      </c>
      <c r="BC1133" s="146">
        <f>IF(AZ1133=3,G1133,0)</f>
        <v>0</v>
      </c>
      <c r="BD1133" s="146">
        <f>IF(AZ1133=4,G1133,0)</f>
        <v>0</v>
      </c>
      <c r="BE1133" s="146">
        <f>IF(AZ1133=5,G1133,0)</f>
        <v>0</v>
      </c>
      <c r="CA1133" s="170">
        <v>1</v>
      </c>
      <c r="CB1133" s="170">
        <v>7</v>
      </c>
      <c r="CZ1133" s="146">
        <v>0</v>
      </c>
    </row>
    <row r="1134" spans="1:15" ht="12.75">
      <c r="A1134" s="177"/>
      <c r="B1134" s="179"/>
      <c r="C1134" s="229" t="s">
        <v>339</v>
      </c>
      <c r="D1134" s="230"/>
      <c r="E1134" s="180">
        <v>0</v>
      </c>
      <c r="F1134" s="181"/>
      <c r="G1134" s="182"/>
      <c r="M1134" s="178" t="s">
        <v>339</v>
      </c>
      <c r="O1134" s="170"/>
    </row>
    <row r="1135" spans="1:15" ht="12.75">
      <c r="A1135" s="177"/>
      <c r="B1135" s="179"/>
      <c r="C1135" s="229" t="s">
        <v>854</v>
      </c>
      <c r="D1135" s="230"/>
      <c r="E1135" s="180">
        <v>108</v>
      </c>
      <c r="F1135" s="181"/>
      <c r="G1135" s="182"/>
      <c r="M1135" s="178" t="s">
        <v>854</v>
      </c>
      <c r="O1135" s="170"/>
    </row>
    <row r="1136" spans="1:15" ht="12.75">
      <c r="A1136" s="177"/>
      <c r="B1136" s="179"/>
      <c r="C1136" s="229" t="s">
        <v>855</v>
      </c>
      <c r="D1136" s="230"/>
      <c r="E1136" s="180">
        <v>147.9</v>
      </c>
      <c r="F1136" s="181"/>
      <c r="G1136" s="182"/>
      <c r="M1136" s="178" t="s">
        <v>855</v>
      </c>
      <c r="O1136" s="170"/>
    </row>
    <row r="1137" spans="1:15" ht="12.75">
      <c r="A1137" s="177"/>
      <c r="B1137" s="179"/>
      <c r="C1137" s="229" t="s">
        <v>856</v>
      </c>
      <c r="D1137" s="230"/>
      <c r="E1137" s="180">
        <v>9.6</v>
      </c>
      <c r="F1137" s="181"/>
      <c r="G1137" s="182"/>
      <c r="M1137" s="178" t="s">
        <v>856</v>
      </c>
      <c r="O1137" s="170"/>
    </row>
    <row r="1138" spans="1:15" ht="12.75">
      <c r="A1138" s="177"/>
      <c r="B1138" s="179"/>
      <c r="C1138" s="229" t="s">
        <v>857</v>
      </c>
      <c r="D1138" s="230"/>
      <c r="E1138" s="180">
        <v>40.6</v>
      </c>
      <c r="F1138" s="181"/>
      <c r="G1138" s="182"/>
      <c r="M1138" s="178" t="s">
        <v>857</v>
      </c>
      <c r="O1138" s="170"/>
    </row>
    <row r="1139" spans="1:15" ht="12.75">
      <c r="A1139" s="177"/>
      <c r="B1139" s="179"/>
      <c r="C1139" s="229" t="s">
        <v>859</v>
      </c>
      <c r="D1139" s="230"/>
      <c r="E1139" s="180">
        <v>2</v>
      </c>
      <c r="F1139" s="181"/>
      <c r="G1139" s="182"/>
      <c r="M1139" s="178" t="s">
        <v>859</v>
      </c>
      <c r="O1139" s="170"/>
    </row>
    <row r="1140" spans="1:15" ht="12.75">
      <c r="A1140" s="177"/>
      <c r="B1140" s="179"/>
      <c r="C1140" s="229" t="s">
        <v>860</v>
      </c>
      <c r="D1140" s="230"/>
      <c r="E1140" s="180">
        <v>5.1</v>
      </c>
      <c r="F1140" s="181"/>
      <c r="G1140" s="182"/>
      <c r="M1140" s="178" t="s">
        <v>860</v>
      </c>
      <c r="O1140" s="170"/>
    </row>
    <row r="1141" spans="1:15" ht="12.75">
      <c r="A1141" s="177"/>
      <c r="B1141" s="179"/>
      <c r="C1141" s="229" t="s">
        <v>861</v>
      </c>
      <c r="D1141" s="230"/>
      <c r="E1141" s="180">
        <v>5.4</v>
      </c>
      <c r="F1141" s="181"/>
      <c r="G1141" s="182"/>
      <c r="M1141" s="178" t="s">
        <v>861</v>
      </c>
      <c r="O1141" s="170"/>
    </row>
    <row r="1142" spans="1:15" ht="12.75">
      <c r="A1142" s="177"/>
      <c r="B1142" s="179"/>
      <c r="C1142" s="229" t="s">
        <v>862</v>
      </c>
      <c r="D1142" s="230"/>
      <c r="E1142" s="180">
        <v>7</v>
      </c>
      <c r="F1142" s="181"/>
      <c r="G1142" s="182"/>
      <c r="M1142" s="178" t="s">
        <v>862</v>
      </c>
      <c r="O1142" s="170"/>
    </row>
    <row r="1143" spans="1:104" ht="12.75">
      <c r="A1143" s="171">
        <v>203</v>
      </c>
      <c r="B1143" s="172" t="s">
        <v>1029</v>
      </c>
      <c r="C1143" s="173" t="s">
        <v>1030</v>
      </c>
      <c r="D1143" s="174" t="s">
        <v>238</v>
      </c>
      <c r="E1143" s="175">
        <v>319.4</v>
      </c>
      <c r="F1143" s="175">
        <v>0</v>
      </c>
      <c r="G1143" s="176">
        <f>E1143*F1143</f>
        <v>0</v>
      </c>
      <c r="O1143" s="170">
        <v>2</v>
      </c>
      <c r="AA1143" s="146">
        <v>1</v>
      </c>
      <c r="AB1143" s="146">
        <v>7</v>
      </c>
      <c r="AC1143" s="146">
        <v>7</v>
      </c>
      <c r="AZ1143" s="146">
        <v>2</v>
      </c>
      <c r="BA1143" s="146">
        <f>IF(AZ1143=1,G1143,0)</f>
        <v>0</v>
      </c>
      <c r="BB1143" s="146">
        <f>IF(AZ1143=2,G1143,0)</f>
        <v>0</v>
      </c>
      <c r="BC1143" s="146">
        <f>IF(AZ1143=3,G1143,0)</f>
        <v>0</v>
      </c>
      <c r="BD1143" s="146">
        <f>IF(AZ1143=4,G1143,0)</f>
        <v>0</v>
      </c>
      <c r="BE1143" s="146">
        <f>IF(AZ1143=5,G1143,0)</f>
        <v>0</v>
      </c>
      <c r="CA1143" s="170">
        <v>1</v>
      </c>
      <c r="CB1143" s="170">
        <v>7</v>
      </c>
      <c r="CZ1143" s="146">
        <v>0</v>
      </c>
    </row>
    <row r="1144" spans="1:15" ht="22.5">
      <c r="A1144" s="177"/>
      <c r="B1144" s="179"/>
      <c r="C1144" s="229" t="s">
        <v>1031</v>
      </c>
      <c r="D1144" s="230"/>
      <c r="E1144" s="180">
        <v>308.9</v>
      </c>
      <c r="F1144" s="181"/>
      <c r="G1144" s="182"/>
      <c r="M1144" s="178" t="s">
        <v>1031</v>
      </c>
      <c r="O1144" s="170"/>
    </row>
    <row r="1145" spans="1:15" ht="12.75">
      <c r="A1145" s="177"/>
      <c r="B1145" s="179"/>
      <c r="C1145" s="229" t="s">
        <v>1032</v>
      </c>
      <c r="D1145" s="230"/>
      <c r="E1145" s="180">
        <v>10.5</v>
      </c>
      <c r="F1145" s="181"/>
      <c r="G1145" s="182"/>
      <c r="M1145" s="178" t="s">
        <v>1032</v>
      </c>
      <c r="O1145" s="170"/>
    </row>
    <row r="1146" spans="1:104" ht="12.75">
      <c r="A1146" s="171">
        <v>204</v>
      </c>
      <c r="B1146" s="172" t="s">
        <v>1033</v>
      </c>
      <c r="C1146" s="173" t="s">
        <v>1034</v>
      </c>
      <c r="D1146" s="174" t="s">
        <v>238</v>
      </c>
      <c r="E1146" s="175">
        <v>6.6</v>
      </c>
      <c r="F1146" s="175">
        <v>0</v>
      </c>
      <c r="G1146" s="176">
        <f>E1146*F1146</f>
        <v>0</v>
      </c>
      <c r="O1146" s="170">
        <v>2</v>
      </c>
      <c r="AA1146" s="146">
        <v>1</v>
      </c>
      <c r="AB1146" s="146">
        <v>7</v>
      </c>
      <c r="AC1146" s="146">
        <v>7</v>
      </c>
      <c r="AZ1146" s="146">
        <v>2</v>
      </c>
      <c r="BA1146" s="146">
        <f>IF(AZ1146=1,G1146,0)</f>
        <v>0</v>
      </c>
      <c r="BB1146" s="146">
        <f>IF(AZ1146=2,G1146,0)</f>
        <v>0</v>
      </c>
      <c r="BC1146" s="146">
        <f>IF(AZ1146=3,G1146,0)</f>
        <v>0</v>
      </c>
      <c r="BD1146" s="146">
        <f>IF(AZ1146=4,G1146,0)</f>
        <v>0</v>
      </c>
      <c r="BE1146" s="146">
        <f>IF(AZ1146=5,G1146,0)</f>
        <v>0</v>
      </c>
      <c r="CA1146" s="170">
        <v>1</v>
      </c>
      <c r="CB1146" s="170">
        <v>7</v>
      </c>
      <c r="CZ1146" s="146">
        <v>0</v>
      </c>
    </row>
    <row r="1147" spans="1:15" ht="12.75">
      <c r="A1147" s="177"/>
      <c r="B1147" s="179"/>
      <c r="C1147" s="229" t="s">
        <v>88</v>
      </c>
      <c r="D1147" s="230"/>
      <c r="E1147" s="180">
        <v>0</v>
      </c>
      <c r="F1147" s="181"/>
      <c r="G1147" s="182"/>
      <c r="M1147" s="178" t="s">
        <v>88</v>
      </c>
      <c r="O1147" s="170"/>
    </row>
    <row r="1148" spans="1:15" ht="12.75">
      <c r="A1148" s="177"/>
      <c r="B1148" s="179"/>
      <c r="C1148" s="229" t="s">
        <v>89</v>
      </c>
      <c r="D1148" s="230"/>
      <c r="E1148" s="180">
        <v>0</v>
      </c>
      <c r="F1148" s="181"/>
      <c r="G1148" s="182"/>
      <c r="M1148" s="178" t="s">
        <v>89</v>
      </c>
      <c r="O1148" s="170"/>
    </row>
    <row r="1149" spans="1:15" ht="12.75">
      <c r="A1149" s="177"/>
      <c r="B1149" s="179"/>
      <c r="C1149" s="229" t="s">
        <v>180</v>
      </c>
      <c r="D1149" s="230"/>
      <c r="E1149" s="180">
        <v>0</v>
      </c>
      <c r="F1149" s="181"/>
      <c r="G1149" s="182"/>
      <c r="M1149" s="178" t="s">
        <v>180</v>
      </c>
      <c r="O1149" s="170"/>
    </row>
    <row r="1150" spans="1:15" ht="12.75">
      <c r="A1150" s="177"/>
      <c r="B1150" s="179"/>
      <c r="C1150" s="229" t="s">
        <v>1035</v>
      </c>
      <c r="D1150" s="230"/>
      <c r="E1150" s="180">
        <v>6.6</v>
      </c>
      <c r="F1150" s="181"/>
      <c r="G1150" s="182"/>
      <c r="M1150" s="178" t="s">
        <v>1035</v>
      </c>
      <c r="O1150" s="170"/>
    </row>
    <row r="1151" spans="1:104" ht="12.75">
      <c r="A1151" s="171">
        <v>205</v>
      </c>
      <c r="B1151" s="172" t="s">
        <v>1036</v>
      </c>
      <c r="C1151" s="173" t="s">
        <v>1037</v>
      </c>
      <c r="D1151" s="174" t="s">
        <v>238</v>
      </c>
      <c r="E1151" s="175">
        <v>171</v>
      </c>
      <c r="F1151" s="175">
        <v>0</v>
      </c>
      <c r="G1151" s="176">
        <f>E1151*F1151</f>
        <v>0</v>
      </c>
      <c r="O1151" s="170">
        <v>2</v>
      </c>
      <c r="AA1151" s="146">
        <v>1</v>
      </c>
      <c r="AB1151" s="146">
        <v>7</v>
      </c>
      <c r="AC1151" s="146">
        <v>7</v>
      </c>
      <c r="AZ1151" s="146">
        <v>2</v>
      </c>
      <c r="BA1151" s="146">
        <f>IF(AZ1151=1,G1151,0)</f>
        <v>0</v>
      </c>
      <c r="BB1151" s="146">
        <f>IF(AZ1151=2,G1151,0)</f>
        <v>0</v>
      </c>
      <c r="BC1151" s="146">
        <f>IF(AZ1151=3,G1151,0)</f>
        <v>0</v>
      </c>
      <c r="BD1151" s="146">
        <f>IF(AZ1151=4,G1151,0)</f>
        <v>0</v>
      </c>
      <c r="BE1151" s="146">
        <f>IF(AZ1151=5,G1151,0)</f>
        <v>0</v>
      </c>
      <c r="CA1151" s="170">
        <v>1</v>
      </c>
      <c r="CB1151" s="170">
        <v>7</v>
      </c>
      <c r="CZ1151" s="146">
        <v>0</v>
      </c>
    </row>
    <row r="1152" spans="1:15" ht="12.75">
      <c r="A1152" s="177"/>
      <c r="B1152" s="179"/>
      <c r="C1152" s="229" t="s">
        <v>339</v>
      </c>
      <c r="D1152" s="230"/>
      <c r="E1152" s="180">
        <v>0</v>
      </c>
      <c r="F1152" s="181"/>
      <c r="G1152" s="182"/>
      <c r="M1152" s="178" t="s">
        <v>339</v>
      </c>
      <c r="O1152" s="170"/>
    </row>
    <row r="1153" spans="1:15" ht="12.75">
      <c r="A1153" s="177"/>
      <c r="B1153" s="179"/>
      <c r="C1153" s="229" t="s">
        <v>1038</v>
      </c>
      <c r="D1153" s="230"/>
      <c r="E1153" s="180">
        <v>171</v>
      </c>
      <c r="F1153" s="181"/>
      <c r="G1153" s="182"/>
      <c r="M1153" s="178" t="s">
        <v>1038</v>
      </c>
      <c r="O1153" s="170"/>
    </row>
    <row r="1154" spans="1:104" ht="12.75">
      <c r="A1154" s="171">
        <v>206</v>
      </c>
      <c r="B1154" s="172" t="s">
        <v>1039</v>
      </c>
      <c r="C1154" s="173" t="s">
        <v>1040</v>
      </c>
      <c r="D1154" s="174" t="s">
        <v>238</v>
      </c>
      <c r="E1154" s="175">
        <v>37</v>
      </c>
      <c r="F1154" s="175">
        <v>0</v>
      </c>
      <c r="G1154" s="176">
        <f>E1154*F1154</f>
        <v>0</v>
      </c>
      <c r="O1154" s="170">
        <v>2</v>
      </c>
      <c r="AA1154" s="146">
        <v>1</v>
      </c>
      <c r="AB1154" s="146">
        <v>7</v>
      </c>
      <c r="AC1154" s="146">
        <v>7</v>
      </c>
      <c r="AZ1154" s="146">
        <v>2</v>
      </c>
      <c r="BA1154" s="146">
        <f>IF(AZ1154=1,G1154,0)</f>
        <v>0</v>
      </c>
      <c r="BB1154" s="146">
        <f>IF(AZ1154=2,G1154,0)</f>
        <v>0</v>
      </c>
      <c r="BC1154" s="146">
        <f>IF(AZ1154=3,G1154,0)</f>
        <v>0</v>
      </c>
      <c r="BD1154" s="146">
        <f>IF(AZ1154=4,G1154,0)</f>
        <v>0</v>
      </c>
      <c r="BE1154" s="146">
        <f>IF(AZ1154=5,G1154,0)</f>
        <v>0</v>
      </c>
      <c r="CA1154" s="170">
        <v>1</v>
      </c>
      <c r="CB1154" s="170">
        <v>7</v>
      </c>
      <c r="CZ1154" s="146">
        <v>0</v>
      </c>
    </row>
    <row r="1155" spans="1:15" ht="12.75">
      <c r="A1155" s="177"/>
      <c r="B1155" s="179"/>
      <c r="C1155" s="229" t="s">
        <v>339</v>
      </c>
      <c r="D1155" s="230"/>
      <c r="E1155" s="180">
        <v>0</v>
      </c>
      <c r="F1155" s="181"/>
      <c r="G1155" s="182"/>
      <c r="M1155" s="178" t="s">
        <v>339</v>
      </c>
      <c r="O1155" s="170"/>
    </row>
    <row r="1156" spans="1:15" ht="12.75">
      <c r="A1156" s="177"/>
      <c r="B1156" s="179"/>
      <c r="C1156" s="229" t="s">
        <v>1041</v>
      </c>
      <c r="D1156" s="230"/>
      <c r="E1156" s="180">
        <v>19</v>
      </c>
      <c r="F1156" s="181"/>
      <c r="G1156" s="182"/>
      <c r="M1156" s="204">
        <v>8.80486111111111</v>
      </c>
      <c r="O1156" s="170"/>
    </row>
    <row r="1157" spans="1:15" ht="12.75">
      <c r="A1157" s="177"/>
      <c r="B1157" s="179"/>
      <c r="C1157" s="229" t="s">
        <v>1042</v>
      </c>
      <c r="D1157" s="230"/>
      <c r="E1157" s="180">
        <v>18</v>
      </c>
      <c r="F1157" s="181"/>
      <c r="G1157" s="182"/>
      <c r="M1157" s="204">
        <v>8.845833333333333</v>
      </c>
      <c r="O1157" s="170"/>
    </row>
    <row r="1158" spans="1:104" ht="12.75">
      <c r="A1158" s="171">
        <v>207</v>
      </c>
      <c r="B1158" s="172" t="s">
        <v>1043</v>
      </c>
      <c r="C1158" s="173" t="s">
        <v>1044</v>
      </c>
      <c r="D1158" s="174" t="s">
        <v>87</v>
      </c>
      <c r="E1158" s="175">
        <v>59.015</v>
      </c>
      <c r="F1158" s="175">
        <v>0</v>
      </c>
      <c r="G1158" s="176">
        <f>E1158*F1158</f>
        <v>0</v>
      </c>
      <c r="O1158" s="170">
        <v>2</v>
      </c>
      <c r="AA1158" s="146">
        <v>12</v>
      </c>
      <c r="AB1158" s="146">
        <v>0</v>
      </c>
      <c r="AC1158" s="146">
        <v>204</v>
      </c>
      <c r="AZ1158" s="146">
        <v>2</v>
      </c>
      <c r="BA1158" s="146">
        <f>IF(AZ1158=1,G1158,0)</f>
        <v>0</v>
      </c>
      <c r="BB1158" s="146">
        <f>IF(AZ1158=2,G1158,0)</f>
        <v>0</v>
      </c>
      <c r="BC1158" s="146">
        <f>IF(AZ1158=3,G1158,0)</f>
        <v>0</v>
      </c>
      <c r="BD1158" s="146">
        <f>IF(AZ1158=4,G1158,0)</f>
        <v>0</v>
      </c>
      <c r="BE1158" s="146">
        <f>IF(AZ1158=5,G1158,0)</f>
        <v>0</v>
      </c>
      <c r="CA1158" s="170">
        <v>12</v>
      </c>
      <c r="CB1158" s="170">
        <v>0</v>
      </c>
      <c r="CZ1158" s="146">
        <v>0</v>
      </c>
    </row>
    <row r="1159" spans="1:15" ht="12.75">
      <c r="A1159" s="177"/>
      <c r="B1159" s="179"/>
      <c r="C1159" s="229" t="s">
        <v>339</v>
      </c>
      <c r="D1159" s="230"/>
      <c r="E1159" s="180">
        <v>0</v>
      </c>
      <c r="F1159" s="181"/>
      <c r="G1159" s="182"/>
      <c r="M1159" s="178" t="s">
        <v>339</v>
      </c>
      <c r="O1159" s="170"/>
    </row>
    <row r="1160" spans="1:15" ht="12.75">
      <c r="A1160" s="177"/>
      <c r="B1160" s="179"/>
      <c r="C1160" s="229" t="s">
        <v>1045</v>
      </c>
      <c r="D1160" s="230"/>
      <c r="E1160" s="180">
        <v>47.025</v>
      </c>
      <c r="F1160" s="181"/>
      <c r="G1160" s="182"/>
      <c r="M1160" s="178" t="s">
        <v>1045</v>
      </c>
      <c r="O1160" s="170"/>
    </row>
    <row r="1161" spans="1:15" ht="12.75">
      <c r="A1161" s="177"/>
      <c r="B1161" s="179"/>
      <c r="C1161" s="229" t="s">
        <v>1046</v>
      </c>
      <c r="D1161" s="230"/>
      <c r="E1161" s="180">
        <v>5.225</v>
      </c>
      <c r="F1161" s="181"/>
      <c r="G1161" s="182"/>
      <c r="M1161" s="178" t="s">
        <v>1046</v>
      </c>
      <c r="O1161" s="170"/>
    </row>
    <row r="1162" spans="1:15" ht="12.75">
      <c r="A1162" s="177"/>
      <c r="B1162" s="179"/>
      <c r="C1162" s="229" t="s">
        <v>1047</v>
      </c>
      <c r="D1162" s="230"/>
      <c r="E1162" s="180">
        <v>4.95</v>
      </c>
      <c r="F1162" s="181"/>
      <c r="G1162" s="182"/>
      <c r="M1162" s="178" t="s">
        <v>1047</v>
      </c>
      <c r="O1162" s="170"/>
    </row>
    <row r="1163" spans="1:15" ht="12.75">
      <c r="A1163" s="177"/>
      <c r="B1163" s="179"/>
      <c r="C1163" s="229" t="s">
        <v>88</v>
      </c>
      <c r="D1163" s="230"/>
      <c r="E1163" s="180">
        <v>0</v>
      </c>
      <c r="F1163" s="181"/>
      <c r="G1163" s="182"/>
      <c r="M1163" s="178" t="s">
        <v>88</v>
      </c>
      <c r="O1163" s="170"/>
    </row>
    <row r="1164" spans="1:15" ht="12.75">
      <c r="A1164" s="177"/>
      <c r="B1164" s="179"/>
      <c r="C1164" s="229" t="s">
        <v>89</v>
      </c>
      <c r="D1164" s="230"/>
      <c r="E1164" s="180">
        <v>0</v>
      </c>
      <c r="F1164" s="181"/>
      <c r="G1164" s="182"/>
      <c r="M1164" s="178" t="s">
        <v>89</v>
      </c>
      <c r="O1164" s="170"/>
    </row>
    <row r="1165" spans="1:15" ht="12.75">
      <c r="A1165" s="177"/>
      <c r="B1165" s="179"/>
      <c r="C1165" s="229" t="s">
        <v>180</v>
      </c>
      <c r="D1165" s="230"/>
      <c r="E1165" s="180">
        <v>0</v>
      </c>
      <c r="F1165" s="181"/>
      <c r="G1165" s="182"/>
      <c r="M1165" s="178" t="s">
        <v>180</v>
      </c>
      <c r="O1165" s="170"/>
    </row>
    <row r="1166" spans="1:15" ht="12.75">
      <c r="A1166" s="177"/>
      <c r="B1166" s="179"/>
      <c r="C1166" s="229" t="s">
        <v>1048</v>
      </c>
      <c r="D1166" s="230"/>
      <c r="E1166" s="180">
        <v>1.815</v>
      </c>
      <c r="F1166" s="181"/>
      <c r="G1166" s="182"/>
      <c r="M1166" s="178" t="s">
        <v>1048</v>
      </c>
      <c r="O1166" s="170"/>
    </row>
    <row r="1167" spans="1:104" ht="12.75">
      <c r="A1167" s="171">
        <v>208</v>
      </c>
      <c r="B1167" s="172" t="s">
        <v>1049</v>
      </c>
      <c r="C1167" s="173" t="s">
        <v>1050</v>
      </c>
      <c r="D1167" s="174" t="s">
        <v>61</v>
      </c>
      <c r="E1167" s="175">
        <v>0</v>
      </c>
      <c r="F1167" s="175">
        <v>0</v>
      </c>
      <c r="G1167" s="176">
        <f>E1167*F1167</f>
        <v>0</v>
      </c>
      <c r="O1167" s="170">
        <v>2</v>
      </c>
      <c r="AA1167" s="146">
        <v>1</v>
      </c>
      <c r="AB1167" s="146">
        <v>7</v>
      </c>
      <c r="AC1167" s="146">
        <v>7</v>
      </c>
      <c r="AZ1167" s="146">
        <v>2</v>
      </c>
      <c r="BA1167" s="146">
        <f>IF(AZ1167=1,G1167,0)</f>
        <v>0</v>
      </c>
      <c r="BB1167" s="146">
        <f>IF(AZ1167=2,G1167,0)</f>
        <v>0</v>
      </c>
      <c r="BC1167" s="146">
        <f>IF(AZ1167=3,G1167,0)</f>
        <v>0</v>
      </c>
      <c r="BD1167" s="146">
        <f>IF(AZ1167=4,G1167,0)</f>
        <v>0</v>
      </c>
      <c r="BE1167" s="146">
        <f>IF(AZ1167=5,G1167,0)</f>
        <v>0</v>
      </c>
      <c r="CA1167" s="170">
        <v>1</v>
      </c>
      <c r="CB1167" s="170">
        <v>7</v>
      </c>
      <c r="CZ1167" s="146">
        <v>0</v>
      </c>
    </row>
    <row r="1168" spans="1:57" ht="12.75">
      <c r="A1168" s="183"/>
      <c r="B1168" s="184" t="s">
        <v>76</v>
      </c>
      <c r="C1168" s="185" t="str">
        <f>CONCATENATE(B1121," ",C1121)</f>
        <v>764 Konstrukce klempířské</v>
      </c>
      <c r="D1168" s="186"/>
      <c r="E1168" s="187"/>
      <c r="F1168" s="188"/>
      <c r="G1168" s="189">
        <f>SUM(G1121:G1167)</f>
        <v>0</v>
      </c>
      <c r="O1168" s="170">
        <v>4</v>
      </c>
      <c r="BA1168" s="190">
        <f>SUM(BA1121:BA1167)</f>
        <v>0</v>
      </c>
      <c r="BB1168" s="190">
        <f>SUM(BB1121:BB1167)</f>
        <v>0</v>
      </c>
      <c r="BC1168" s="190">
        <f>SUM(BC1121:BC1167)</f>
        <v>0</v>
      </c>
      <c r="BD1168" s="190">
        <f>SUM(BD1121:BD1167)</f>
        <v>0</v>
      </c>
      <c r="BE1168" s="190">
        <f>SUM(BE1121:BE1167)</f>
        <v>0</v>
      </c>
    </row>
    <row r="1169" spans="1:15" ht="12.75">
      <c r="A1169" s="163" t="s">
        <v>72</v>
      </c>
      <c r="B1169" s="164" t="s">
        <v>1051</v>
      </c>
      <c r="C1169" s="165" t="s">
        <v>1052</v>
      </c>
      <c r="D1169" s="166"/>
      <c r="E1169" s="167"/>
      <c r="F1169" s="167"/>
      <c r="G1169" s="168"/>
      <c r="H1169" s="169"/>
      <c r="I1169" s="169"/>
      <c r="O1169" s="170">
        <v>1</v>
      </c>
    </row>
    <row r="1170" spans="1:104" ht="12.75">
      <c r="A1170" s="171">
        <v>209</v>
      </c>
      <c r="B1170" s="172" t="s">
        <v>1053</v>
      </c>
      <c r="C1170" s="173" t="s">
        <v>1054</v>
      </c>
      <c r="D1170" s="174" t="s">
        <v>1055</v>
      </c>
      <c r="E1170" s="175">
        <v>709.14</v>
      </c>
      <c r="F1170" s="175">
        <v>0</v>
      </c>
      <c r="G1170" s="176">
        <f>E1170*F1170</f>
        <v>0</v>
      </c>
      <c r="O1170" s="170">
        <v>2</v>
      </c>
      <c r="AA1170" s="146">
        <v>1</v>
      </c>
      <c r="AB1170" s="146">
        <v>7</v>
      </c>
      <c r="AC1170" s="146">
        <v>7</v>
      </c>
      <c r="AZ1170" s="146">
        <v>2</v>
      </c>
      <c r="BA1170" s="146">
        <f>IF(AZ1170=1,G1170,0)</f>
        <v>0</v>
      </c>
      <c r="BB1170" s="146">
        <f>IF(AZ1170=2,G1170,0)</f>
        <v>0</v>
      </c>
      <c r="BC1170" s="146">
        <f>IF(AZ1170=3,G1170,0)</f>
        <v>0</v>
      </c>
      <c r="BD1170" s="146">
        <f>IF(AZ1170=4,G1170,0)</f>
        <v>0</v>
      </c>
      <c r="BE1170" s="146">
        <f>IF(AZ1170=5,G1170,0)</f>
        <v>0</v>
      </c>
      <c r="CA1170" s="170">
        <v>1</v>
      </c>
      <c r="CB1170" s="170">
        <v>7</v>
      </c>
      <c r="CZ1170" s="146">
        <v>0</v>
      </c>
    </row>
    <row r="1171" spans="1:15" ht="12.75">
      <c r="A1171" s="177"/>
      <c r="B1171" s="179"/>
      <c r="C1171" s="229" t="s">
        <v>88</v>
      </c>
      <c r="D1171" s="230"/>
      <c r="E1171" s="180">
        <v>0</v>
      </c>
      <c r="F1171" s="181"/>
      <c r="G1171" s="182"/>
      <c r="M1171" s="178" t="s">
        <v>88</v>
      </c>
      <c r="O1171" s="170"/>
    </row>
    <row r="1172" spans="1:15" ht="12.75">
      <c r="A1172" s="177"/>
      <c r="B1172" s="179"/>
      <c r="C1172" s="229" t="s">
        <v>89</v>
      </c>
      <c r="D1172" s="230"/>
      <c r="E1172" s="180">
        <v>0</v>
      </c>
      <c r="F1172" s="181"/>
      <c r="G1172" s="182"/>
      <c r="M1172" s="178" t="s">
        <v>89</v>
      </c>
      <c r="O1172" s="170"/>
    </row>
    <row r="1173" spans="1:15" ht="12.75">
      <c r="A1173" s="177"/>
      <c r="B1173" s="179"/>
      <c r="C1173" s="229" t="s">
        <v>701</v>
      </c>
      <c r="D1173" s="230"/>
      <c r="E1173" s="180">
        <v>0</v>
      </c>
      <c r="F1173" s="181"/>
      <c r="G1173" s="182"/>
      <c r="M1173" s="178" t="s">
        <v>701</v>
      </c>
      <c r="O1173" s="170"/>
    </row>
    <row r="1174" spans="1:15" ht="12.75">
      <c r="A1174" s="177"/>
      <c r="B1174" s="179"/>
      <c r="C1174" s="229" t="s">
        <v>1056</v>
      </c>
      <c r="D1174" s="230"/>
      <c r="E1174" s="180">
        <v>0</v>
      </c>
      <c r="F1174" s="181"/>
      <c r="G1174" s="182"/>
      <c r="M1174" s="178" t="s">
        <v>1056</v>
      </c>
      <c r="O1174" s="170"/>
    </row>
    <row r="1175" spans="1:15" ht="12.75">
      <c r="A1175" s="177"/>
      <c r="B1175" s="179"/>
      <c r="C1175" s="229" t="s">
        <v>1057</v>
      </c>
      <c r="D1175" s="230"/>
      <c r="E1175" s="180">
        <v>190.8</v>
      </c>
      <c r="F1175" s="181"/>
      <c r="G1175" s="182"/>
      <c r="M1175" s="178" t="s">
        <v>1057</v>
      </c>
      <c r="O1175" s="170"/>
    </row>
    <row r="1176" spans="1:15" ht="12.75">
      <c r="A1176" s="177"/>
      <c r="B1176" s="179"/>
      <c r="C1176" s="229" t="s">
        <v>1058</v>
      </c>
      <c r="D1176" s="230"/>
      <c r="E1176" s="180">
        <v>89.04</v>
      </c>
      <c r="F1176" s="181"/>
      <c r="G1176" s="182"/>
      <c r="M1176" s="178" t="s">
        <v>1058</v>
      </c>
      <c r="O1176" s="170"/>
    </row>
    <row r="1177" spans="1:15" ht="12.75">
      <c r="A1177" s="177"/>
      <c r="B1177" s="179"/>
      <c r="C1177" s="229" t="s">
        <v>701</v>
      </c>
      <c r="D1177" s="230"/>
      <c r="E1177" s="180">
        <v>0</v>
      </c>
      <c r="F1177" s="181"/>
      <c r="G1177" s="182"/>
      <c r="M1177" s="178" t="s">
        <v>701</v>
      </c>
      <c r="O1177" s="170"/>
    </row>
    <row r="1178" spans="1:15" ht="12.75">
      <c r="A1178" s="177"/>
      <c r="B1178" s="179"/>
      <c r="C1178" s="229" t="s">
        <v>1059</v>
      </c>
      <c r="D1178" s="230"/>
      <c r="E1178" s="180">
        <v>0</v>
      </c>
      <c r="F1178" s="181"/>
      <c r="G1178" s="182"/>
      <c r="M1178" s="178" t="s">
        <v>1059</v>
      </c>
      <c r="O1178" s="170"/>
    </row>
    <row r="1179" spans="1:15" ht="12.75">
      <c r="A1179" s="177"/>
      <c r="B1179" s="179"/>
      <c r="C1179" s="229" t="s">
        <v>1060</v>
      </c>
      <c r="D1179" s="230"/>
      <c r="E1179" s="180">
        <v>254.4</v>
      </c>
      <c r="F1179" s="181"/>
      <c r="G1179" s="182"/>
      <c r="M1179" s="178" t="s">
        <v>1060</v>
      </c>
      <c r="O1179" s="170"/>
    </row>
    <row r="1180" spans="1:15" ht="12.75">
      <c r="A1180" s="177"/>
      <c r="B1180" s="179"/>
      <c r="C1180" s="229" t="s">
        <v>1061</v>
      </c>
      <c r="D1180" s="230"/>
      <c r="E1180" s="180">
        <v>174.9</v>
      </c>
      <c r="F1180" s="181"/>
      <c r="G1180" s="182"/>
      <c r="M1180" s="178" t="s">
        <v>1061</v>
      </c>
      <c r="O1180" s="170"/>
    </row>
    <row r="1181" spans="1:104" ht="12.75">
      <c r="A1181" s="171">
        <v>210</v>
      </c>
      <c r="B1181" s="172" t="s">
        <v>1062</v>
      </c>
      <c r="C1181" s="173" t="s">
        <v>1063</v>
      </c>
      <c r="D1181" s="174" t="s">
        <v>1055</v>
      </c>
      <c r="E1181" s="175">
        <v>1211.472</v>
      </c>
      <c r="F1181" s="175">
        <v>0</v>
      </c>
      <c r="G1181" s="176">
        <f>E1181*F1181</f>
        <v>0</v>
      </c>
      <c r="O1181" s="170">
        <v>2</v>
      </c>
      <c r="AA1181" s="146">
        <v>1</v>
      </c>
      <c r="AB1181" s="146">
        <v>7</v>
      </c>
      <c r="AC1181" s="146">
        <v>7</v>
      </c>
      <c r="AZ1181" s="146">
        <v>2</v>
      </c>
      <c r="BA1181" s="146">
        <f>IF(AZ1181=1,G1181,0)</f>
        <v>0</v>
      </c>
      <c r="BB1181" s="146">
        <f>IF(AZ1181=2,G1181,0)</f>
        <v>0</v>
      </c>
      <c r="BC1181" s="146">
        <f>IF(AZ1181=3,G1181,0)</f>
        <v>0</v>
      </c>
      <c r="BD1181" s="146">
        <f>IF(AZ1181=4,G1181,0)</f>
        <v>0</v>
      </c>
      <c r="BE1181" s="146">
        <f>IF(AZ1181=5,G1181,0)</f>
        <v>0</v>
      </c>
      <c r="CA1181" s="170">
        <v>1</v>
      </c>
      <c r="CB1181" s="170">
        <v>7</v>
      </c>
      <c r="CZ1181" s="146">
        <v>0</v>
      </c>
    </row>
    <row r="1182" spans="1:15" ht="12.75">
      <c r="A1182" s="177"/>
      <c r="B1182" s="179"/>
      <c r="C1182" s="229" t="s">
        <v>545</v>
      </c>
      <c r="D1182" s="230"/>
      <c r="E1182" s="180">
        <v>0</v>
      </c>
      <c r="F1182" s="181"/>
      <c r="G1182" s="182"/>
      <c r="M1182" s="178" t="s">
        <v>545</v>
      </c>
      <c r="O1182" s="170"/>
    </row>
    <row r="1183" spans="1:15" ht="22.5">
      <c r="A1183" s="177"/>
      <c r="B1183" s="179"/>
      <c r="C1183" s="229" t="s">
        <v>1064</v>
      </c>
      <c r="D1183" s="230"/>
      <c r="E1183" s="180">
        <v>477.52</v>
      </c>
      <c r="F1183" s="181"/>
      <c r="G1183" s="182"/>
      <c r="M1183" s="178" t="s">
        <v>1064</v>
      </c>
      <c r="O1183" s="170"/>
    </row>
    <row r="1184" spans="1:15" ht="12.75">
      <c r="A1184" s="177"/>
      <c r="B1184" s="179"/>
      <c r="C1184" s="229" t="s">
        <v>1065</v>
      </c>
      <c r="D1184" s="230"/>
      <c r="E1184" s="180">
        <v>131.6</v>
      </c>
      <c r="F1184" s="181"/>
      <c r="G1184" s="182"/>
      <c r="M1184" s="178" t="s">
        <v>1065</v>
      </c>
      <c r="O1184" s="170"/>
    </row>
    <row r="1185" spans="1:15" ht="12.75">
      <c r="A1185" s="177"/>
      <c r="B1185" s="179"/>
      <c r="C1185" s="229" t="s">
        <v>505</v>
      </c>
      <c r="D1185" s="230"/>
      <c r="E1185" s="180">
        <v>0</v>
      </c>
      <c r="F1185" s="181"/>
      <c r="G1185" s="182"/>
      <c r="M1185" s="178" t="s">
        <v>505</v>
      </c>
      <c r="O1185" s="170"/>
    </row>
    <row r="1186" spans="1:15" ht="22.5">
      <c r="A1186" s="177"/>
      <c r="B1186" s="179"/>
      <c r="C1186" s="229" t="s">
        <v>1066</v>
      </c>
      <c r="D1186" s="230"/>
      <c r="E1186" s="180">
        <v>407.208</v>
      </c>
      <c r="F1186" s="181"/>
      <c r="G1186" s="182"/>
      <c r="M1186" s="178" t="s">
        <v>1066</v>
      </c>
      <c r="O1186" s="170"/>
    </row>
    <row r="1187" spans="1:15" ht="12.75">
      <c r="A1187" s="177"/>
      <c r="B1187" s="179"/>
      <c r="C1187" s="229" t="s">
        <v>1067</v>
      </c>
      <c r="D1187" s="230"/>
      <c r="E1187" s="180">
        <v>195.144</v>
      </c>
      <c r="F1187" s="181"/>
      <c r="G1187" s="182"/>
      <c r="M1187" s="178" t="s">
        <v>1067</v>
      </c>
      <c r="O1187" s="170"/>
    </row>
    <row r="1188" spans="1:104" ht="12.75">
      <c r="A1188" s="171">
        <v>211</v>
      </c>
      <c r="B1188" s="172" t="s">
        <v>1068</v>
      </c>
      <c r="C1188" s="173" t="s">
        <v>1069</v>
      </c>
      <c r="D1188" s="174" t="s">
        <v>144</v>
      </c>
      <c r="E1188" s="175">
        <v>36</v>
      </c>
      <c r="F1188" s="175">
        <v>0</v>
      </c>
      <c r="G1188" s="176">
        <f>E1188*F1188</f>
        <v>0</v>
      </c>
      <c r="O1188" s="170">
        <v>2</v>
      </c>
      <c r="AA1188" s="146">
        <v>1</v>
      </c>
      <c r="AB1188" s="146">
        <v>7</v>
      </c>
      <c r="AC1188" s="146">
        <v>7</v>
      </c>
      <c r="AZ1188" s="146">
        <v>2</v>
      </c>
      <c r="BA1188" s="146">
        <f>IF(AZ1188=1,G1188,0)</f>
        <v>0</v>
      </c>
      <c r="BB1188" s="146">
        <f>IF(AZ1188=2,G1188,0)</f>
        <v>0</v>
      </c>
      <c r="BC1188" s="146">
        <f>IF(AZ1188=3,G1188,0)</f>
        <v>0</v>
      </c>
      <c r="BD1188" s="146">
        <f>IF(AZ1188=4,G1188,0)</f>
        <v>0</v>
      </c>
      <c r="BE1188" s="146">
        <f>IF(AZ1188=5,G1188,0)</f>
        <v>0</v>
      </c>
      <c r="CA1188" s="170">
        <v>1</v>
      </c>
      <c r="CB1188" s="170">
        <v>7</v>
      </c>
      <c r="CZ1188" s="146">
        <v>0</v>
      </c>
    </row>
    <row r="1189" spans="1:15" ht="12.75">
      <c r="A1189" s="177"/>
      <c r="B1189" s="179"/>
      <c r="C1189" s="229" t="s">
        <v>88</v>
      </c>
      <c r="D1189" s="230"/>
      <c r="E1189" s="180">
        <v>0</v>
      </c>
      <c r="F1189" s="181"/>
      <c r="G1189" s="182"/>
      <c r="M1189" s="178" t="s">
        <v>88</v>
      </c>
      <c r="O1189" s="170"/>
    </row>
    <row r="1190" spans="1:15" ht="12.75">
      <c r="A1190" s="177"/>
      <c r="B1190" s="179"/>
      <c r="C1190" s="229" t="s">
        <v>89</v>
      </c>
      <c r="D1190" s="230"/>
      <c r="E1190" s="180">
        <v>0</v>
      </c>
      <c r="F1190" s="181"/>
      <c r="G1190" s="182"/>
      <c r="M1190" s="178" t="s">
        <v>89</v>
      </c>
      <c r="O1190" s="170"/>
    </row>
    <row r="1191" spans="1:15" ht="12.75">
      <c r="A1191" s="177"/>
      <c r="B1191" s="179"/>
      <c r="C1191" s="229" t="s">
        <v>1070</v>
      </c>
      <c r="D1191" s="230"/>
      <c r="E1191" s="180">
        <v>0</v>
      </c>
      <c r="F1191" s="181"/>
      <c r="G1191" s="182"/>
      <c r="M1191" s="178" t="s">
        <v>1070</v>
      </c>
      <c r="O1191" s="170"/>
    </row>
    <row r="1192" spans="1:15" ht="22.5">
      <c r="A1192" s="177"/>
      <c r="B1192" s="179"/>
      <c r="C1192" s="229" t="s">
        <v>1071</v>
      </c>
      <c r="D1192" s="230"/>
      <c r="E1192" s="180">
        <v>20</v>
      </c>
      <c r="F1192" s="181"/>
      <c r="G1192" s="182"/>
      <c r="M1192" s="178" t="s">
        <v>1071</v>
      </c>
      <c r="O1192" s="170"/>
    </row>
    <row r="1193" spans="1:15" ht="12.75">
      <c r="A1193" s="177"/>
      <c r="B1193" s="179"/>
      <c r="C1193" s="229" t="s">
        <v>1072</v>
      </c>
      <c r="D1193" s="230"/>
      <c r="E1193" s="180">
        <v>0</v>
      </c>
      <c r="F1193" s="181"/>
      <c r="G1193" s="182"/>
      <c r="M1193" s="178" t="s">
        <v>1072</v>
      </c>
      <c r="O1193" s="170"/>
    </row>
    <row r="1194" spans="1:15" ht="22.5">
      <c r="A1194" s="177"/>
      <c r="B1194" s="179"/>
      <c r="C1194" s="229" t="s">
        <v>1073</v>
      </c>
      <c r="D1194" s="230"/>
      <c r="E1194" s="180">
        <v>16</v>
      </c>
      <c r="F1194" s="181"/>
      <c r="G1194" s="182"/>
      <c r="M1194" s="178" t="s">
        <v>1073</v>
      </c>
      <c r="O1194" s="170"/>
    </row>
    <row r="1195" spans="1:104" ht="12.75">
      <c r="A1195" s="171">
        <v>212</v>
      </c>
      <c r="B1195" s="172" t="s">
        <v>1074</v>
      </c>
      <c r="C1195" s="173" t="s">
        <v>1075</v>
      </c>
      <c r="D1195" s="174" t="s">
        <v>144</v>
      </c>
      <c r="E1195" s="175">
        <v>36</v>
      </c>
      <c r="F1195" s="175">
        <v>0</v>
      </c>
      <c r="G1195" s="176">
        <f>E1195*F1195</f>
        <v>0</v>
      </c>
      <c r="O1195" s="170">
        <v>2</v>
      </c>
      <c r="AA1195" s="146">
        <v>1</v>
      </c>
      <c r="AB1195" s="146">
        <v>7</v>
      </c>
      <c r="AC1195" s="146">
        <v>7</v>
      </c>
      <c r="AZ1195" s="146">
        <v>2</v>
      </c>
      <c r="BA1195" s="146">
        <f>IF(AZ1195=1,G1195,0)</f>
        <v>0</v>
      </c>
      <c r="BB1195" s="146">
        <f>IF(AZ1195=2,G1195,0)</f>
        <v>0</v>
      </c>
      <c r="BC1195" s="146">
        <f>IF(AZ1195=3,G1195,0)</f>
        <v>0</v>
      </c>
      <c r="BD1195" s="146">
        <f>IF(AZ1195=4,G1195,0)</f>
        <v>0</v>
      </c>
      <c r="BE1195" s="146">
        <f>IF(AZ1195=5,G1195,0)</f>
        <v>0</v>
      </c>
      <c r="CA1195" s="170">
        <v>1</v>
      </c>
      <c r="CB1195" s="170">
        <v>7</v>
      </c>
      <c r="CZ1195" s="146">
        <v>0</v>
      </c>
    </row>
    <row r="1196" spans="1:15" ht="12.75">
      <c r="A1196" s="177"/>
      <c r="B1196" s="179"/>
      <c r="C1196" s="229" t="s">
        <v>88</v>
      </c>
      <c r="D1196" s="230"/>
      <c r="E1196" s="180">
        <v>0</v>
      </c>
      <c r="F1196" s="181"/>
      <c r="G1196" s="182"/>
      <c r="M1196" s="178" t="s">
        <v>88</v>
      </c>
      <c r="O1196" s="170"/>
    </row>
    <row r="1197" spans="1:15" ht="12.75">
      <c r="A1197" s="177"/>
      <c r="B1197" s="179"/>
      <c r="C1197" s="229" t="s">
        <v>89</v>
      </c>
      <c r="D1197" s="230"/>
      <c r="E1197" s="180">
        <v>0</v>
      </c>
      <c r="F1197" s="181"/>
      <c r="G1197" s="182"/>
      <c r="M1197" s="178" t="s">
        <v>89</v>
      </c>
      <c r="O1197" s="170"/>
    </row>
    <row r="1198" spans="1:15" ht="12.75">
      <c r="A1198" s="177"/>
      <c r="B1198" s="179"/>
      <c r="C1198" s="229" t="s">
        <v>1070</v>
      </c>
      <c r="D1198" s="230"/>
      <c r="E1198" s="180">
        <v>0</v>
      </c>
      <c r="F1198" s="181"/>
      <c r="G1198" s="182"/>
      <c r="M1198" s="178" t="s">
        <v>1070</v>
      </c>
      <c r="O1198" s="170"/>
    </row>
    <row r="1199" spans="1:15" ht="22.5">
      <c r="A1199" s="177"/>
      <c r="B1199" s="179"/>
      <c r="C1199" s="229" t="s">
        <v>1071</v>
      </c>
      <c r="D1199" s="230"/>
      <c r="E1199" s="180">
        <v>20</v>
      </c>
      <c r="F1199" s="181"/>
      <c r="G1199" s="182"/>
      <c r="M1199" s="178" t="s">
        <v>1071</v>
      </c>
      <c r="O1199" s="170"/>
    </row>
    <row r="1200" spans="1:15" ht="12.75">
      <c r="A1200" s="177"/>
      <c r="B1200" s="179"/>
      <c r="C1200" s="229" t="s">
        <v>1072</v>
      </c>
      <c r="D1200" s="230"/>
      <c r="E1200" s="180">
        <v>0</v>
      </c>
      <c r="F1200" s="181"/>
      <c r="G1200" s="182"/>
      <c r="M1200" s="178" t="s">
        <v>1072</v>
      </c>
      <c r="O1200" s="170"/>
    </row>
    <row r="1201" spans="1:15" ht="22.5">
      <c r="A1201" s="177"/>
      <c r="B1201" s="179"/>
      <c r="C1201" s="229" t="s">
        <v>1073</v>
      </c>
      <c r="D1201" s="230"/>
      <c r="E1201" s="180">
        <v>16</v>
      </c>
      <c r="F1201" s="181"/>
      <c r="G1201" s="182"/>
      <c r="M1201" s="178" t="s">
        <v>1073</v>
      </c>
      <c r="O1201" s="170"/>
    </row>
    <row r="1202" spans="1:104" ht="22.5">
      <c r="A1202" s="171">
        <v>213</v>
      </c>
      <c r="B1202" s="172" t="s">
        <v>1076</v>
      </c>
      <c r="C1202" s="173" t="s">
        <v>1077</v>
      </c>
      <c r="D1202" s="174" t="s">
        <v>238</v>
      </c>
      <c r="E1202" s="175">
        <v>62.1</v>
      </c>
      <c r="F1202" s="175">
        <v>0</v>
      </c>
      <c r="G1202" s="176">
        <f>E1202*F1202</f>
        <v>0</v>
      </c>
      <c r="O1202" s="170">
        <v>2</v>
      </c>
      <c r="AA1202" s="146">
        <v>2</v>
      </c>
      <c r="AB1202" s="146">
        <v>7</v>
      </c>
      <c r="AC1202" s="146">
        <v>7</v>
      </c>
      <c r="AZ1202" s="146">
        <v>2</v>
      </c>
      <c r="BA1202" s="146">
        <f>IF(AZ1202=1,G1202,0)</f>
        <v>0</v>
      </c>
      <c r="BB1202" s="146">
        <f>IF(AZ1202=2,G1202,0)</f>
        <v>0</v>
      </c>
      <c r="BC1202" s="146">
        <f>IF(AZ1202=3,G1202,0)</f>
        <v>0</v>
      </c>
      <c r="BD1202" s="146">
        <f>IF(AZ1202=4,G1202,0)</f>
        <v>0</v>
      </c>
      <c r="BE1202" s="146">
        <f>IF(AZ1202=5,G1202,0)</f>
        <v>0</v>
      </c>
      <c r="CA1202" s="170">
        <v>2</v>
      </c>
      <c r="CB1202" s="170">
        <v>7</v>
      </c>
      <c r="CZ1202" s="146">
        <v>0</v>
      </c>
    </row>
    <row r="1203" spans="1:15" ht="12.75">
      <c r="A1203" s="177"/>
      <c r="B1203" s="179"/>
      <c r="C1203" s="229" t="s">
        <v>1078</v>
      </c>
      <c r="D1203" s="230"/>
      <c r="E1203" s="180">
        <v>0</v>
      </c>
      <c r="F1203" s="181"/>
      <c r="G1203" s="182"/>
      <c r="M1203" s="178" t="s">
        <v>1078</v>
      </c>
      <c r="O1203" s="170"/>
    </row>
    <row r="1204" spans="1:15" ht="12.75">
      <c r="A1204" s="177"/>
      <c r="B1204" s="179"/>
      <c r="C1204" s="229" t="s">
        <v>1079</v>
      </c>
      <c r="D1204" s="230"/>
      <c r="E1204" s="180">
        <v>0</v>
      </c>
      <c r="F1204" s="181"/>
      <c r="G1204" s="182"/>
      <c r="M1204" s="178" t="s">
        <v>1079</v>
      </c>
      <c r="O1204" s="170"/>
    </row>
    <row r="1205" spans="1:15" ht="12.75">
      <c r="A1205" s="177"/>
      <c r="B1205" s="179"/>
      <c r="C1205" s="229" t="s">
        <v>162</v>
      </c>
      <c r="D1205" s="230"/>
      <c r="E1205" s="180">
        <v>0</v>
      </c>
      <c r="F1205" s="181"/>
      <c r="G1205" s="182"/>
      <c r="M1205" s="178" t="s">
        <v>162</v>
      </c>
      <c r="O1205" s="170"/>
    </row>
    <row r="1206" spans="1:15" ht="22.5">
      <c r="A1206" s="177"/>
      <c r="B1206" s="179"/>
      <c r="C1206" s="229" t="s">
        <v>1080</v>
      </c>
      <c r="D1206" s="230"/>
      <c r="E1206" s="180">
        <v>0</v>
      </c>
      <c r="F1206" s="181"/>
      <c r="G1206" s="182"/>
      <c r="M1206" s="178" t="s">
        <v>1080</v>
      </c>
      <c r="O1206" s="170"/>
    </row>
    <row r="1207" spans="1:15" ht="12.75">
      <c r="A1207" s="177"/>
      <c r="B1207" s="179"/>
      <c r="C1207" s="229" t="s">
        <v>1081</v>
      </c>
      <c r="D1207" s="230"/>
      <c r="E1207" s="180">
        <v>15.66</v>
      </c>
      <c r="F1207" s="181"/>
      <c r="G1207" s="182"/>
      <c r="M1207" s="178" t="s">
        <v>1081</v>
      </c>
      <c r="O1207" s="170"/>
    </row>
    <row r="1208" spans="1:15" ht="12.75">
      <c r="A1208" s="177"/>
      <c r="B1208" s="179"/>
      <c r="C1208" s="229" t="s">
        <v>1082</v>
      </c>
      <c r="D1208" s="230"/>
      <c r="E1208" s="180">
        <v>23.52</v>
      </c>
      <c r="F1208" s="181"/>
      <c r="G1208" s="182"/>
      <c r="M1208" s="178" t="s">
        <v>1082</v>
      </c>
      <c r="O1208" s="170"/>
    </row>
    <row r="1209" spans="1:15" ht="12.75">
      <c r="A1209" s="177"/>
      <c r="B1209" s="179"/>
      <c r="C1209" s="229" t="s">
        <v>1083</v>
      </c>
      <c r="D1209" s="230"/>
      <c r="E1209" s="180">
        <v>22.92</v>
      </c>
      <c r="F1209" s="181"/>
      <c r="G1209" s="182"/>
      <c r="M1209" s="178" t="s">
        <v>1083</v>
      </c>
      <c r="O1209" s="170"/>
    </row>
    <row r="1210" spans="1:104" ht="22.5">
      <c r="A1210" s="171">
        <v>214</v>
      </c>
      <c r="B1210" s="172" t="s">
        <v>1084</v>
      </c>
      <c r="C1210" s="173" t="s">
        <v>1085</v>
      </c>
      <c r="D1210" s="174" t="s">
        <v>1055</v>
      </c>
      <c r="E1210" s="175">
        <v>90</v>
      </c>
      <c r="F1210" s="175">
        <v>0</v>
      </c>
      <c r="G1210" s="176">
        <f>E1210*F1210</f>
        <v>0</v>
      </c>
      <c r="O1210" s="170">
        <v>2</v>
      </c>
      <c r="AA1210" s="146">
        <v>2</v>
      </c>
      <c r="AB1210" s="146">
        <v>7</v>
      </c>
      <c r="AC1210" s="146">
        <v>7</v>
      </c>
      <c r="AZ1210" s="146">
        <v>2</v>
      </c>
      <c r="BA1210" s="146">
        <f>IF(AZ1210=1,G1210,0)</f>
        <v>0</v>
      </c>
      <c r="BB1210" s="146">
        <f>IF(AZ1210=2,G1210,0)</f>
        <v>0</v>
      </c>
      <c r="BC1210" s="146">
        <f>IF(AZ1210=3,G1210,0)</f>
        <v>0</v>
      </c>
      <c r="BD1210" s="146">
        <f>IF(AZ1210=4,G1210,0)</f>
        <v>0</v>
      </c>
      <c r="BE1210" s="146">
        <f>IF(AZ1210=5,G1210,0)</f>
        <v>0</v>
      </c>
      <c r="CA1210" s="170">
        <v>2</v>
      </c>
      <c r="CB1210" s="170">
        <v>7</v>
      </c>
      <c r="CZ1210" s="146">
        <v>0</v>
      </c>
    </row>
    <row r="1211" spans="1:15" ht="12.75">
      <c r="A1211" s="177"/>
      <c r="B1211" s="179"/>
      <c r="C1211" s="229" t="s">
        <v>88</v>
      </c>
      <c r="D1211" s="230"/>
      <c r="E1211" s="180">
        <v>0</v>
      </c>
      <c r="F1211" s="181"/>
      <c r="G1211" s="182"/>
      <c r="M1211" s="178" t="s">
        <v>88</v>
      </c>
      <c r="O1211" s="170"/>
    </row>
    <row r="1212" spans="1:15" ht="12.75">
      <c r="A1212" s="177"/>
      <c r="B1212" s="179"/>
      <c r="C1212" s="229" t="s">
        <v>89</v>
      </c>
      <c r="D1212" s="230"/>
      <c r="E1212" s="180">
        <v>0</v>
      </c>
      <c r="F1212" s="181"/>
      <c r="G1212" s="182"/>
      <c r="M1212" s="178" t="s">
        <v>89</v>
      </c>
      <c r="O1212" s="170"/>
    </row>
    <row r="1213" spans="1:15" ht="12.75">
      <c r="A1213" s="177"/>
      <c r="B1213" s="179"/>
      <c r="C1213" s="229" t="s">
        <v>1070</v>
      </c>
      <c r="D1213" s="230"/>
      <c r="E1213" s="180">
        <v>0</v>
      </c>
      <c r="F1213" s="181"/>
      <c r="G1213" s="182"/>
      <c r="M1213" s="178" t="s">
        <v>1070</v>
      </c>
      <c r="O1213" s="170"/>
    </row>
    <row r="1214" spans="1:15" ht="12.75">
      <c r="A1214" s="177"/>
      <c r="B1214" s="179"/>
      <c r="C1214" s="229" t="s">
        <v>1086</v>
      </c>
      <c r="D1214" s="230"/>
      <c r="E1214" s="180">
        <v>50</v>
      </c>
      <c r="F1214" s="181"/>
      <c r="G1214" s="182"/>
      <c r="M1214" s="178" t="s">
        <v>1086</v>
      </c>
      <c r="O1214" s="170"/>
    </row>
    <row r="1215" spans="1:15" ht="12.75">
      <c r="A1215" s="177"/>
      <c r="B1215" s="179"/>
      <c r="C1215" s="229" t="s">
        <v>1072</v>
      </c>
      <c r="D1215" s="230"/>
      <c r="E1215" s="180">
        <v>0</v>
      </c>
      <c r="F1215" s="181"/>
      <c r="G1215" s="182"/>
      <c r="M1215" s="178" t="s">
        <v>1072</v>
      </c>
      <c r="O1215" s="170"/>
    </row>
    <row r="1216" spans="1:15" ht="12.75">
      <c r="A1216" s="177"/>
      <c r="B1216" s="179"/>
      <c r="C1216" s="229" t="s">
        <v>1087</v>
      </c>
      <c r="D1216" s="230"/>
      <c r="E1216" s="180">
        <v>40</v>
      </c>
      <c r="F1216" s="181"/>
      <c r="G1216" s="182"/>
      <c r="M1216" s="178" t="s">
        <v>1087</v>
      </c>
      <c r="O1216" s="170"/>
    </row>
    <row r="1217" spans="1:104" ht="22.5">
      <c r="A1217" s="171">
        <v>215</v>
      </c>
      <c r="B1217" s="172" t="s">
        <v>1088</v>
      </c>
      <c r="C1217" s="173" t="s">
        <v>1089</v>
      </c>
      <c r="D1217" s="174" t="s">
        <v>1055</v>
      </c>
      <c r="E1217" s="175">
        <v>60.7824</v>
      </c>
      <c r="F1217" s="175">
        <v>0</v>
      </c>
      <c r="G1217" s="176">
        <f>E1217*F1217</f>
        <v>0</v>
      </c>
      <c r="O1217" s="170">
        <v>2</v>
      </c>
      <c r="AA1217" s="146">
        <v>2</v>
      </c>
      <c r="AB1217" s="146">
        <v>7</v>
      </c>
      <c r="AC1217" s="146">
        <v>7</v>
      </c>
      <c r="AZ1217" s="146">
        <v>2</v>
      </c>
      <c r="BA1217" s="146">
        <f>IF(AZ1217=1,G1217,0)</f>
        <v>0</v>
      </c>
      <c r="BB1217" s="146">
        <f>IF(AZ1217=2,G1217,0)</f>
        <v>0</v>
      </c>
      <c r="BC1217" s="146">
        <f>IF(AZ1217=3,G1217,0)</f>
        <v>0</v>
      </c>
      <c r="BD1217" s="146">
        <f>IF(AZ1217=4,G1217,0)</f>
        <v>0</v>
      </c>
      <c r="BE1217" s="146">
        <f>IF(AZ1217=5,G1217,0)</f>
        <v>0</v>
      </c>
      <c r="CA1217" s="170">
        <v>2</v>
      </c>
      <c r="CB1217" s="170">
        <v>7</v>
      </c>
      <c r="CZ1217" s="146">
        <v>0</v>
      </c>
    </row>
    <row r="1218" spans="1:15" ht="12.75">
      <c r="A1218" s="177"/>
      <c r="B1218" s="179"/>
      <c r="C1218" s="229" t="s">
        <v>88</v>
      </c>
      <c r="D1218" s="230"/>
      <c r="E1218" s="180">
        <v>0</v>
      </c>
      <c r="F1218" s="181"/>
      <c r="G1218" s="182"/>
      <c r="M1218" s="178" t="s">
        <v>88</v>
      </c>
      <c r="O1218" s="170"/>
    </row>
    <row r="1219" spans="1:15" ht="12.75">
      <c r="A1219" s="177"/>
      <c r="B1219" s="179"/>
      <c r="C1219" s="229" t="s">
        <v>89</v>
      </c>
      <c r="D1219" s="230"/>
      <c r="E1219" s="180">
        <v>0</v>
      </c>
      <c r="F1219" s="181"/>
      <c r="G1219" s="182"/>
      <c r="M1219" s="178" t="s">
        <v>89</v>
      </c>
      <c r="O1219" s="170"/>
    </row>
    <row r="1220" spans="1:15" ht="12.75">
      <c r="A1220" s="177"/>
      <c r="B1220" s="179"/>
      <c r="C1220" s="229" t="s">
        <v>180</v>
      </c>
      <c r="D1220" s="230"/>
      <c r="E1220" s="180">
        <v>0</v>
      </c>
      <c r="F1220" s="181"/>
      <c r="G1220" s="182"/>
      <c r="M1220" s="178" t="s">
        <v>180</v>
      </c>
      <c r="O1220" s="170"/>
    </row>
    <row r="1221" spans="1:15" ht="22.5">
      <c r="A1221" s="177"/>
      <c r="B1221" s="179"/>
      <c r="C1221" s="229" t="s">
        <v>1090</v>
      </c>
      <c r="D1221" s="230"/>
      <c r="E1221" s="180">
        <v>60.7824</v>
      </c>
      <c r="F1221" s="181"/>
      <c r="G1221" s="182"/>
      <c r="M1221" s="178" t="s">
        <v>1090</v>
      </c>
      <c r="O1221" s="170"/>
    </row>
    <row r="1222" spans="1:104" ht="22.5">
      <c r="A1222" s="171">
        <v>216</v>
      </c>
      <c r="B1222" s="172" t="s">
        <v>1091</v>
      </c>
      <c r="C1222" s="173" t="s">
        <v>1092</v>
      </c>
      <c r="D1222" s="174" t="s">
        <v>572</v>
      </c>
      <c r="E1222" s="175">
        <v>1</v>
      </c>
      <c r="F1222" s="175">
        <v>0</v>
      </c>
      <c r="G1222" s="176">
        <f>E1222*F1222</f>
        <v>0</v>
      </c>
      <c r="O1222" s="170">
        <v>2</v>
      </c>
      <c r="AA1222" s="146">
        <v>12</v>
      </c>
      <c r="AB1222" s="146">
        <v>0</v>
      </c>
      <c r="AC1222" s="146">
        <v>213</v>
      </c>
      <c r="AZ1222" s="146">
        <v>2</v>
      </c>
      <c r="BA1222" s="146">
        <f>IF(AZ1222=1,G1222,0)</f>
        <v>0</v>
      </c>
      <c r="BB1222" s="146">
        <f>IF(AZ1222=2,G1222,0)</f>
        <v>0</v>
      </c>
      <c r="BC1222" s="146">
        <f>IF(AZ1222=3,G1222,0)</f>
        <v>0</v>
      </c>
      <c r="BD1222" s="146">
        <f>IF(AZ1222=4,G1222,0)</f>
        <v>0</v>
      </c>
      <c r="BE1222" s="146">
        <f>IF(AZ1222=5,G1222,0)</f>
        <v>0</v>
      </c>
      <c r="CA1222" s="170">
        <v>12</v>
      </c>
      <c r="CB1222" s="170">
        <v>0</v>
      </c>
      <c r="CZ1222" s="146">
        <v>0</v>
      </c>
    </row>
    <row r="1223" spans="1:15" ht="12.75">
      <c r="A1223" s="177"/>
      <c r="B1223" s="179"/>
      <c r="C1223" s="229" t="s">
        <v>162</v>
      </c>
      <c r="D1223" s="230"/>
      <c r="E1223" s="180">
        <v>0</v>
      </c>
      <c r="F1223" s="181"/>
      <c r="G1223" s="182"/>
      <c r="M1223" s="178" t="s">
        <v>162</v>
      </c>
      <c r="O1223" s="170"/>
    </row>
    <row r="1224" spans="1:15" ht="12.75">
      <c r="A1224" s="177"/>
      <c r="B1224" s="179"/>
      <c r="C1224" s="229" t="s">
        <v>1093</v>
      </c>
      <c r="D1224" s="230"/>
      <c r="E1224" s="180">
        <v>1</v>
      </c>
      <c r="F1224" s="181"/>
      <c r="G1224" s="182"/>
      <c r="M1224" s="204">
        <v>12.542361111111111</v>
      </c>
      <c r="O1224" s="170"/>
    </row>
    <row r="1225" spans="1:104" ht="22.5">
      <c r="A1225" s="171">
        <v>217</v>
      </c>
      <c r="B1225" s="172" t="s">
        <v>1094</v>
      </c>
      <c r="C1225" s="173" t="s">
        <v>1095</v>
      </c>
      <c r="D1225" s="174" t="s">
        <v>572</v>
      </c>
      <c r="E1225" s="175">
        <v>1</v>
      </c>
      <c r="F1225" s="175">
        <v>0</v>
      </c>
      <c r="G1225" s="176">
        <f>E1225*F1225</f>
        <v>0</v>
      </c>
      <c r="O1225" s="170">
        <v>2</v>
      </c>
      <c r="AA1225" s="146">
        <v>12</v>
      </c>
      <c r="AB1225" s="146">
        <v>0</v>
      </c>
      <c r="AC1225" s="146">
        <v>214</v>
      </c>
      <c r="AZ1225" s="146">
        <v>2</v>
      </c>
      <c r="BA1225" s="146">
        <f>IF(AZ1225=1,G1225,0)</f>
        <v>0</v>
      </c>
      <c r="BB1225" s="146">
        <f>IF(AZ1225=2,G1225,0)</f>
        <v>0</v>
      </c>
      <c r="BC1225" s="146">
        <f>IF(AZ1225=3,G1225,0)</f>
        <v>0</v>
      </c>
      <c r="BD1225" s="146">
        <f>IF(AZ1225=4,G1225,0)</f>
        <v>0</v>
      </c>
      <c r="BE1225" s="146">
        <f>IF(AZ1225=5,G1225,0)</f>
        <v>0</v>
      </c>
      <c r="CA1225" s="170">
        <v>12</v>
      </c>
      <c r="CB1225" s="170">
        <v>0</v>
      </c>
      <c r="CZ1225" s="146">
        <v>0</v>
      </c>
    </row>
    <row r="1226" spans="1:15" ht="12.75">
      <c r="A1226" s="177"/>
      <c r="B1226" s="179"/>
      <c r="C1226" s="229" t="s">
        <v>162</v>
      </c>
      <c r="D1226" s="230"/>
      <c r="E1226" s="180">
        <v>0</v>
      </c>
      <c r="F1226" s="181"/>
      <c r="G1226" s="182"/>
      <c r="M1226" s="178" t="s">
        <v>162</v>
      </c>
      <c r="O1226" s="170"/>
    </row>
    <row r="1227" spans="1:15" ht="12.75">
      <c r="A1227" s="177"/>
      <c r="B1227" s="179"/>
      <c r="C1227" s="229" t="s">
        <v>1096</v>
      </c>
      <c r="D1227" s="230"/>
      <c r="E1227" s="180">
        <v>1</v>
      </c>
      <c r="F1227" s="181"/>
      <c r="G1227" s="182"/>
      <c r="M1227" s="204">
        <v>12.584027777777777</v>
      </c>
      <c r="O1227" s="170"/>
    </row>
    <row r="1228" spans="1:104" ht="22.5">
      <c r="A1228" s="171">
        <v>218</v>
      </c>
      <c r="B1228" s="172" t="s">
        <v>1097</v>
      </c>
      <c r="C1228" s="173" t="s">
        <v>1098</v>
      </c>
      <c r="D1228" s="174" t="s">
        <v>75</v>
      </c>
      <c r="E1228" s="175">
        <v>2</v>
      </c>
      <c r="F1228" s="175">
        <v>0</v>
      </c>
      <c r="G1228" s="176">
        <f>E1228*F1228</f>
        <v>0</v>
      </c>
      <c r="O1228" s="170">
        <v>2</v>
      </c>
      <c r="AA1228" s="146">
        <v>12</v>
      </c>
      <c r="AB1228" s="146">
        <v>0</v>
      </c>
      <c r="AC1228" s="146">
        <v>215</v>
      </c>
      <c r="AZ1228" s="146">
        <v>2</v>
      </c>
      <c r="BA1228" s="146">
        <f>IF(AZ1228=1,G1228,0)</f>
        <v>0</v>
      </c>
      <c r="BB1228" s="146">
        <f>IF(AZ1228=2,G1228,0)</f>
        <v>0</v>
      </c>
      <c r="BC1228" s="146">
        <f>IF(AZ1228=3,G1228,0)</f>
        <v>0</v>
      </c>
      <c r="BD1228" s="146">
        <f>IF(AZ1228=4,G1228,0)</f>
        <v>0</v>
      </c>
      <c r="BE1228" s="146">
        <f>IF(AZ1228=5,G1228,0)</f>
        <v>0</v>
      </c>
      <c r="CA1228" s="170">
        <v>12</v>
      </c>
      <c r="CB1228" s="170">
        <v>0</v>
      </c>
      <c r="CZ1228" s="146">
        <v>0</v>
      </c>
    </row>
    <row r="1229" spans="1:15" ht="12.75">
      <c r="A1229" s="177"/>
      <c r="B1229" s="179"/>
      <c r="C1229" s="229" t="s">
        <v>246</v>
      </c>
      <c r="D1229" s="230"/>
      <c r="E1229" s="180">
        <v>0</v>
      </c>
      <c r="F1229" s="181"/>
      <c r="G1229" s="182"/>
      <c r="M1229" s="178" t="s">
        <v>246</v>
      </c>
      <c r="O1229" s="170"/>
    </row>
    <row r="1230" spans="1:15" ht="12.75">
      <c r="A1230" s="177"/>
      <c r="B1230" s="179"/>
      <c r="C1230" s="229" t="s">
        <v>89</v>
      </c>
      <c r="D1230" s="230"/>
      <c r="E1230" s="180">
        <v>0</v>
      </c>
      <c r="F1230" s="181"/>
      <c r="G1230" s="182"/>
      <c r="M1230" s="178" t="s">
        <v>89</v>
      </c>
      <c r="O1230" s="170"/>
    </row>
    <row r="1231" spans="1:15" ht="12.75">
      <c r="A1231" s="177"/>
      <c r="B1231" s="179"/>
      <c r="C1231" s="229" t="s">
        <v>1099</v>
      </c>
      <c r="D1231" s="230"/>
      <c r="E1231" s="180">
        <v>2</v>
      </c>
      <c r="F1231" s="181"/>
      <c r="G1231" s="182"/>
      <c r="M1231" s="178" t="s">
        <v>1099</v>
      </c>
      <c r="O1231" s="170"/>
    </row>
    <row r="1232" spans="1:104" ht="22.5">
      <c r="A1232" s="171">
        <v>219</v>
      </c>
      <c r="B1232" s="172" t="s">
        <v>1100</v>
      </c>
      <c r="C1232" s="173" t="s">
        <v>1098</v>
      </c>
      <c r="D1232" s="174" t="s">
        <v>75</v>
      </c>
      <c r="E1232" s="175">
        <v>2</v>
      </c>
      <c r="F1232" s="175">
        <v>0</v>
      </c>
      <c r="G1232" s="176">
        <f>E1232*F1232</f>
        <v>0</v>
      </c>
      <c r="O1232" s="170">
        <v>2</v>
      </c>
      <c r="AA1232" s="146">
        <v>12</v>
      </c>
      <c r="AB1232" s="146">
        <v>0</v>
      </c>
      <c r="AC1232" s="146">
        <v>216</v>
      </c>
      <c r="AZ1232" s="146">
        <v>2</v>
      </c>
      <c r="BA1232" s="146">
        <f>IF(AZ1232=1,G1232,0)</f>
        <v>0</v>
      </c>
      <c r="BB1232" s="146">
        <f>IF(AZ1232=2,G1232,0)</f>
        <v>0</v>
      </c>
      <c r="BC1232" s="146">
        <f>IF(AZ1232=3,G1232,0)</f>
        <v>0</v>
      </c>
      <c r="BD1232" s="146">
        <f>IF(AZ1232=4,G1232,0)</f>
        <v>0</v>
      </c>
      <c r="BE1232" s="146">
        <f>IF(AZ1232=5,G1232,0)</f>
        <v>0</v>
      </c>
      <c r="CA1232" s="170">
        <v>12</v>
      </c>
      <c r="CB1232" s="170">
        <v>0</v>
      </c>
      <c r="CZ1232" s="146">
        <v>0</v>
      </c>
    </row>
    <row r="1233" spans="1:15" ht="12.75">
      <c r="A1233" s="177"/>
      <c r="B1233" s="179"/>
      <c r="C1233" s="229" t="s">
        <v>246</v>
      </c>
      <c r="D1233" s="230"/>
      <c r="E1233" s="180">
        <v>0</v>
      </c>
      <c r="F1233" s="181"/>
      <c r="G1233" s="182"/>
      <c r="M1233" s="178" t="s">
        <v>246</v>
      </c>
      <c r="O1233" s="170"/>
    </row>
    <row r="1234" spans="1:15" ht="12.75">
      <c r="A1234" s="177"/>
      <c r="B1234" s="179"/>
      <c r="C1234" s="229" t="s">
        <v>89</v>
      </c>
      <c r="D1234" s="230"/>
      <c r="E1234" s="180">
        <v>0</v>
      </c>
      <c r="F1234" s="181"/>
      <c r="G1234" s="182"/>
      <c r="M1234" s="178" t="s">
        <v>89</v>
      </c>
      <c r="O1234" s="170"/>
    </row>
    <row r="1235" spans="1:15" ht="12.75">
      <c r="A1235" s="177"/>
      <c r="B1235" s="179"/>
      <c r="C1235" s="229" t="s">
        <v>1101</v>
      </c>
      <c r="D1235" s="230"/>
      <c r="E1235" s="180">
        <v>2</v>
      </c>
      <c r="F1235" s="181"/>
      <c r="G1235" s="182"/>
      <c r="M1235" s="178" t="s">
        <v>1101</v>
      </c>
      <c r="O1235" s="170"/>
    </row>
    <row r="1236" spans="1:104" ht="12.75">
      <c r="A1236" s="171">
        <v>220</v>
      </c>
      <c r="B1236" s="172" t="s">
        <v>1102</v>
      </c>
      <c r="C1236" s="173" t="s">
        <v>1103</v>
      </c>
      <c r="D1236" s="174" t="s">
        <v>61</v>
      </c>
      <c r="E1236" s="175">
        <v>0</v>
      </c>
      <c r="F1236" s="175">
        <v>0</v>
      </c>
      <c r="G1236" s="176">
        <f>E1236*F1236</f>
        <v>0</v>
      </c>
      <c r="O1236" s="170">
        <v>2</v>
      </c>
      <c r="AA1236" s="146">
        <v>1</v>
      </c>
      <c r="AB1236" s="146">
        <v>7</v>
      </c>
      <c r="AC1236" s="146">
        <v>7</v>
      </c>
      <c r="AZ1236" s="146">
        <v>2</v>
      </c>
      <c r="BA1236" s="146">
        <f>IF(AZ1236=1,G1236,0)</f>
        <v>0</v>
      </c>
      <c r="BB1236" s="146">
        <f>IF(AZ1236=2,G1236,0)</f>
        <v>0</v>
      </c>
      <c r="BC1236" s="146">
        <f>IF(AZ1236=3,G1236,0)</f>
        <v>0</v>
      </c>
      <c r="BD1236" s="146">
        <f>IF(AZ1236=4,G1236,0)</f>
        <v>0</v>
      </c>
      <c r="BE1236" s="146">
        <f>IF(AZ1236=5,G1236,0)</f>
        <v>0</v>
      </c>
      <c r="CA1236" s="170">
        <v>1</v>
      </c>
      <c r="CB1236" s="170">
        <v>7</v>
      </c>
      <c r="CZ1236" s="146">
        <v>0</v>
      </c>
    </row>
    <row r="1237" spans="1:57" ht="12.75">
      <c r="A1237" s="183"/>
      <c r="B1237" s="184" t="s">
        <v>76</v>
      </c>
      <c r="C1237" s="185" t="str">
        <f>CONCATENATE(B1169," ",C1169)</f>
        <v>767 Konstrukce zámečnické</v>
      </c>
      <c r="D1237" s="186"/>
      <c r="E1237" s="187"/>
      <c r="F1237" s="188"/>
      <c r="G1237" s="189">
        <f>SUM(G1169:G1236)</f>
        <v>0</v>
      </c>
      <c r="O1237" s="170">
        <v>4</v>
      </c>
      <c r="BA1237" s="190">
        <f>SUM(BA1169:BA1236)</f>
        <v>0</v>
      </c>
      <c r="BB1237" s="190">
        <f>SUM(BB1169:BB1236)</f>
        <v>0</v>
      </c>
      <c r="BC1237" s="190">
        <f>SUM(BC1169:BC1236)</f>
        <v>0</v>
      </c>
      <c r="BD1237" s="190">
        <f>SUM(BD1169:BD1236)</f>
        <v>0</v>
      </c>
      <c r="BE1237" s="190">
        <f>SUM(BE1169:BE1236)</f>
        <v>0</v>
      </c>
    </row>
    <row r="1238" spans="1:15" ht="12.75">
      <c r="A1238" s="163" t="s">
        <v>72</v>
      </c>
      <c r="B1238" s="164" t="s">
        <v>1104</v>
      </c>
      <c r="C1238" s="165" t="s">
        <v>1105</v>
      </c>
      <c r="D1238" s="166"/>
      <c r="E1238" s="167"/>
      <c r="F1238" s="167"/>
      <c r="G1238" s="168"/>
      <c r="H1238" s="169"/>
      <c r="I1238" s="169"/>
      <c r="O1238" s="170">
        <v>1</v>
      </c>
    </row>
    <row r="1239" spans="1:104" ht="12.75">
      <c r="A1239" s="171">
        <v>221</v>
      </c>
      <c r="B1239" s="172" t="s">
        <v>1106</v>
      </c>
      <c r="C1239" s="173" t="s">
        <v>1107</v>
      </c>
      <c r="D1239" s="174" t="s">
        <v>144</v>
      </c>
      <c r="E1239" s="175">
        <v>2</v>
      </c>
      <c r="F1239" s="175">
        <v>0</v>
      </c>
      <c r="G1239" s="176">
        <f>E1239*F1239</f>
        <v>0</v>
      </c>
      <c r="O1239" s="170">
        <v>2</v>
      </c>
      <c r="AA1239" s="146">
        <v>1</v>
      </c>
      <c r="AB1239" s="146">
        <v>7</v>
      </c>
      <c r="AC1239" s="146">
        <v>7</v>
      </c>
      <c r="AZ1239" s="146">
        <v>2</v>
      </c>
      <c r="BA1239" s="146">
        <f>IF(AZ1239=1,G1239,0)</f>
        <v>0</v>
      </c>
      <c r="BB1239" s="146">
        <f>IF(AZ1239=2,G1239,0)</f>
        <v>0</v>
      </c>
      <c r="BC1239" s="146">
        <f>IF(AZ1239=3,G1239,0)</f>
        <v>0</v>
      </c>
      <c r="BD1239" s="146">
        <f>IF(AZ1239=4,G1239,0)</f>
        <v>0</v>
      </c>
      <c r="BE1239" s="146">
        <f>IF(AZ1239=5,G1239,0)</f>
        <v>0</v>
      </c>
      <c r="CA1239" s="170">
        <v>1</v>
      </c>
      <c r="CB1239" s="170">
        <v>7</v>
      </c>
      <c r="CZ1239" s="146">
        <v>0</v>
      </c>
    </row>
    <row r="1240" spans="1:15" ht="12.75">
      <c r="A1240" s="177"/>
      <c r="B1240" s="179"/>
      <c r="C1240" s="229" t="s">
        <v>463</v>
      </c>
      <c r="D1240" s="230"/>
      <c r="E1240" s="180">
        <v>0</v>
      </c>
      <c r="F1240" s="181"/>
      <c r="G1240" s="182"/>
      <c r="M1240" s="178" t="s">
        <v>463</v>
      </c>
      <c r="O1240" s="170"/>
    </row>
    <row r="1241" spans="1:15" ht="12.75">
      <c r="A1241" s="177"/>
      <c r="B1241" s="179"/>
      <c r="C1241" s="229" t="s">
        <v>1108</v>
      </c>
      <c r="D1241" s="230"/>
      <c r="E1241" s="180">
        <v>2</v>
      </c>
      <c r="F1241" s="181"/>
      <c r="G1241" s="182"/>
      <c r="M1241" s="204">
        <v>4.459722222222222</v>
      </c>
      <c r="O1241" s="170"/>
    </row>
    <row r="1242" spans="1:104" ht="12.75">
      <c r="A1242" s="171">
        <v>222</v>
      </c>
      <c r="B1242" s="172" t="s">
        <v>1109</v>
      </c>
      <c r="C1242" s="173" t="s">
        <v>1110</v>
      </c>
      <c r="D1242" s="174" t="s">
        <v>144</v>
      </c>
      <c r="E1242" s="175">
        <v>27</v>
      </c>
      <c r="F1242" s="175">
        <v>0</v>
      </c>
      <c r="G1242" s="176">
        <f>E1242*F1242</f>
        <v>0</v>
      </c>
      <c r="O1242" s="170">
        <v>2</v>
      </c>
      <c r="AA1242" s="146">
        <v>1</v>
      </c>
      <c r="AB1242" s="146">
        <v>7</v>
      </c>
      <c r="AC1242" s="146">
        <v>7</v>
      </c>
      <c r="AZ1242" s="146">
        <v>2</v>
      </c>
      <c r="BA1242" s="146">
        <f>IF(AZ1242=1,G1242,0)</f>
        <v>0</v>
      </c>
      <c r="BB1242" s="146">
        <f>IF(AZ1242=2,G1242,0)</f>
        <v>0</v>
      </c>
      <c r="BC1242" s="146">
        <f>IF(AZ1242=3,G1242,0)</f>
        <v>0</v>
      </c>
      <c r="BD1242" s="146">
        <f>IF(AZ1242=4,G1242,0)</f>
        <v>0</v>
      </c>
      <c r="BE1242" s="146">
        <f>IF(AZ1242=5,G1242,0)</f>
        <v>0</v>
      </c>
      <c r="CA1242" s="170">
        <v>1</v>
      </c>
      <c r="CB1242" s="170">
        <v>7</v>
      </c>
      <c r="CZ1242" s="146">
        <v>0</v>
      </c>
    </row>
    <row r="1243" spans="1:15" ht="12.75">
      <c r="A1243" s="177"/>
      <c r="B1243" s="179"/>
      <c r="C1243" s="229" t="s">
        <v>463</v>
      </c>
      <c r="D1243" s="230"/>
      <c r="E1243" s="180">
        <v>0</v>
      </c>
      <c r="F1243" s="181"/>
      <c r="G1243" s="182"/>
      <c r="M1243" s="178" t="s">
        <v>463</v>
      </c>
      <c r="O1243" s="170"/>
    </row>
    <row r="1244" spans="1:15" ht="12.75">
      <c r="A1244" s="177"/>
      <c r="B1244" s="179"/>
      <c r="C1244" s="229" t="s">
        <v>1111</v>
      </c>
      <c r="D1244" s="230"/>
      <c r="E1244" s="180">
        <v>2</v>
      </c>
      <c r="F1244" s="181"/>
      <c r="G1244" s="182"/>
      <c r="M1244" s="204">
        <v>4.293055555555555</v>
      </c>
      <c r="O1244" s="170"/>
    </row>
    <row r="1245" spans="1:15" ht="12.75">
      <c r="A1245" s="177"/>
      <c r="B1245" s="179"/>
      <c r="C1245" s="229" t="s">
        <v>1112</v>
      </c>
      <c r="D1245" s="230"/>
      <c r="E1245" s="180">
        <v>1</v>
      </c>
      <c r="F1245" s="181"/>
      <c r="G1245" s="182"/>
      <c r="M1245" s="204">
        <v>4.334027777777778</v>
      </c>
      <c r="O1245" s="170"/>
    </row>
    <row r="1246" spans="1:15" ht="12.75">
      <c r="A1246" s="177"/>
      <c r="B1246" s="179"/>
      <c r="C1246" s="229" t="s">
        <v>1113</v>
      </c>
      <c r="D1246" s="230"/>
      <c r="E1246" s="180">
        <v>1</v>
      </c>
      <c r="F1246" s="181"/>
      <c r="G1246" s="182"/>
      <c r="M1246" s="204">
        <v>4.417361111111111</v>
      </c>
      <c r="O1246" s="170"/>
    </row>
    <row r="1247" spans="1:15" ht="12.75">
      <c r="A1247" s="177"/>
      <c r="B1247" s="179"/>
      <c r="C1247" s="229" t="s">
        <v>1114</v>
      </c>
      <c r="D1247" s="230"/>
      <c r="E1247" s="180">
        <v>4</v>
      </c>
      <c r="F1247" s="181"/>
      <c r="G1247" s="182"/>
      <c r="M1247" s="178" t="s">
        <v>1114</v>
      </c>
      <c r="O1247" s="170"/>
    </row>
    <row r="1248" spans="1:15" ht="12.75">
      <c r="A1248" s="177"/>
      <c r="B1248" s="179"/>
      <c r="C1248" s="229" t="s">
        <v>1115</v>
      </c>
      <c r="D1248" s="230"/>
      <c r="E1248" s="180">
        <v>6</v>
      </c>
      <c r="F1248" s="181"/>
      <c r="G1248" s="182"/>
      <c r="M1248" s="204">
        <v>4.504166666666666</v>
      </c>
      <c r="O1248" s="170"/>
    </row>
    <row r="1249" spans="1:15" ht="12.75">
      <c r="A1249" s="177"/>
      <c r="B1249" s="179"/>
      <c r="C1249" s="229" t="s">
        <v>1116</v>
      </c>
      <c r="D1249" s="230"/>
      <c r="E1249" s="180">
        <v>12</v>
      </c>
      <c r="F1249" s="181"/>
      <c r="G1249" s="182"/>
      <c r="M1249" s="204">
        <v>4.55</v>
      </c>
      <c r="O1249" s="170"/>
    </row>
    <row r="1250" spans="1:15" ht="12.75">
      <c r="A1250" s="177"/>
      <c r="B1250" s="179"/>
      <c r="C1250" s="229" t="s">
        <v>1117</v>
      </c>
      <c r="D1250" s="230"/>
      <c r="E1250" s="180">
        <v>1</v>
      </c>
      <c r="F1250" s="181"/>
      <c r="G1250" s="182"/>
      <c r="M1250" s="204">
        <v>4.792361111111111</v>
      </c>
      <c r="O1250" s="170"/>
    </row>
    <row r="1251" spans="1:104" ht="12.75">
      <c r="A1251" s="171">
        <v>223</v>
      </c>
      <c r="B1251" s="172" t="s">
        <v>1118</v>
      </c>
      <c r="C1251" s="173" t="s">
        <v>1119</v>
      </c>
      <c r="D1251" s="174" t="s">
        <v>87</v>
      </c>
      <c r="E1251" s="175">
        <v>17.8965</v>
      </c>
      <c r="F1251" s="175">
        <v>0</v>
      </c>
      <c r="G1251" s="176">
        <f>E1251*F1251</f>
        <v>0</v>
      </c>
      <c r="O1251" s="170">
        <v>2</v>
      </c>
      <c r="AA1251" s="146">
        <v>1</v>
      </c>
      <c r="AB1251" s="146">
        <v>7</v>
      </c>
      <c r="AC1251" s="146">
        <v>7</v>
      </c>
      <c r="AZ1251" s="146">
        <v>2</v>
      </c>
      <c r="BA1251" s="146">
        <f>IF(AZ1251=1,G1251,0)</f>
        <v>0</v>
      </c>
      <c r="BB1251" s="146">
        <f>IF(AZ1251=2,G1251,0)</f>
        <v>0</v>
      </c>
      <c r="BC1251" s="146">
        <f>IF(AZ1251=3,G1251,0)</f>
        <v>0</v>
      </c>
      <c r="BD1251" s="146">
        <f>IF(AZ1251=4,G1251,0)</f>
        <v>0</v>
      </c>
      <c r="BE1251" s="146">
        <f>IF(AZ1251=5,G1251,0)</f>
        <v>0</v>
      </c>
      <c r="CA1251" s="170">
        <v>1</v>
      </c>
      <c r="CB1251" s="170">
        <v>7</v>
      </c>
      <c r="CZ1251" s="146">
        <v>0</v>
      </c>
    </row>
    <row r="1252" spans="1:15" ht="12.75">
      <c r="A1252" s="177"/>
      <c r="B1252" s="179"/>
      <c r="C1252" s="229" t="s">
        <v>463</v>
      </c>
      <c r="D1252" s="230"/>
      <c r="E1252" s="180">
        <v>0</v>
      </c>
      <c r="F1252" s="181"/>
      <c r="G1252" s="182"/>
      <c r="M1252" s="178" t="s">
        <v>463</v>
      </c>
      <c r="O1252" s="170"/>
    </row>
    <row r="1253" spans="1:15" ht="12.75">
      <c r="A1253" s="177"/>
      <c r="B1253" s="179"/>
      <c r="C1253" s="229" t="s">
        <v>1120</v>
      </c>
      <c r="D1253" s="230"/>
      <c r="E1253" s="180">
        <v>13.312</v>
      </c>
      <c r="F1253" s="181"/>
      <c r="G1253" s="182"/>
      <c r="M1253" s="178" t="s">
        <v>1120</v>
      </c>
      <c r="O1253" s="170"/>
    </row>
    <row r="1254" spans="1:15" ht="12.75">
      <c r="A1254" s="177"/>
      <c r="B1254" s="179"/>
      <c r="C1254" s="229" t="s">
        <v>1121</v>
      </c>
      <c r="D1254" s="230"/>
      <c r="E1254" s="180">
        <v>4.5845</v>
      </c>
      <c r="F1254" s="181"/>
      <c r="G1254" s="182"/>
      <c r="M1254" s="178" t="s">
        <v>1121</v>
      </c>
      <c r="O1254" s="170"/>
    </row>
    <row r="1255" spans="1:104" ht="12.75">
      <c r="A1255" s="171">
        <v>224</v>
      </c>
      <c r="B1255" s="172" t="s">
        <v>1122</v>
      </c>
      <c r="C1255" s="173" t="s">
        <v>1123</v>
      </c>
      <c r="D1255" s="174" t="s">
        <v>238</v>
      </c>
      <c r="E1255" s="175">
        <v>794.16</v>
      </c>
      <c r="F1255" s="175">
        <v>0</v>
      </c>
      <c r="G1255" s="176">
        <f>E1255*F1255</f>
        <v>0</v>
      </c>
      <c r="O1255" s="170">
        <v>2</v>
      </c>
      <c r="AA1255" s="146">
        <v>1</v>
      </c>
      <c r="AB1255" s="146">
        <v>7</v>
      </c>
      <c r="AC1255" s="146">
        <v>7</v>
      </c>
      <c r="AZ1255" s="146">
        <v>2</v>
      </c>
      <c r="BA1255" s="146">
        <f>IF(AZ1255=1,G1255,0)</f>
        <v>0</v>
      </c>
      <c r="BB1255" s="146">
        <f>IF(AZ1255=2,G1255,0)</f>
        <v>0</v>
      </c>
      <c r="BC1255" s="146">
        <f>IF(AZ1255=3,G1255,0)</f>
        <v>0</v>
      </c>
      <c r="BD1255" s="146">
        <f>IF(AZ1255=4,G1255,0)</f>
        <v>0</v>
      </c>
      <c r="BE1255" s="146">
        <f>IF(AZ1255=5,G1255,0)</f>
        <v>0</v>
      </c>
      <c r="CA1255" s="170">
        <v>1</v>
      </c>
      <c r="CB1255" s="170">
        <v>7</v>
      </c>
      <c r="CZ1255" s="146">
        <v>0</v>
      </c>
    </row>
    <row r="1256" spans="1:15" ht="12.75">
      <c r="A1256" s="177"/>
      <c r="B1256" s="179"/>
      <c r="C1256" s="229" t="s">
        <v>463</v>
      </c>
      <c r="D1256" s="230"/>
      <c r="E1256" s="180">
        <v>0</v>
      </c>
      <c r="F1256" s="181"/>
      <c r="G1256" s="182"/>
      <c r="M1256" s="178" t="s">
        <v>463</v>
      </c>
      <c r="O1256" s="170"/>
    </row>
    <row r="1257" spans="1:15" ht="12.75">
      <c r="A1257" s="177"/>
      <c r="B1257" s="179"/>
      <c r="C1257" s="229" t="s">
        <v>1124</v>
      </c>
      <c r="D1257" s="230"/>
      <c r="E1257" s="180">
        <v>388.8</v>
      </c>
      <c r="F1257" s="181"/>
      <c r="G1257" s="182"/>
      <c r="M1257" s="178" t="s">
        <v>1124</v>
      </c>
      <c r="O1257" s="170"/>
    </row>
    <row r="1258" spans="1:15" ht="12.75">
      <c r="A1258" s="177"/>
      <c r="B1258" s="179"/>
      <c r="C1258" s="229" t="s">
        <v>1125</v>
      </c>
      <c r="D1258" s="230"/>
      <c r="E1258" s="180">
        <v>162</v>
      </c>
      <c r="F1258" s="181"/>
      <c r="G1258" s="182"/>
      <c r="M1258" s="178" t="s">
        <v>1125</v>
      </c>
      <c r="O1258" s="170"/>
    </row>
    <row r="1259" spans="1:15" ht="12.75">
      <c r="A1259" s="177"/>
      <c r="B1259" s="179"/>
      <c r="C1259" s="229" t="s">
        <v>1126</v>
      </c>
      <c r="D1259" s="230"/>
      <c r="E1259" s="180">
        <v>14.8</v>
      </c>
      <c r="F1259" s="181"/>
      <c r="G1259" s="182"/>
      <c r="M1259" s="178" t="s">
        <v>1126</v>
      </c>
      <c r="O1259" s="170"/>
    </row>
    <row r="1260" spans="1:15" ht="12.75">
      <c r="A1260" s="177"/>
      <c r="B1260" s="179"/>
      <c r="C1260" s="229" t="s">
        <v>1127</v>
      </c>
      <c r="D1260" s="230"/>
      <c r="E1260" s="180">
        <v>5.6</v>
      </c>
      <c r="F1260" s="181"/>
      <c r="G1260" s="182"/>
      <c r="M1260" s="178" t="s">
        <v>1127</v>
      </c>
      <c r="O1260" s="170"/>
    </row>
    <row r="1261" spans="1:15" ht="12.75">
      <c r="A1261" s="177"/>
      <c r="B1261" s="179"/>
      <c r="C1261" s="229" t="s">
        <v>1128</v>
      </c>
      <c r="D1261" s="230"/>
      <c r="E1261" s="180">
        <v>6.1</v>
      </c>
      <c r="F1261" s="181"/>
      <c r="G1261" s="182"/>
      <c r="M1261" s="178" t="s">
        <v>1128</v>
      </c>
      <c r="O1261" s="170"/>
    </row>
    <row r="1262" spans="1:15" ht="12.75">
      <c r="A1262" s="177"/>
      <c r="B1262" s="179"/>
      <c r="C1262" s="229" t="s">
        <v>1129</v>
      </c>
      <c r="D1262" s="230"/>
      <c r="E1262" s="180">
        <v>33.6</v>
      </c>
      <c r="F1262" s="181"/>
      <c r="G1262" s="182"/>
      <c r="M1262" s="178" t="s">
        <v>1129</v>
      </c>
      <c r="O1262" s="170"/>
    </row>
    <row r="1263" spans="1:15" ht="12.75">
      <c r="A1263" s="177"/>
      <c r="B1263" s="179"/>
      <c r="C1263" s="229" t="s">
        <v>1130</v>
      </c>
      <c r="D1263" s="230"/>
      <c r="E1263" s="180">
        <v>88.8</v>
      </c>
      <c r="F1263" s="181"/>
      <c r="G1263" s="182"/>
      <c r="M1263" s="178" t="s">
        <v>1130</v>
      </c>
      <c r="O1263" s="170"/>
    </row>
    <row r="1264" spans="1:15" ht="12.75">
      <c r="A1264" s="177"/>
      <c r="B1264" s="179"/>
      <c r="C1264" s="229" t="s">
        <v>1131</v>
      </c>
      <c r="D1264" s="230"/>
      <c r="E1264" s="180">
        <v>5.3</v>
      </c>
      <c r="F1264" s="181"/>
      <c r="G1264" s="182"/>
      <c r="M1264" s="178" t="s">
        <v>1131</v>
      </c>
      <c r="O1264" s="170"/>
    </row>
    <row r="1265" spans="1:15" ht="12.75">
      <c r="A1265" s="177"/>
      <c r="B1265" s="179"/>
      <c r="C1265" s="229" t="s">
        <v>1132</v>
      </c>
      <c r="D1265" s="230"/>
      <c r="E1265" s="180">
        <v>8.68</v>
      </c>
      <c r="F1265" s="181"/>
      <c r="G1265" s="182"/>
      <c r="M1265" s="178" t="s">
        <v>1132</v>
      </c>
      <c r="O1265" s="170"/>
    </row>
    <row r="1266" spans="1:15" ht="12.75">
      <c r="A1266" s="177"/>
      <c r="B1266" s="179"/>
      <c r="C1266" s="229" t="s">
        <v>1133</v>
      </c>
      <c r="D1266" s="230"/>
      <c r="E1266" s="180">
        <v>9.8</v>
      </c>
      <c r="F1266" s="181"/>
      <c r="G1266" s="182"/>
      <c r="M1266" s="178" t="s">
        <v>1133</v>
      </c>
      <c r="O1266" s="170"/>
    </row>
    <row r="1267" spans="1:15" ht="12.75">
      <c r="A1267" s="177"/>
      <c r="B1267" s="179"/>
      <c r="C1267" s="229" t="s">
        <v>1134</v>
      </c>
      <c r="D1267" s="230"/>
      <c r="E1267" s="180">
        <v>17.4</v>
      </c>
      <c r="F1267" s="181"/>
      <c r="G1267" s="182"/>
      <c r="M1267" s="178" t="s">
        <v>1134</v>
      </c>
      <c r="O1267" s="170"/>
    </row>
    <row r="1268" spans="1:15" ht="12.75">
      <c r="A1268" s="177"/>
      <c r="B1268" s="179"/>
      <c r="C1268" s="229" t="s">
        <v>1135</v>
      </c>
      <c r="D1268" s="230"/>
      <c r="E1268" s="180">
        <v>20.88</v>
      </c>
      <c r="F1268" s="181"/>
      <c r="G1268" s="182"/>
      <c r="M1268" s="178" t="s">
        <v>1135</v>
      </c>
      <c r="O1268" s="170"/>
    </row>
    <row r="1269" spans="1:15" ht="12.75">
      <c r="A1269" s="177"/>
      <c r="B1269" s="179"/>
      <c r="C1269" s="229" t="s">
        <v>1136</v>
      </c>
      <c r="D1269" s="230"/>
      <c r="E1269" s="180">
        <v>14.4</v>
      </c>
      <c r="F1269" s="181"/>
      <c r="G1269" s="182"/>
      <c r="M1269" s="178" t="s">
        <v>1136</v>
      </c>
      <c r="O1269" s="170"/>
    </row>
    <row r="1270" spans="1:15" ht="12.75">
      <c r="A1270" s="177"/>
      <c r="B1270" s="179"/>
      <c r="C1270" s="229" t="s">
        <v>88</v>
      </c>
      <c r="D1270" s="230"/>
      <c r="E1270" s="180">
        <v>0</v>
      </c>
      <c r="F1270" s="181"/>
      <c r="G1270" s="182"/>
      <c r="M1270" s="178" t="s">
        <v>88</v>
      </c>
      <c r="O1270" s="170"/>
    </row>
    <row r="1271" spans="1:15" ht="12.75">
      <c r="A1271" s="177"/>
      <c r="B1271" s="179"/>
      <c r="C1271" s="229" t="s">
        <v>663</v>
      </c>
      <c r="D1271" s="230"/>
      <c r="E1271" s="180">
        <v>0</v>
      </c>
      <c r="F1271" s="181"/>
      <c r="G1271" s="182"/>
      <c r="M1271" s="178" t="s">
        <v>663</v>
      </c>
      <c r="O1271" s="170"/>
    </row>
    <row r="1272" spans="1:15" ht="12.75">
      <c r="A1272" s="177"/>
      <c r="B1272" s="179"/>
      <c r="C1272" s="229" t="s">
        <v>672</v>
      </c>
      <c r="D1272" s="230"/>
      <c r="E1272" s="180">
        <v>0</v>
      </c>
      <c r="F1272" s="181"/>
      <c r="G1272" s="182"/>
      <c r="M1272" s="178" t="s">
        <v>672</v>
      </c>
      <c r="O1272" s="170"/>
    </row>
    <row r="1273" spans="1:15" ht="12.75">
      <c r="A1273" s="177"/>
      <c r="B1273" s="179"/>
      <c r="C1273" s="229" t="s">
        <v>1137</v>
      </c>
      <c r="D1273" s="230"/>
      <c r="E1273" s="180">
        <v>18</v>
      </c>
      <c r="F1273" s="181"/>
      <c r="G1273" s="182"/>
      <c r="M1273" s="178" t="s">
        <v>1137</v>
      </c>
      <c r="O1273" s="170"/>
    </row>
    <row r="1274" spans="1:104" ht="22.5">
      <c r="A1274" s="171">
        <v>225</v>
      </c>
      <c r="B1274" s="206" t="s">
        <v>1138</v>
      </c>
      <c r="C1274" s="207" t="s">
        <v>1139</v>
      </c>
      <c r="D1274" s="208" t="s">
        <v>75</v>
      </c>
      <c r="E1274" s="175">
        <v>46</v>
      </c>
      <c r="F1274" s="175">
        <v>0</v>
      </c>
      <c r="G1274" s="176">
        <f>E1274*F1274</f>
        <v>0</v>
      </c>
      <c r="O1274" s="170">
        <v>2</v>
      </c>
      <c r="AA1274" s="146">
        <v>12</v>
      </c>
      <c r="AB1274" s="146">
        <v>0</v>
      </c>
      <c r="AC1274" s="146">
        <v>222</v>
      </c>
      <c r="AZ1274" s="146">
        <v>2</v>
      </c>
      <c r="BA1274" s="146">
        <f>IF(AZ1274=1,G1274,0)</f>
        <v>0</v>
      </c>
      <c r="BB1274" s="146">
        <f>IF(AZ1274=2,G1274,0)</f>
        <v>0</v>
      </c>
      <c r="BC1274" s="146">
        <f>IF(AZ1274=3,G1274,0)</f>
        <v>0</v>
      </c>
      <c r="BD1274" s="146">
        <f>IF(AZ1274=4,G1274,0)</f>
        <v>0</v>
      </c>
      <c r="BE1274" s="146">
        <f>IF(AZ1274=5,G1274,0)</f>
        <v>0</v>
      </c>
      <c r="CA1274" s="170">
        <v>12</v>
      </c>
      <c r="CB1274" s="170">
        <v>0</v>
      </c>
      <c r="CZ1274" s="146">
        <v>0</v>
      </c>
    </row>
    <row r="1275" spans="1:15" ht="12.75">
      <c r="A1275" s="177"/>
      <c r="B1275" s="179"/>
      <c r="C1275" s="229" t="s">
        <v>1140</v>
      </c>
      <c r="D1275" s="230"/>
      <c r="E1275" s="180">
        <v>0</v>
      </c>
      <c r="F1275" s="181"/>
      <c r="G1275" s="182"/>
      <c r="M1275" s="178" t="s">
        <v>1140</v>
      </c>
      <c r="O1275" s="170"/>
    </row>
    <row r="1276" spans="1:15" ht="12.75">
      <c r="A1276" s="177"/>
      <c r="B1276" s="179"/>
      <c r="C1276" s="229" t="s">
        <v>1141</v>
      </c>
      <c r="D1276" s="230"/>
      <c r="E1276" s="180">
        <v>0</v>
      </c>
      <c r="F1276" s="181"/>
      <c r="G1276" s="182"/>
      <c r="M1276" s="178" t="s">
        <v>1141</v>
      </c>
      <c r="O1276" s="170"/>
    </row>
    <row r="1277" spans="1:15" ht="12.75">
      <c r="A1277" s="177"/>
      <c r="B1277" s="179"/>
      <c r="C1277" s="229" t="s">
        <v>1142</v>
      </c>
      <c r="D1277" s="230"/>
      <c r="E1277" s="180">
        <v>0</v>
      </c>
      <c r="F1277" s="181"/>
      <c r="G1277" s="182"/>
      <c r="M1277" s="178" t="s">
        <v>1142</v>
      </c>
      <c r="O1277" s="170"/>
    </row>
    <row r="1278" spans="1:15" ht="12.75">
      <c r="A1278" s="177"/>
      <c r="B1278" s="179"/>
      <c r="C1278" s="229" t="s">
        <v>1143</v>
      </c>
      <c r="D1278" s="230"/>
      <c r="E1278" s="180">
        <v>0</v>
      </c>
      <c r="F1278" s="181"/>
      <c r="G1278" s="182"/>
      <c r="M1278" s="178" t="s">
        <v>1143</v>
      </c>
      <c r="O1278" s="170"/>
    </row>
    <row r="1279" spans="1:15" ht="12.75">
      <c r="A1279" s="177"/>
      <c r="B1279" s="179"/>
      <c r="C1279" s="229" t="s">
        <v>1144</v>
      </c>
      <c r="D1279" s="230"/>
      <c r="E1279" s="180">
        <v>0</v>
      </c>
      <c r="F1279" s="181"/>
      <c r="G1279" s="182"/>
      <c r="M1279" s="178" t="s">
        <v>1144</v>
      </c>
      <c r="O1279" s="170"/>
    </row>
    <row r="1280" spans="1:15" ht="12.75">
      <c r="A1280" s="177"/>
      <c r="B1280" s="179"/>
      <c r="C1280" s="229" t="s">
        <v>1145</v>
      </c>
      <c r="D1280" s="230"/>
      <c r="E1280" s="180">
        <v>0</v>
      </c>
      <c r="F1280" s="181"/>
      <c r="G1280" s="182"/>
      <c r="M1280" s="178" t="s">
        <v>1145</v>
      </c>
      <c r="O1280" s="170"/>
    </row>
    <row r="1281" spans="1:15" ht="12.75">
      <c r="A1281" s="177"/>
      <c r="B1281" s="179"/>
      <c r="C1281" s="229" t="s">
        <v>1146</v>
      </c>
      <c r="D1281" s="230"/>
      <c r="E1281" s="180">
        <v>0</v>
      </c>
      <c r="F1281" s="181"/>
      <c r="G1281" s="182"/>
      <c r="M1281" s="178" t="s">
        <v>1146</v>
      </c>
      <c r="O1281" s="170"/>
    </row>
    <row r="1282" spans="1:15" ht="12.75">
      <c r="A1282" s="177"/>
      <c r="B1282" s="179"/>
      <c r="C1282" s="229" t="s">
        <v>1147</v>
      </c>
      <c r="D1282" s="230"/>
      <c r="E1282" s="180">
        <v>0</v>
      </c>
      <c r="F1282" s="181"/>
      <c r="G1282" s="182"/>
      <c r="M1282" s="178" t="s">
        <v>1147</v>
      </c>
      <c r="O1282" s="170"/>
    </row>
    <row r="1283" spans="1:15" ht="12.75">
      <c r="A1283" s="177"/>
      <c r="B1283" s="179"/>
      <c r="C1283" s="229" t="s">
        <v>1148</v>
      </c>
      <c r="D1283" s="230"/>
      <c r="E1283" s="180">
        <v>0</v>
      </c>
      <c r="F1283" s="181"/>
      <c r="G1283" s="182"/>
      <c r="M1283" s="178" t="s">
        <v>1148</v>
      </c>
      <c r="O1283" s="170"/>
    </row>
    <row r="1284" spans="1:15" ht="22.5">
      <c r="A1284" s="177"/>
      <c r="B1284" s="179"/>
      <c r="C1284" s="229" t="s">
        <v>1149</v>
      </c>
      <c r="D1284" s="230"/>
      <c r="E1284" s="180">
        <v>0</v>
      </c>
      <c r="F1284" s="181"/>
      <c r="G1284" s="182"/>
      <c r="M1284" s="178" t="s">
        <v>1149</v>
      </c>
      <c r="O1284" s="170"/>
    </row>
    <row r="1285" spans="1:15" ht="12.75">
      <c r="A1285" s="177"/>
      <c r="B1285" s="179"/>
      <c r="C1285" s="229" t="s">
        <v>463</v>
      </c>
      <c r="D1285" s="230"/>
      <c r="E1285" s="180">
        <v>0</v>
      </c>
      <c r="F1285" s="181"/>
      <c r="G1285" s="182"/>
      <c r="M1285" s="178" t="s">
        <v>463</v>
      </c>
      <c r="O1285" s="170"/>
    </row>
    <row r="1286" spans="1:15" ht="12.75">
      <c r="A1286" s="177"/>
      <c r="B1286" s="179"/>
      <c r="C1286" s="229" t="s">
        <v>1150</v>
      </c>
      <c r="D1286" s="230"/>
      <c r="E1286" s="180">
        <v>46</v>
      </c>
      <c r="F1286" s="181"/>
      <c r="G1286" s="182"/>
      <c r="M1286" s="204">
        <v>4.240277777777778</v>
      </c>
      <c r="O1286" s="170"/>
    </row>
    <row r="1287" spans="1:104" ht="22.5">
      <c r="A1287" s="171">
        <v>226</v>
      </c>
      <c r="B1287" s="206" t="s">
        <v>1151</v>
      </c>
      <c r="C1287" s="207" t="s">
        <v>1152</v>
      </c>
      <c r="D1287" s="208" t="s">
        <v>75</v>
      </c>
      <c r="E1287" s="175">
        <v>8</v>
      </c>
      <c r="F1287" s="175">
        <v>0</v>
      </c>
      <c r="G1287" s="176">
        <f>E1287*F1287</f>
        <v>0</v>
      </c>
      <c r="O1287" s="170">
        <v>2</v>
      </c>
      <c r="AA1287" s="146">
        <v>3</v>
      </c>
      <c r="AB1287" s="146">
        <v>7</v>
      </c>
      <c r="AC1287" s="146" t="s">
        <v>1151</v>
      </c>
      <c r="AZ1287" s="146">
        <v>2</v>
      </c>
      <c r="BA1287" s="146">
        <f>IF(AZ1287=1,G1287,0)</f>
        <v>0</v>
      </c>
      <c r="BB1287" s="146">
        <f>IF(AZ1287=2,G1287,0)</f>
        <v>0</v>
      </c>
      <c r="BC1287" s="146">
        <f>IF(AZ1287=3,G1287,0)</f>
        <v>0</v>
      </c>
      <c r="BD1287" s="146">
        <f>IF(AZ1287=4,G1287,0)</f>
        <v>0</v>
      </c>
      <c r="BE1287" s="146">
        <f>IF(AZ1287=5,G1287,0)</f>
        <v>0</v>
      </c>
      <c r="CA1287" s="170">
        <v>3</v>
      </c>
      <c r="CB1287" s="170">
        <v>7</v>
      </c>
      <c r="CZ1287" s="146">
        <v>0</v>
      </c>
    </row>
    <row r="1288" spans="1:15" ht="12.75">
      <c r="A1288" s="177"/>
      <c r="B1288" s="179"/>
      <c r="C1288" s="229" t="s">
        <v>1140</v>
      </c>
      <c r="D1288" s="230"/>
      <c r="E1288" s="180">
        <v>0</v>
      </c>
      <c r="F1288" s="181"/>
      <c r="G1288" s="182"/>
      <c r="M1288" s="178" t="s">
        <v>1140</v>
      </c>
      <c r="O1288" s="170"/>
    </row>
    <row r="1289" spans="1:15" ht="12.75">
      <c r="A1289" s="177"/>
      <c r="B1289" s="179"/>
      <c r="C1289" s="229" t="s">
        <v>1141</v>
      </c>
      <c r="D1289" s="230"/>
      <c r="E1289" s="180">
        <v>0</v>
      </c>
      <c r="F1289" s="181"/>
      <c r="G1289" s="182"/>
      <c r="M1289" s="178" t="s">
        <v>1141</v>
      </c>
      <c r="O1289" s="170"/>
    </row>
    <row r="1290" spans="1:15" ht="12.75">
      <c r="A1290" s="177"/>
      <c r="B1290" s="179"/>
      <c r="C1290" s="229" t="s">
        <v>1153</v>
      </c>
      <c r="D1290" s="230"/>
      <c r="E1290" s="180">
        <v>0</v>
      </c>
      <c r="F1290" s="181"/>
      <c r="G1290" s="182"/>
      <c r="M1290" s="178" t="s">
        <v>1153</v>
      </c>
      <c r="O1290" s="170"/>
    </row>
    <row r="1291" spans="1:15" ht="12.75">
      <c r="A1291" s="177"/>
      <c r="B1291" s="179"/>
      <c r="C1291" s="229" t="s">
        <v>1143</v>
      </c>
      <c r="D1291" s="230"/>
      <c r="E1291" s="180">
        <v>0</v>
      </c>
      <c r="F1291" s="181"/>
      <c r="G1291" s="182"/>
      <c r="M1291" s="178" t="s">
        <v>1143</v>
      </c>
      <c r="O1291" s="170"/>
    </row>
    <row r="1292" spans="1:15" ht="12.75">
      <c r="A1292" s="177"/>
      <c r="B1292" s="179"/>
      <c r="C1292" s="229" t="s">
        <v>1144</v>
      </c>
      <c r="D1292" s="230"/>
      <c r="E1292" s="180">
        <v>0</v>
      </c>
      <c r="F1292" s="181"/>
      <c r="G1292" s="182"/>
      <c r="M1292" s="178" t="s">
        <v>1144</v>
      </c>
      <c r="O1292" s="170"/>
    </row>
    <row r="1293" spans="1:15" ht="12.75">
      <c r="A1293" s="177"/>
      <c r="B1293" s="179"/>
      <c r="C1293" s="229" t="s">
        <v>1145</v>
      </c>
      <c r="D1293" s="230"/>
      <c r="E1293" s="180">
        <v>0</v>
      </c>
      <c r="F1293" s="181"/>
      <c r="G1293" s="182"/>
      <c r="M1293" s="178" t="s">
        <v>1145</v>
      </c>
      <c r="O1293" s="170"/>
    </row>
    <row r="1294" spans="1:15" ht="12.75">
      <c r="A1294" s="177"/>
      <c r="B1294" s="179"/>
      <c r="C1294" s="229" t="s">
        <v>1146</v>
      </c>
      <c r="D1294" s="230"/>
      <c r="E1294" s="180">
        <v>0</v>
      </c>
      <c r="F1294" s="181"/>
      <c r="G1294" s="182"/>
      <c r="M1294" s="178" t="s">
        <v>1146</v>
      </c>
      <c r="O1294" s="170"/>
    </row>
    <row r="1295" spans="1:15" ht="12.75">
      <c r="A1295" s="177"/>
      <c r="B1295" s="179"/>
      <c r="C1295" s="229" t="s">
        <v>1147</v>
      </c>
      <c r="D1295" s="230"/>
      <c r="E1295" s="180">
        <v>0</v>
      </c>
      <c r="F1295" s="181"/>
      <c r="G1295" s="182"/>
      <c r="M1295" s="178" t="s">
        <v>1147</v>
      </c>
      <c r="O1295" s="170"/>
    </row>
    <row r="1296" spans="1:15" ht="12.75">
      <c r="A1296" s="177"/>
      <c r="B1296" s="179"/>
      <c r="C1296" s="229" t="s">
        <v>1148</v>
      </c>
      <c r="D1296" s="230"/>
      <c r="E1296" s="180">
        <v>0</v>
      </c>
      <c r="F1296" s="181"/>
      <c r="G1296" s="182"/>
      <c r="M1296" s="178" t="s">
        <v>1148</v>
      </c>
      <c r="O1296" s="170"/>
    </row>
    <row r="1297" spans="1:15" ht="22.5">
      <c r="A1297" s="177"/>
      <c r="B1297" s="179"/>
      <c r="C1297" s="229" t="s">
        <v>1149</v>
      </c>
      <c r="D1297" s="230"/>
      <c r="E1297" s="180">
        <v>0</v>
      </c>
      <c r="F1297" s="181"/>
      <c r="G1297" s="182"/>
      <c r="M1297" s="178" t="s">
        <v>1149</v>
      </c>
      <c r="O1297" s="170"/>
    </row>
    <row r="1298" spans="1:15" ht="12.75">
      <c r="A1298" s="177"/>
      <c r="B1298" s="179"/>
      <c r="C1298" s="229" t="s">
        <v>463</v>
      </c>
      <c r="D1298" s="230"/>
      <c r="E1298" s="180">
        <v>0</v>
      </c>
      <c r="F1298" s="181"/>
      <c r="G1298" s="182"/>
      <c r="M1298" s="178" t="s">
        <v>463</v>
      </c>
      <c r="O1298" s="170"/>
    </row>
    <row r="1299" spans="1:15" ht="12.75">
      <c r="A1299" s="177"/>
      <c r="B1299" s="179"/>
      <c r="C1299" s="229" t="s">
        <v>1154</v>
      </c>
      <c r="D1299" s="230"/>
      <c r="E1299" s="180">
        <v>8</v>
      </c>
      <c r="F1299" s="181"/>
      <c r="G1299" s="182"/>
      <c r="M1299" s="178" t="s">
        <v>1154</v>
      </c>
      <c r="O1299" s="170"/>
    </row>
    <row r="1300" spans="1:104" ht="22.5">
      <c r="A1300" s="171">
        <v>227</v>
      </c>
      <c r="B1300" s="206" t="s">
        <v>1155</v>
      </c>
      <c r="C1300" s="207" t="s">
        <v>1156</v>
      </c>
      <c r="D1300" s="208" t="s">
        <v>75</v>
      </c>
      <c r="E1300" s="175">
        <v>44</v>
      </c>
      <c r="F1300" s="175">
        <v>0</v>
      </c>
      <c r="G1300" s="176">
        <f>E1300*F1300</f>
        <v>0</v>
      </c>
      <c r="O1300" s="170">
        <v>2</v>
      </c>
      <c r="AA1300" s="146">
        <v>12</v>
      </c>
      <c r="AB1300" s="146">
        <v>0</v>
      </c>
      <c r="AC1300" s="146">
        <v>224</v>
      </c>
      <c r="AZ1300" s="146">
        <v>2</v>
      </c>
      <c r="BA1300" s="146">
        <f>IF(AZ1300=1,G1300,0)</f>
        <v>0</v>
      </c>
      <c r="BB1300" s="146">
        <f>IF(AZ1300=2,G1300,0)</f>
        <v>0</v>
      </c>
      <c r="BC1300" s="146">
        <f>IF(AZ1300=3,G1300,0)</f>
        <v>0</v>
      </c>
      <c r="BD1300" s="146">
        <f>IF(AZ1300=4,G1300,0)</f>
        <v>0</v>
      </c>
      <c r="BE1300" s="146">
        <f>IF(AZ1300=5,G1300,0)</f>
        <v>0</v>
      </c>
      <c r="CA1300" s="170">
        <v>12</v>
      </c>
      <c r="CB1300" s="170">
        <v>0</v>
      </c>
      <c r="CZ1300" s="146">
        <v>0</v>
      </c>
    </row>
    <row r="1301" spans="1:15" ht="12.75">
      <c r="A1301" s="177"/>
      <c r="B1301" s="179"/>
      <c r="C1301" s="229" t="s">
        <v>1157</v>
      </c>
      <c r="D1301" s="230"/>
      <c r="E1301" s="180">
        <v>0</v>
      </c>
      <c r="F1301" s="181"/>
      <c r="G1301" s="182"/>
      <c r="M1301" s="178" t="s">
        <v>1157</v>
      </c>
      <c r="O1301" s="170"/>
    </row>
    <row r="1302" spans="1:15" ht="12.75">
      <c r="A1302" s="177"/>
      <c r="B1302" s="179"/>
      <c r="C1302" s="229" t="s">
        <v>1158</v>
      </c>
      <c r="D1302" s="230"/>
      <c r="E1302" s="180">
        <v>0</v>
      </c>
      <c r="F1302" s="181"/>
      <c r="G1302" s="182"/>
      <c r="M1302" s="178" t="s">
        <v>1158</v>
      </c>
      <c r="O1302" s="170"/>
    </row>
    <row r="1303" spans="1:15" ht="12.75">
      <c r="A1303" s="177"/>
      <c r="B1303" s="179"/>
      <c r="C1303" s="229" t="s">
        <v>1142</v>
      </c>
      <c r="D1303" s="230"/>
      <c r="E1303" s="180">
        <v>0</v>
      </c>
      <c r="F1303" s="181"/>
      <c r="G1303" s="182"/>
      <c r="M1303" s="178" t="s">
        <v>1142</v>
      </c>
      <c r="O1303" s="170"/>
    </row>
    <row r="1304" spans="1:15" ht="12.75">
      <c r="A1304" s="177"/>
      <c r="B1304" s="179"/>
      <c r="C1304" s="229" t="s">
        <v>1143</v>
      </c>
      <c r="D1304" s="230"/>
      <c r="E1304" s="180">
        <v>0</v>
      </c>
      <c r="F1304" s="181"/>
      <c r="G1304" s="182"/>
      <c r="M1304" s="178" t="s">
        <v>1143</v>
      </c>
      <c r="O1304" s="170"/>
    </row>
    <row r="1305" spans="1:15" ht="12.75">
      <c r="A1305" s="177"/>
      <c r="B1305" s="179"/>
      <c r="C1305" s="229" t="s">
        <v>1144</v>
      </c>
      <c r="D1305" s="230"/>
      <c r="E1305" s="180">
        <v>0</v>
      </c>
      <c r="F1305" s="181"/>
      <c r="G1305" s="182"/>
      <c r="M1305" s="178" t="s">
        <v>1144</v>
      </c>
      <c r="O1305" s="170"/>
    </row>
    <row r="1306" spans="1:15" ht="12.75">
      <c r="A1306" s="177"/>
      <c r="B1306" s="179"/>
      <c r="C1306" s="229" t="s">
        <v>1145</v>
      </c>
      <c r="D1306" s="230"/>
      <c r="E1306" s="180">
        <v>0</v>
      </c>
      <c r="F1306" s="181"/>
      <c r="G1306" s="182"/>
      <c r="M1306" s="178" t="s">
        <v>1145</v>
      </c>
      <c r="O1306" s="170"/>
    </row>
    <row r="1307" spans="1:15" ht="12.75">
      <c r="A1307" s="177"/>
      <c r="B1307" s="179"/>
      <c r="C1307" s="229" t="s">
        <v>1146</v>
      </c>
      <c r="D1307" s="230"/>
      <c r="E1307" s="180">
        <v>0</v>
      </c>
      <c r="F1307" s="181"/>
      <c r="G1307" s="182"/>
      <c r="M1307" s="178" t="s">
        <v>1146</v>
      </c>
      <c r="O1307" s="170"/>
    </row>
    <row r="1308" spans="1:15" ht="12.75">
      <c r="A1308" s="177"/>
      <c r="B1308" s="179"/>
      <c r="C1308" s="229" t="s">
        <v>1147</v>
      </c>
      <c r="D1308" s="230"/>
      <c r="E1308" s="180">
        <v>0</v>
      </c>
      <c r="F1308" s="181"/>
      <c r="G1308" s="182"/>
      <c r="M1308" s="178" t="s">
        <v>1147</v>
      </c>
      <c r="O1308" s="170"/>
    </row>
    <row r="1309" spans="1:15" ht="12.75">
      <c r="A1309" s="177"/>
      <c r="B1309" s="179"/>
      <c r="C1309" s="229" t="s">
        <v>1148</v>
      </c>
      <c r="D1309" s="230"/>
      <c r="E1309" s="180">
        <v>0</v>
      </c>
      <c r="F1309" s="181"/>
      <c r="G1309" s="182"/>
      <c r="M1309" s="178" t="s">
        <v>1148</v>
      </c>
      <c r="O1309" s="170"/>
    </row>
    <row r="1310" spans="1:15" ht="22.5">
      <c r="A1310" s="177"/>
      <c r="B1310" s="179"/>
      <c r="C1310" s="229" t="s">
        <v>1149</v>
      </c>
      <c r="D1310" s="230"/>
      <c r="E1310" s="180">
        <v>0</v>
      </c>
      <c r="F1310" s="181"/>
      <c r="G1310" s="182"/>
      <c r="M1310" s="178" t="s">
        <v>1149</v>
      </c>
      <c r="O1310" s="170"/>
    </row>
    <row r="1311" spans="1:15" ht="12.75">
      <c r="A1311" s="177"/>
      <c r="B1311" s="179"/>
      <c r="C1311" s="229" t="s">
        <v>463</v>
      </c>
      <c r="D1311" s="230"/>
      <c r="E1311" s="180">
        <v>0</v>
      </c>
      <c r="F1311" s="181"/>
      <c r="G1311" s="182"/>
      <c r="M1311" s="178" t="s">
        <v>463</v>
      </c>
      <c r="O1311" s="170"/>
    </row>
    <row r="1312" spans="1:15" ht="12.75">
      <c r="A1312" s="177"/>
      <c r="B1312" s="179"/>
      <c r="C1312" s="229" t="s">
        <v>1159</v>
      </c>
      <c r="D1312" s="230"/>
      <c r="E1312" s="180">
        <v>44</v>
      </c>
      <c r="F1312" s="181"/>
      <c r="G1312" s="182"/>
      <c r="M1312" s="204">
        <v>4.280555555555556</v>
      </c>
      <c r="O1312" s="170"/>
    </row>
    <row r="1313" spans="1:104" ht="22.5">
      <c r="A1313" s="171">
        <v>228</v>
      </c>
      <c r="B1313" s="206" t="s">
        <v>1160</v>
      </c>
      <c r="C1313" s="207" t="s">
        <v>1161</v>
      </c>
      <c r="D1313" s="208" t="s">
        <v>75</v>
      </c>
      <c r="E1313" s="175">
        <v>7</v>
      </c>
      <c r="F1313" s="175">
        <v>0</v>
      </c>
      <c r="G1313" s="176">
        <f>E1313*F1313</f>
        <v>0</v>
      </c>
      <c r="O1313" s="170">
        <v>2</v>
      </c>
      <c r="AA1313" s="146">
        <v>3</v>
      </c>
      <c r="AB1313" s="146">
        <v>7</v>
      </c>
      <c r="AC1313" s="146" t="s">
        <v>1160</v>
      </c>
      <c r="AZ1313" s="146">
        <v>2</v>
      </c>
      <c r="BA1313" s="146">
        <f>IF(AZ1313=1,G1313,0)</f>
        <v>0</v>
      </c>
      <c r="BB1313" s="146">
        <f>IF(AZ1313=2,G1313,0)</f>
        <v>0</v>
      </c>
      <c r="BC1313" s="146">
        <f>IF(AZ1313=3,G1313,0)</f>
        <v>0</v>
      </c>
      <c r="BD1313" s="146">
        <f>IF(AZ1313=4,G1313,0)</f>
        <v>0</v>
      </c>
      <c r="BE1313" s="146">
        <f>IF(AZ1313=5,G1313,0)</f>
        <v>0</v>
      </c>
      <c r="CA1313" s="170">
        <v>3</v>
      </c>
      <c r="CB1313" s="170">
        <v>7</v>
      </c>
      <c r="CZ1313" s="146">
        <v>0</v>
      </c>
    </row>
    <row r="1314" spans="1:15" ht="12.75">
      <c r="A1314" s="177"/>
      <c r="B1314" s="179"/>
      <c r="C1314" s="229" t="s">
        <v>1157</v>
      </c>
      <c r="D1314" s="230"/>
      <c r="E1314" s="180">
        <v>0</v>
      </c>
      <c r="F1314" s="181"/>
      <c r="G1314" s="182"/>
      <c r="M1314" s="178" t="s">
        <v>1157</v>
      </c>
      <c r="O1314" s="170"/>
    </row>
    <row r="1315" spans="1:15" ht="12.75">
      <c r="A1315" s="177"/>
      <c r="B1315" s="179"/>
      <c r="C1315" s="229" t="s">
        <v>1158</v>
      </c>
      <c r="D1315" s="230"/>
      <c r="E1315" s="180">
        <v>0</v>
      </c>
      <c r="F1315" s="181"/>
      <c r="G1315" s="182"/>
      <c r="M1315" s="178" t="s">
        <v>1158</v>
      </c>
      <c r="O1315" s="170"/>
    </row>
    <row r="1316" spans="1:15" ht="12.75">
      <c r="A1316" s="177"/>
      <c r="B1316" s="179"/>
      <c r="C1316" s="229" t="s">
        <v>1153</v>
      </c>
      <c r="D1316" s="230"/>
      <c r="E1316" s="180">
        <v>0</v>
      </c>
      <c r="F1316" s="181"/>
      <c r="G1316" s="182"/>
      <c r="M1316" s="178" t="s">
        <v>1153</v>
      </c>
      <c r="O1316" s="170"/>
    </row>
    <row r="1317" spans="1:15" ht="12.75">
      <c r="A1317" s="177"/>
      <c r="B1317" s="179"/>
      <c r="C1317" s="229" t="s">
        <v>1143</v>
      </c>
      <c r="D1317" s="230"/>
      <c r="E1317" s="180">
        <v>0</v>
      </c>
      <c r="F1317" s="181"/>
      <c r="G1317" s="182"/>
      <c r="M1317" s="178" t="s">
        <v>1143</v>
      </c>
      <c r="O1317" s="170"/>
    </row>
    <row r="1318" spans="1:15" ht="12.75">
      <c r="A1318" s="177"/>
      <c r="B1318" s="179"/>
      <c r="C1318" s="229" t="s">
        <v>1144</v>
      </c>
      <c r="D1318" s="230"/>
      <c r="E1318" s="180">
        <v>0</v>
      </c>
      <c r="F1318" s="181"/>
      <c r="G1318" s="182"/>
      <c r="M1318" s="178" t="s">
        <v>1144</v>
      </c>
      <c r="O1318" s="170"/>
    </row>
    <row r="1319" spans="1:15" ht="12.75">
      <c r="A1319" s="177"/>
      <c r="B1319" s="179"/>
      <c r="C1319" s="229" t="s">
        <v>1145</v>
      </c>
      <c r="D1319" s="230"/>
      <c r="E1319" s="180">
        <v>0</v>
      </c>
      <c r="F1319" s="181"/>
      <c r="G1319" s="182"/>
      <c r="M1319" s="178" t="s">
        <v>1145</v>
      </c>
      <c r="O1319" s="170"/>
    </row>
    <row r="1320" spans="1:15" ht="12.75">
      <c r="A1320" s="177"/>
      <c r="B1320" s="179"/>
      <c r="C1320" s="229" t="s">
        <v>1146</v>
      </c>
      <c r="D1320" s="230"/>
      <c r="E1320" s="180">
        <v>0</v>
      </c>
      <c r="F1320" s="181"/>
      <c r="G1320" s="182"/>
      <c r="M1320" s="178" t="s">
        <v>1146</v>
      </c>
      <c r="O1320" s="170"/>
    </row>
    <row r="1321" spans="1:15" ht="12.75">
      <c r="A1321" s="177"/>
      <c r="B1321" s="179"/>
      <c r="C1321" s="229" t="s">
        <v>1147</v>
      </c>
      <c r="D1321" s="230"/>
      <c r="E1321" s="180">
        <v>0</v>
      </c>
      <c r="F1321" s="181"/>
      <c r="G1321" s="182"/>
      <c r="M1321" s="178" t="s">
        <v>1147</v>
      </c>
      <c r="O1321" s="170"/>
    </row>
    <row r="1322" spans="1:15" ht="12.75">
      <c r="A1322" s="177"/>
      <c r="B1322" s="179"/>
      <c r="C1322" s="229" t="s">
        <v>1148</v>
      </c>
      <c r="D1322" s="230"/>
      <c r="E1322" s="180">
        <v>0</v>
      </c>
      <c r="F1322" s="181"/>
      <c r="G1322" s="182"/>
      <c r="M1322" s="178" t="s">
        <v>1148</v>
      </c>
      <c r="O1322" s="170"/>
    </row>
    <row r="1323" spans="1:15" ht="22.5">
      <c r="A1323" s="177"/>
      <c r="B1323" s="179"/>
      <c r="C1323" s="229" t="s">
        <v>1149</v>
      </c>
      <c r="D1323" s="230"/>
      <c r="E1323" s="180">
        <v>0</v>
      </c>
      <c r="F1323" s="181"/>
      <c r="G1323" s="182"/>
      <c r="M1323" s="178" t="s">
        <v>1149</v>
      </c>
      <c r="O1323" s="170"/>
    </row>
    <row r="1324" spans="1:15" ht="12.75">
      <c r="A1324" s="177"/>
      <c r="B1324" s="179"/>
      <c r="C1324" s="229" t="s">
        <v>463</v>
      </c>
      <c r="D1324" s="230"/>
      <c r="E1324" s="180">
        <v>0</v>
      </c>
      <c r="F1324" s="181"/>
      <c r="G1324" s="182"/>
      <c r="M1324" s="178" t="s">
        <v>463</v>
      </c>
      <c r="O1324" s="170"/>
    </row>
    <row r="1325" spans="1:15" ht="12.75">
      <c r="A1325" s="177"/>
      <c r="B1325" s="179"/>
      <c r="C1325" s="229" t="s">
        <v>1162</v>
      </c>
      <c r="D1325" s="230"/>
      <c r="E1325" s="180">
        <v>7</v>
      </c>
      <c r="F1325" s="181"/>
      <c r="G1325" s="182"/>
      <c r="M1325" s="178" t="s">
        <v>1162</v>
      </c>
      <c r="O1325" s="170"/>
    </row>
    <row r="1326" spans="1:104" ht="22.5">
      <c r="A1326" s="171">
        <v>229</v>
      </c>
      <c r="B1326" s="206" t="s">
        <v>1163</v>
      </c>
      <c r="C1326" s="207" t="s">
        <v>1164</v>
      </c>
      <c r="D1326" s="208" t="s">
        <v>75</v>
      </c>
      <c r="E1326" s="175">
        <v>2</v>
      </c>
      <c r="F1326" s="175">
        <v>0</v>
      </c>
      <c r="G1326" s="176">
        <f>E1326*F1326</f>
        <v>0</v>
      </c>
      <c r="O1326" s="170">
        <v>2</v>
      </c>
      <c r="AA1326" s="146">
        <v>12</v>
      </c>
      <c r="AB1326" s="146">
        <v>0</v>
      </c>
      <c r="AC1326" s="146">
        <v>226</v>
      </c>
      <c r="AZ1326" s="146">
        <v>2</v>
      </c>
      <c r="BA1326" s="146">
        <f>IF(AZ1326=1,G1326,0)</f>
        <v>0</v>
      </c>
      <c r="BB1326" s="146">
        <f>IF(AZ1326=2,G1326,0)</f>
        <v>0</v>
      </c>
      <c r="BC1326" s="146">
        <f>IF(AZ1326=3,G1326,0)</f>
        <v>0</v>
      </c>
      <c r="BD1326" s="146">
        <f>IF(AZ1326=4,G1326,0)</f>
        <v>0</v>
      </c>
      <c r="BE1326" s="146">
        <f>IF(AZ1326=5,G1326,0)</f>
        <v>0</v>
      </c>
      <c r="CA1326" s="170">
        <v>12</v>
      </c>
      <c r="CB1326" s="170">
        <v>0</v>
      </c>
      <c r="CZ1326" s="146">
        <v>0</v>
      </c>
    </row>
    <row r="1327" spans="1:15" ht="12.75">
      <c r="A1327" s="177"/>
      <c r="B1327" s="179"/>
      <c r="C1327" s="229" t="s">
        <v>1165</v>
      </c>
      <c r="D1327" s="230"/>
      <c r="E1327" s="180">
        <v>0</v>
      </c>
      <c r="F1327" s="181"/>
      <c r="G1327" s="182"/>
      <c r="M1327" s="178" t="s">
        <v>1165</v>
      </c>
      <c r="O1327" s="170"/>
    </row>
    <row r="1328" spans="1:15" ht="12.75">
      <c r="A1328" s="177"/>
      <c r="B1328" s="179"/>
      <c r="C1328" s="229" t="s">
        <v>1166</v>
      </c>
      <c r="D1328" s="230"/>
      <c r="E1328" s="180">
        <v>0</v>
      </c>
      <c r="F1328" s="181"/>
      <c r="G1328" s="182"/>
      <c r="M1328" s="178" t="s">
        <v>1166</v>
      </c>
      <c r="O1328" s="170"/>
    </row>
    <row r="1329" spans="1:15" ht="12.75">
      <c r="A1329" s="177"/>
      <c r="B1329" s="179"/>
      <c r="C1329" s="229" t="s">
        <v>1167</v>
      </c>
      <c r="D1329" s="230"/>
      <c r="E1329" s="180">
        <v>0</v>
      </c>
      <c r="F1329" s="181"/>
      <c r="G1329" s="182"/>
      <c r="M1329" s="178" t="s">
        <v>1167</v>
      </c>
      <c r="O1329" s="170"/>
    </row>
    <row r="1330" spans="1:15" ht="12.75">
      <c r="A1330" s="177"/>
      <c r="B1330" s="179"/>
      <c r="C1330" s="229" t="s">
        <v>1168</v>
      </c>
      <c r="D1330" s="230"/>
      <c r="E1330" s="180">
        <v>0</v>
      </c>
      <c r="F1330" s="181"/>
      <c r="G1330" s="182"/>
      <c r="M1330" s="178" t="s">
        <v>1168</v>
      </c>
      <c r="O1330" s="170"/>
    </row>
    <row r="1331" spans="1:15" ht="12.75">
      <c r="A1331" s="177"/>
      <c r="B1331" s="179"/>
      <c r="C1331" s="229" t="s">
        <v>1153</v>
      </c>
      <c r="D1331" s="230"/>
      <c r="E1331" s="180">
        <v>0</v>
      </c>
      <c r="F1331" s="181"/>
      <c r="G1331" s="182"/>
      <c r="M1331" s="178" t="s">
        <v>1153</v>
      </c>
      <c r="O1331" s="170"/>
    </row>
    <row r="1332" spans="1:15" ht="12.75">
      <c r="A1332" s="177"/>
      <c r="B1332" s="179"/>
      <c r="C1332" s="229" t="s">
        <v>1143</v>
      </c>
      <c r="D1332" s="230"/>
      <c r="E1332" s="180">
        <v>0</v>
      </c>
      <c r="F1332" s="181"/>
      <c r="G1332" s="182"/>
      <c r="M1332" s="178" t="s">
        <v>1143</v>
      </c>
      <c r="O1332" s="170"/>
    </row>
    <row r="1333" spans="1:15" ht="12.75">
      <c r="A1333" s="177"/>
      <c r="B1333" s="179"/>
      <c r="C1333" s="229" t="s">
        <v>1144</v>
      </c>
      <c r="D1333" s="230"/>
      <c r="E1333" s="180">
        <v>0</v>
      </c>
      <c r="F1333" s="181"/>
      <c r="G1333" s="182"/>
      <c r="M1333" s="178" t="s">
        <v>1144</v>
      </c>
      <c r="O1333" s="170"/>
    </row>
    <row r="1334" spans="1:15" ht="12.75">
      <c r="A1334" s="177"/>
      <c r="B1334" s="179"/>
      <c r="C1334" s="229" t="s">
        <v>1145</v>
      </c>
      <c r="D1334" s="230"/>
      <c r="E1334" s="180">
        <v>0</v>
      </c>
      <c r="F1334" s="181"/>
      <c r="G1334" s="182"/>
      <c r="M1334" s="178" t="s">
        <v>1145</v>
      </c>
      <c r="O1334" s="170"/>
    </row>
    <row r="1335" spans="1:15" ht="12.75">
      <c r="A1335" s="177"/>
      <c r="B1335" s="179"/>
      <c r="C1335" s="229" t="s">
        <v>1146</v>
      </c>
      <c r="D1335" s="230"/>
      <c r="E1335" s="180">
        <v>0</v>
      </c>
      <c r="F1335" s="181"/>
      <c r="G1335" s="182"/>
      <c r="M1335" s="178" t="s">
        <v>1146</v>
      </c>
      <c r="O1335" s="170"/>
    </row>
    <row r="1336" spans="1:15" ht="12.75">
      <c r="A1336" s="177"/>
      <c r="B1336" s="179"/>
      <c r="C1336" s="229" t="s">
        <v>1147</v>
      </c>
      <c r="D1336" s="230"/>
      <c r="E1336" s="180">
        <v>0</v>
      </c>
      <c r="F1336" s="181"/>
      <c r="G1336" s="182"/>
      <c r="M1336" s="178" t="s">
        <v>1147</v>
      </c>
      <c r="O1336" s="170"/>
    </row>
    <row r="1337" spans="1:15" ht="12.75">
      <c r="A1337" s="177"/>
      <c r="B1337" s="179"/>
      <c r="C1337" s="229" t="s">
        <v>1169</v>
      </c>
      <c r="D1337" s="230"/>
      <c r="E1337" s="180">
        <v>0</v>
      </c>
      <c r="F1337" s="181"/>
      <c r="G1337" s="182"/>
      <c r="M1337" s="178" t="s">
        <v>1169</v>
      </c>
      <c r="O1337" s="170"/>
    </row>
    <row r="1338" spans="1:15" ht="12.75">
      <c r="A1338" s="177"/>
      <c r="B1338" s="179"/>
      <c r="C1338" s="229" t="s">
        <v>1148</v>
      </c>
      <c r="D1338" s="230"/>
      <c r="E1338" s="180">
        <v>0</v>
      </c>
      <c r="F1338" s="181"/>
      <c r="G1338" s="182"/>
      <c r="M1338" s="178" t="s">
        <v>1148</v>
      </c>
      <c r="O1338" s="170"/>
    </row>
    <row r="1339" spans="1:15" ht="22.5">
      <c r="A1339" s="177"/>
      <c r="B1339" s="179"/>
      <c r="C1339" s="229" t="s">
        <v>1149</v>
      </c>
      <c r="D1339" s="230"/>
      <c r="E1339" s="180">
        <v>0</v>
      </c>
      <c r="F1339" s="181"/>
      <c r="G1339" s="182"/>
      <c r="M1339" s="178" t="s">
        <v>1149</v>
      </c>
      <c r="O1339" s="170"/>
    </row>
    <row r="1340" spans="1:15" ht="12.75">
      <c r="A1340" s="177"/>
      <c r="B1340" s="179"/>
      <c r="C1340" s="229" t="s">
        <v>463</v>
      </c>
      <c r="D1340" s="230"/>
      <c r="E1340" s="180">
        <v>0</v>
      </c>
      <c r="F1340" s="181"/>
      <c r="G1340" s="182"/>
      <c r="M1340" s="178" t="s">
        <v>463</v>
      </c>
      <c r="O1340" s="170"/>
    </row>
    <row r="1341" spans="1:15" ht="12.75">
      <c r="A1341" s="177"/>
      <c r="B1341" s="179"/>
      <c r="C1341" s="229" t="s">
        <v>1111</v>
      </c>
      <c r="D1341" s="230"/>
      <c r="E1341" s="180">
        <v>2</v>
      </c>
      <c r="F1341" s="181"/>
      <c r="G1341" s="182"/>
      <c r="M1341" s="204">
        <v>4.293055555555555</v>
      </c>
      <c r="O1341" s="170"/>
    </row>
    <row r="1342" spans="1:104" ht="22.5">
      <c r="A1342" s="171">
        <v>230</v>
      </c>
      <c r="B1342" s="206" t="s">
        <v>1170</v>
      </c>
      <c r="C1342" s="207" t="s">
        <v>1171</v>
      </c>
      <c r="D1342" s="208" t="s">
        <v>75</v>
      </c>
      <c r="E1342" s="175">
        <v>1</v>
      </c>
      <c r="F1342" s="175">
        <v>0</v>
      </c>
      <c r="G1342" s="176">
        <f>E1342*F1342</f>
        <v>0</v>
      </c>
      <c r="O1342" s="170">
        <v>2</v>
      </c>
      <c r="AA1342" s="146">
        <v>12</v>
      </c>
      <c r="AB1342" s="146">
        <v>0</v>
      </c>
      <c r="AC1342" s="146">
        <v>227</v>
      </c>
      <c r="AZ1342" s="146">
        <v>2</v>
      </c>
      <c r="BA1342" s="146">
        <f>IF(AZ1342=1,G1342,0)</f>
        <v>0</v>
      </c>
      <c r="BB1342" s="146">
        <f>IF(AZ1342=2,G1342,0)</f>
        <v>0</v>
      </c>
      <c r="BC1342" s="146">
        <f>IF(AZ1342=3,G1342,0)</f>
        <v>0</v>
      </c>
      <c r="BD1342" s="146">
        <f>IF(AZ1342=4,G1342,0)</f>
        <v>0</v>
      </c>
      <c r="BE1342" s="146">
        <f>IF(AZ1342=5,G1342,0)</f>
        <v>0</v>
      </c>
      <c r="CA1342" s="170">
        <v>12</v>
      </c>
      <c r="CB1342" s="170">
        <v>0</v>
      </c>
      <c r="CZ1342" s="146">
        <v>0</v>
      </c>
    </row>
    <row r="1343" spans="1:15" ht="12.75">
      <c r="A1343" s="177"/>
      <c r="B1343" s="179"/>
      <c r="C1343" s="229" t="s">
        <v>1172</v>
      </c>
      <c r="D1343" s="230"/>
      <c r="E1343" s="180">
        <v>0</v>
      </c>
      <c r="F1343" s="181"/>
      <c r="G1343" s="182"/>
      <c r="M1343" s="178" t="s">
        <v>1172</v>
      </c>
      <c r="O1343" s="170"/>
    </row>
    <row r="1344" spans="1:15" ht="12.75">
      <c r="A1344" s="177"/>
      <c r="B1344" s="179"/>
      <c r="C1344" s="229" t="s">
        <v>1173</v>
      </c>
      <c r="D1344" s="230"/>
      <c r="E1344" s="180">
        <v>0</v>
      </c>
      <c r="F1344" s="181"/>
      <c r="G1344" s="182"/>
      <c r="M1344" s="178" t="s">
        <v>1173</v>
      </c>
      <c r="O1344" s="170"/>
    </row>
    <row r="1345" spans="1:15" ht="12.75">
      <c r="A1345" s="177"/>
      <c r="B1345" s="179"/>
      <c r="C1345" s="229" t="s">
        <v>1174</v>
      </c>
      <c r="D1345" s="230"/>
      <c r="E1345" s="180">
        <v>0</v>
      </c>
      <c r="F1345" s="181"/>
      <c r="G1345" s="182"/>
      <c r="M1345" s="178" t="s">
        <v>1174</v>
      </c>
      <c r="O1345" s="170"/>
    </row>
    <row r="1346" spans="1:15" ht="12.75">
      <c r="A1346" s="177"/>
      <c r="B1346" s="179"/>
      <c r="C1346" s="229" t="s">
        <v>1168</v>
      </c>
      <c r="D1346" s="230"/>
      <c r="E1346" s="180">
        <v>0</v>
      </c>
      <c r="F1346" s="181"/>
      <c r="G1346" s="182"/>
      <c r="M1346" s="178" t="s">
        <v>1168</v>
      </c>
      <c r="O1346" s="170"/>
    </row>
    <row r="1347" spans="1:15" ht="12.75">
      <c r="A1347" s="177"/>
      <c r="B1347" s="179"/>
      <c r="C1347" s="229" t="s">
        <v>1153</v>
      </c>
      <c r="D1347" s="230"/>
      <c r="E1347" s="180">
        <v>0</v>
      </c>
      <c r="F1347" s="181"/>
      <c r="G1347" s="182"/>
      <c r="M1347" s="178" t="s">
        <v>1153</v>
      </c>
      <c r="O1347" s="170"/>
    </row>
    <row r="1348" spans="1:15" ht="12.75">
      <c r="A1348" s="177"/>
      <c r="B1348" s="179"/>
      <c r="C1348" s="229" t="s">
        <v>1143</v>
      </c>
      <c r="D1348" s="230"/>
      <c r="E1348" s="180">
        <v>0</v>
      </c>
      <c r="F1348" s="181"/>
      <c r="G1348" s="182"/>
      <c r="M1348" s="178" t="s">
        <v>1143</v>
      </c>
      <c r="O1348" s="170"/>
    </row>
    <row r="1349" spans="1:15" ht="12.75">
      <c r="A1349" s="177"/>
      <c r="B1349" s="179"/>
      <c r="C1349" s="229" t="s">
        <v>1144</v>
      </c>
      <c r="D1349" s="230"/>
      <c r="E1349" s="180">
        <v>0</v>
      </c>
      <c r="F1349" s="181"/>
      <c r="G1349" s="182"/>
      <c r="M1349" s="178" t="s">
        <v>1144</v>
      </c>
      <c r="O1349" s="170"/>
    </row>
    <row r="1350" spans="1:15" ht="12.75">
      <c r="A1350" s="177"/>
      <c r="B1350" s="179"/>
      <c r="C1350" s="229" t="s">
        <v>1145</v>
      </c>
      <c r="D1350" s="230"/>
      <c r="E1350" s="180">
        <v>0</v>
      </c>
      <c r="F1350" s="181"/>
      <c r="G1350" s="182"/>
      <c r="M1350" s="178" t="s">
        <v>1145</v>
      </c>
      <c r="O1350" s="170"/>
    </row>
    <row r="1351" spans="1:15" ht="12.75">
      <c r="A1351" s="177"/>
      <c r="B1351" s="179"/>
      <c r="C1351" s="229" t="s">
        <v>1146</v>
      </c>
      <c r="D1351" s="230"/>
      <c r="E1351" s="180">
        <v>0</v>
      </c>
      <c r="F1351" s="181"/>
      <c r="G1351" s="182"/>
      <c r="M1351" s="178" t="s">
        <v>1146</v>
      </c>
      <c r="O1351" s="170"/>
    </row>
    <row r="1352" spans="1:15" ht="12.75">
      <c r="A1352" s="177"/>
      <c r="B1352" s="179"/>
      <c r="C1352" s="229" t="s">
        <v>1147</v>
      </c>
      <c r="D1352" s="230"/>
      <c r="E1352" s="180">
        <v>0</v>
      </c>
      <c r="F1352" s="181"/>
      <c r="G1352" s="182"/>
      <c r="M1352" s="178" t="s">
        <v>1147</v>
      </c>
      <c r="O1352" s="170"/>
    </row>
    <row r="1353" spans="1:15" ht="12.75">
      <c r="A1353" s="177"/>
      <c r="B1353" s="179"/>
      <c r="C1353" s="229" t="s">
        <v>1169</v>
      </c>
      <c r="D1353" s="230"/>
      <c r="E1353" s="180">
        <v>0</v>
      </c>
      <c r="F1353" s="181"/>
      <c r="G1353" s="182"/>
      <c r="M1353" s="178" t="s">
        <v>1169</v>
      </c>
      <c r="O1353" s="170"/>
    </row>
    <row r="1354" spans="1:15" ht="12.75">
      <c r="A1354" s="177"/>
      <c r="B1354" s="179"/>
      <c r="C1354" s="229" t="s">
        <v>1148</v>
      </c>
      <c r="D1354" s="230"/>
      <c r="E1354" s="180">
        <v>0</v>
      </c>
      <c r="F1354" s="181"/>
      <c r="G1354" s="182"/>
      <c r="M1354" s="178" t="s">
        <v>1148</v>
      </c>
      <c r="O1354" s="170"/>
    </row>
    <row r="1355" spans="1:15" ht="22.5">
      <c r="A1355" s="177"/>
      <c r="B1355" s="179"/>
      <c r="C1355" s="229" t="s">
        <v>1149</v>
      </c>
      <c r="D1355" s="230"/>
      <c r="E1355" s="180">
        <v>0</v>
      </c>
      <c r="F1355" s="181"/>
      <c r="G1355" s="182"/>
      <c r="M1355" s="178" t="s">
        <v>1149</v>
      </c>
      <c r="O1355" s="170"/>
    </row>
    <row r="1356" spans="1:15" ht="12.75">
      <c r="A1356" s="177"/>
      <c r="B1356" s="179"/>
      <c r="C1356" s="229" t="s">
        <v>463</v>
      </c>
      <c r="D1356" s="230"/>
      <c r="E1356" s="180">
        <v>0</v>
      </c>
      <c r="F1356" s="181"/>
      <c r="G1356" s="182"/>
      <c r="M1356" s="178" t="s">
        <v>463</v>
      </c>
      <c r="O1356" s="170"/>
    </row>
    <row r="1357" spans="1:15" ht="12.75">
      <c r="A1357" s="177"/>
      <c r="B1357" s="179"/>
      <c r="C1357" s="229" t="s">
        <v>1112</v>
      </c>
      <c r="D1357" s="230"/>
      <c r="E1357" s="180">
        <v>1</v>
      </c>
      <c r="F1357" s="181"/>
      <c r="G1357" s="182"/>
      <c r="M1357" s="204">
        <v>4.334027777777778</v>
      </c>
      <c r="O1357" s="170"/>
    </row>
    <row r="1358" spans="1:104" ht="22.5">
      <c r="A1358" s="171">
        <v>231</v>
      </c>
      <c r="B1358" s="206" t="s">
        <v>1175</v>
      </c>
      <c r="C1358" s="207" t="s">
        <v>1176</v>
      </c>
      <c r="D1358" s="208" t="s">
        <v>75</v>
      </c>
      <c r="E1358" s="175">
        <v>1</v>
      </c>
      <c r="F1358" s="175">
        <v>0</v>
      </c>
      <c r="G1358" s="176">
        <f>E1358*F1358</f>
        <v>0</v>
      </c>
      <c r="O1358" s="170">
        <v>2</v>
      </c>
      <c r="AA1358" s="146">
        <v>12</v>
      </c>
      <c r="AB1358" s="146">
        <v>0</v>
      </c>
      <c r="AC1358" s="146">
        <v>228</v>
      </c>
      <c r="AZ1358" s="146">
        <v>2</v>
      </c>
      <c r="BA1358" s="146">
        <f>IF(AZ1358=1,G1358,0)</f>
        <v>0</v>
      </c>
      <c r="BB1358" s="146">
        <f>IF(AZ1358=2,G1358,0)</f>
        <v>0</v>
      </c>
      <c r="BC1358" s="146">
        <f>IF(AZ1358=3,G1358,0)</f>
        <v>0</v>
      </c>
      <c r="BD1358" s="146">
        <f>IF(AZ1358=4,G1358,0)</f>
        <v>0</v>
      </c>
      <c r="BE1358" s="146">
        <f>IF(AZ1358=5,G1358,0)</f>
        <v>0</v>
      </c>
      <c r="CA1358" s="170">
        <v>12</v>
      </c>
      <c r="CB1358" s="170">
        <v>0</v>
      </c>
      <c r="CZ1358" s="146">
        <v>0</v>
      </c>
    </row>
    <row r="1359" spans="1:15" ht="12.75">
      <c r="A1359" s="177"/>
      <c r="B1359" s="179"/>
      <c r="C1359" s="229" t="s">
        <v>1177</v>
      </c>
      <c r="D1359" s="230"/>
      <c r="E1359" s="180">
        <v>0</v>
      </c>
      <c r="F1359" s="181"/>
      <c r="G1359" s="182"/>
      <c r="M1359" s="178" t="s">
        <v>1177</v>
      </c>
      <c r="O1359" s="170"/>
    </row>
    <row r="1360" spans="1:15" ht="12.75">
      <c r="A1360" s="177"/>
      <c r="B1360" s="179"/>
      <c r="C1360" s="229" t="s">
        <v>1178</v>
      </c>
      <c r="D1360" s="230"/>
      <c r="E1360" s="180">
        <v>0</v>
      </c>
      <c r="F1360" s="181"/>
      <c r="G1360" s="182"/>
      <c r="M1360" s="178" t="s">
        <v>1178</v>
      </c>
      <c r="O1360" s="170"/>
    </row>
    <row r="1361" spans="1:15" ht="12.75">
      <c r="A1361" s="177"/>
      <c r="B1361" s="179"/>
      <c r="C1361" s="229" t="s">
        <v>1153</v>
      </c>
      <c r="D1361" s="230"/>
      <c r="E1361" s="180">
        <v>0</v>
      </c>
      <c r="F1361" s="181"/>
      <c r="G1361" s="182"/>
      <c r="M1361" s="178" t="s">
        <v>1153</v>
      </c>
      <c r="O1361" s="170"/>
    </row>
    <row r="1362" spans="1:15" ht="12.75">
      <c r="A1362" s="177"/>
      <c r="B1362" s="179"/>
      <c r="C1362" s="229" t="s">
        <v>1143</v>
      </c>
      <c r="D1362" s="230"/>
      <c r="E1362" s="180">
        <v>0</v>
      </c>
      <c r="F1362" s="181"/>
      <c r="G1362" s="182"/>
      <c r="M1362" s="178" t="s">
        <v>1143</v>
      </c>
      <c r="O1362" s="170"/>
    </row>
    <row r="1363" spans="1:15" ht="12.75">
      <c r="A1363" s="177"/>
      <c r="B1363" s="179"/>
      <c r="C1363" s="229" t="s">
        <v>1144</v>
      </c>
      <c r="D1363" s="230"/>
      <c r="E1363" s="180">
        <v>0</v>
      </c>
      <c r="F1363" s="181"/>
      <c r="G1363" s="182"/>
      <c r="M1363" s="178" t="s">
        <v>1144</v>
      </c>
      <c r="O1363" s="170"/>
    </row>
    <row r="1364" spans="1:15" ht="12.75">
      <c r="A1364" s="177"/>
      <c r="B1364" s="179"/>
      <c r="C1364" s="229" t="s">
        <v>1145</v>
      </c>
      <c r="D1364" s="230"/>
      <c r="E1364" s="180">
        <v>0</v>
      </c>
      <c r="F1364" s="181"/>
      <c r="G1364" s="182"/>
      <c r="M1364" s="178" t="s">
        <v>1145</v>
      </c>
      <c r="O1364" s="170"/>
    </row>
    <row r="1365" spans="1:15" ht="12.75">
      <c r="A1365" s="177"/>
      <c r="B1365" s="179"/>
      <c r="C1365" s="229" t="s">
        <v>1146</v>
      </c>
      <c r="D1365" s="230"/>
      <c r="E1365" s="180">
        <v>0</v>
      </c>
      <c r="F1365" s="181"/>
      <c r="G1365" s="182"/>
      <c r="M1365" s="178" t="s">
        <v>1146</v>
      </c>
      <c r="O1365" s="170"/>
    </row>
    <row r="1366" spans="1:15" ht="12.75">
      <c r="A1366" s="177"/>
      <c r="B1366" s="179"/>
      <c r="C1366" s="229" t="s">
        <v>1147</v>
      </c>
      <c r="D1366" s="230"/>
      <c r="E1366" s="180">
        <v>0</v>
      </c>
      <c r="F1366" s="181"/>
      <c r="G1366" s="182"/>
      <c r="M1366" s="178" t="s">
        <v>1147</v>
      </c>
      <c r="O1366" s="170"/>
    </row>
    <row r="1367" spans="1:15" ht="12.75">
      <c r="A1367" s="177"/>
      <c r="B1367" s="179"/>
      <c r="C1367" s="229" t="s">
        <v>1148</v>
      </c>
      <c r="D1367" s="230"/>
      <c r="E1367" s="180">
        <v>0</v>
      </c>
      <c r="F1367" s="181"/>
      <c r="G1367" s="182"/>
      <c r="M1367" s="178" t="s">
        <v>1148</v>
      </c>
      <c r="O1367" s="170"/>
    </row>
    <row r="1368" spans="1:15" ht="22.5">
      <c r="A1368" s="177"/>
      <c r="B1368" s="179"/>
      <c r="C1368" s="229" t="s">
        <v>1149</v>
      </c>
      <c r="D1368" s="230"/>
      <c r="E1368" s="180">
        <v>0</v>
      </c>
      <c r="F1368" s="181"/>
      <c r="G1368" s="182"/>
      <c r="M1368" s="178" t="s">
        <v>1149</v>
      </c>
      <c r="O1368" s="170"/>
    </row>
    <row r="1369" spans="1:15" ht="12.75">
      <c r="A1369" s="177"/>
      <c r="B1369" s="179"/>
      <c r="C1369" s="229" t="s">
        <v>463</v>
      </c>
      <c r="D1369" s="230"/>
      <c r="E1369" s="180">
        <v>0</v>
      </c>
      <c r="F1369" s="181"/>
      <c r="G1369" s="182"/>
      <c r="M1369" s="178" t="s">
        <v>463</v>
      </c>
      <c r="O1369" s="170"/>
    </row>
    <row r="1370" spans="1:15" ht="12.75">
      <c r="A1370" s="177"/>
      <c r="B1370" s="179"/>
      <c r="C1370" s="229" t="s">
        <v>1179</v>
      </c>
      <c r="D1370" s="230"/>
      <c r="E1370" s="180">
        <v>1</v>
      </c>
      <c r="F1370" s="181"/>
      <c r="G1370" s="182"/>
      <c r="M1370" s="204">
        <v>4.375694444444444</v>
      </c>
      <c r="O1370" s="170"/>
    </row>
    <row r="1371" spans="1:104" ht="22.5">
      <c r="A1371" s="171">
        <v>232</v>
      </c>
      <c r="B1371" s="206" t="s">
        <v>1180</v>
      </c>
      <c r="C1371" s="207" t="s">
        <v>1181</v>
      </c>
      <c r="D1371" s="208" t="s">
        <v>75</v>
      </c>
      <c r="E1371" s="175">
        <v>1</v>
      </c>
      <c r="F1371" s="175">
        <v>0</v>
      </c>
      <c r="G1371" s="176">
        <f>E1371*F1371</f>
        <v>0</v>
      </c>
      <c r="O1371" s="170">
        <v>2</v>
      </c>
      <c r="AA1371" s="146">
        <v>12</v>
      </c>
      <c r="AB1371" s="146">
        <v>0</v>
      </c>
      <c r="AC1371" s="146">
        <v>229</v>
      </c>
      <c r="AZ1371" s="146">
        <v>2</v>
      </c>
      <c r="BA1371" s="146">
        <f>IF(AZ1371=1,G1371,0)</f>
        <v>0</v>
      </c>
      <c r="BB1371" s="146">
        <f>IF(AZ1371=2,G1371,0)</f>
        <v>0</v>
      </c>
      <c r="BC1371" s="146">
        <f>IF(AZ1371=3,G1371,0)</f>
        <v>0</v>
      </c>
      <c r="BD1371" s="146">
        <f>IF(AZ1371=4,G1371,0)</f>
        <v>0</v>
      </c>
      <c r="BE1371" s="146">
        <f>IF(AZ1371=5,G1371,0)</f>
        <v>0</v>
      </c>
      <c r="CA1371" s="170">
        <v>12</v>
      </c>
      <c r="CB1371" s="170">
        <v>0</v>
      </c>
      <c r="CZ1371" s="146">
        <v>0</v>
      </c>
    </row>
    <row r="1372" spans="1:15" ht="12.75">
      <c r="A1372" s="177"/>
      <c r="B1372" s="179"/>
      <c r="C1372" s="229" t="s">
        <v>1182</v>
      </c>
      <c r="D1372" s="230"/>
      <c r="E1372" s="180">
        <v>0</v>
      </c>
      <c r="F1372" s="181"/>
      <c r="G1372" s="182"/>
      <c r="M1372" s="178" t="s">
        <v>1182</v>
      </c>
      <c r="O1372" s="170"/>
    </row>
    <row r="1373" spans="1:15" ht="12.75">
      <c r="A1373" s="177"/>
      <c r="B1373" s="179"/>
      <c r="C1373" s="229" t="s">
        <v>1183</v>
      </c>
      <c r="D1373" s="230"/>
      <c r="E1373" s="180">
        <v>0</v>
      </c>
      <c r="F1373" s="181"/>
      <c r="G1373" s="182"/>
      <c r="M1373" s="178" t="s">
        <v>1183</v>
      </c>
      <c r="O1373" s="170"/>
    </row>
    <row r="1374" spans="1:15" ht="12.75">
      <c r="A1374" s="177"/>
      <c r="B1374" s="179"/>
      <c r="C1374" s="229" t="s">
        <v>1153</v>
      </c>
      <c r="D1374" s="230"/>
      <c r="E1374" s="180">
        <v>0</v>
      </c>
      <c r="F1374" s="181"/>
      <c r="G1374" s="182"/>
      <c r="M1374" s="178" t="s">
        <v>1153</v>
      </c>
      <c r="O1374" s="170"/>
    </row>
    <row r="1375" spans="1:15" ht="12.75">
      <c r="A1375" s="177"/>
      <c r="B1375" s="179"/>
      <c r="C1375" s="229" t="s">
        <v>1143</v>
      </c>
      <c r="D1375" s="230"/>
      <c r="E1375" s="180">
        <v>0</v>
      </c>
      <c r="F1375" s="181"/>
      <c r="G1375" s="182"/>
      <c r="M1375" s="178" t="s">
        <v>1143</v>
      </c>
      <c r="O1375" s="170"/>
    </row>
    <row r="1376" spans="1:15" ht="12.75">
      <c r="A1376" s="177"/>
      <c r="B1376" s="179"/>
      <c r="C1376" s="229" t="s">
        <v>1144</v>
      </c>
      <c r="D1376" s="230"/>
      <c r="E1376" s="180">
        <v>0</v>
      </c>
      <c r="F1376" s="181"/>
      <c r="G1376" s="182"/>
      <c r="M1376" s="178" t="s">
        <v>1144</v>
      </c>
      <c r="O1376" s="170"/>
    </row>
    <row r="1377" spans="1:15" ht="12.75">
      <c r="A1377" s="177"/>
      <c r="B1377" s="179"/>
      <c r="C1377" s="229" t="s">
        <v>1145</v>
      </c>
      <c r="D1377" s="230"/>
      <c r="E1377" s="180">
        <v>0</v>
      </c>
      <c r="F1377" s="181"/>
      <c r="G1377" s="182"/>
      <c r="M1377" s="178" t="s">
        <v>1145</v>
      </c>
      <c r="O1377" s="170"/>
    </row>
    <row r="1378" spans="1:15" ht="12.75">
      <c r="A1378" s="177"/>
      <c r="B1378" s="179"/>
      <c r="C1378" s="229" t="s">
        <v>1184</v>
      </c>
      <c r="D1378" s="230"/>
      <c r="E1378" s="180">
        <v>0</v>
      </c>
      <c r="F1378" s="181"/>
      <c r="G1378" s="182"/>
      <c r="M1378" s="178" t="s">
        <v>1184</v>
      </c>
      <c r="O1378" s="170"/>
    </row>
    <row r="1379" spans="1:15" ht="12.75">
      <c r="A1379" s="177"/>
      <c r="B1379" s="179"/>
      <c r="C1379" s="229" t="s">
        <v>1169</v>
      </c>
      <c r="D1379" s="230"/>
      <c r="E1379" s="180">
        <v>0</v>
      </c>
      <c r="F1379" s="181"/>
      <c r="G1379" s="182"/>
      <c r="M1379" s="178" t="s">
        <v>1169</v>
      </c>
      <c r="O1379" s="170"/>
    </row>
    <row r="1380" spans="1:15" ht="12.75">
      <c r="A1380" s="177"/>
      <c r="B1380" s="179"/>
      <c r="C1380" s="229" t="s">
        <v>1148</v>
      </c>
      <c r="D1380" s="230"/>
      <c r="E1380" s="180">
        <v>0</v>
      </c>
      <c r="F1380" s="181"/>
      <c r="G1380" s="182"/>
      <c r="M1380" s="178" t="s">
        <v>1148</v>
      </c>
      <c r="O1380" s="170"/>
    </row>
    <row r="1381" spans="1:15" ht="22.5">
      <c r="A1381" s="177"/>
      <c r="B1381" s="179"/>
      <c r="C1381" s="229" t="s">
        <v>1149</v>
      </c>
      <c r="D1381" s="230"/>
      <c r="E1381" s="180">
        <v>0</v>
      </c>
      <c r="F1381" s="181"/>
      <c r="G1381" s="182"/>
      <c r="M1381" s="178" t="s">
        <v>1149</v>
      </c>
      <c r="O1381" s="170"/>
    </row>
    <row r="1382" spans="1:15" ht="12.75">
      <c r="A1382" s="177"/>
      <c r="B1382" s="179"/>
      <c r="C1382" s="229" t="s">
        <v>463</v>
      </c>
      <c r="D1382" s="230"/>
      <c r="E1382" s="180">
        <v>0</v>
      </c>
      <c r="F1382" s="181"/>
      <c r="G1382" s="182"/>
      <c r="M1382" s="178" t="s">
        <v>463</v>
      </c>
      <c r="O1382" s="170"/>
    </row>
    <row r="1383" spans="1:15" ht="12.75">
      <c r="A1383" s="177"/>
      <c r="B1383" s="179"/>
      <c r="C1383" s="229" t="s">
        <v>1113</v>
      </c>
      <c r="D1383" s="230"/>
      <c r="E1383" s="180">
        <v>1</v>
      </c>
      <c r="F1383" s="181"/>
      <c r="G1383" s="182"/>
      <c r="M1383" s="204">
        <v>4.417361111111111</v>
      </c>
      <c r="O1383" s="170"/>
    </row>
    <row r="1384" spans="1:104" ht="22.5">
      <c r="A1384" s="171">
        <v>233</v>
      </c>
      <c r="B1384" s="206" t="s">
        <v>1185</v>
      </c>
      <c r="C1384" s="207" t="s">
        <v>1186</v>
      </c>
      <c r="D1384" s="208" t="s">
        <v>75</v>
      </c>
      <c r="E1384" s="175">
        <v>2</v>
      </c>
      <c r="F1384" s="175">
        <v>0</v>
      </c>
      <c r="G1384" s="176">
        <f>E1384*F1384</f>
        <v>0</v>
      </c>
      <c r="O1384" s="170">
        <v>2</v>
      </c>
      <c r="AA1384" s="146">
        <v>12</v>
      </c>
      <c r="AB1384" s="146">
        <v>0</v>
      </c>
      <c r="AC1384" s="146">
        <v>230</v>
      </c>
      <c r="AZ1384" s="146">
        <v>2</v>
      </c>
      <c r="BA1384" s="146">
        <f>IF(AZ1384=1,G1384,0)</f>
        <v>0</v>
      </c>
      <c r="BB1384" s="146">
        <f>IF(AZ1384=2,G1384,0)</f>
        <v>0</v>
      </c>
      <c r="BC1384" s="146">
        <f>IF(AZ1384=3,G1384,0)</f>
        <v>0</v>
      </c>
      <c r="BD1384" s="146">
        <f>IF(AZ1384=4,G1384,0)</f>
        <v>0</v>
      </c>
      <c r="BE1384" s="146">
        <f>IF(AZ1384=5,G1384,0)</f>
        <v>0</v>
      </c>
      <c r="CA1384" s="170">
        <v>12</v>
      </c>
      <c r="CB1384" s="170">
        <v>0</v>
      </c>
      <c r="CZ1384" s="146">
        <v>0</v>
      </c>
    </row>
    <row r="1385" spans="1:15" ht="12.75">
      <c r="A1385" s="177"/>
      <c r="B1385" s="179"/>
      <c r="C1385" s="229" t="s">
        <v>1187</v>
      </c>
      <c r="D1385" s="230"/>
      <c r="E1385" s="180">
        <v>0</v>
      </c>
      <c r="F1385" s="181"/>
      <c r="G1385" s="182"/>
      <c r="M1385" s="178" t="s">
        <v>1187</v>
      </c>
      <c r="O1385" s="170"/>
    </row>
    <row r="1386" spans="1:15" ht="12.75">
      <c r="A1386" s="177"/>
      <c r="B1386" s="179"/>
      <c r="C1386" s="229" t="s">
        <v>1188</v>
      </c>
      <c r="D1386" s="230"/>
      <c r="E1386" s="180">
        <v>0</v>
      </c>
      <c r="F1386" s="181"/>
      <c r="G1386" s="182"/>
      <c r="M1386" s="178" t="s">
        <v>1188</v>
      </c>
      <c r="O1386" s="170"/>
    </row>
    <row r="1387" spans="1:15" ht="12.75">
      <c r="A1387" s="177"/>
      <c r="B1387" s="179"/>
      <c r="C1387" s="229" t="s">
        <v>1189</v>
      </c>
      <c r="D1387" s="230"/>
      <c r="E1387" s="180">
        <v>0</v>
      </c>
      <c r="F1387" s="181"/>
      <c r="G1387" s="182"/>
      <c r="M1387" s="178" t="s">
        <v>1189</v>
      </c>
      <c r="O1387" s="170"/>
    </row>
    <row r="1388" spans="1:15" ht="12.75">
      <c r="A1388" s="177"/>
      <c r="B1388" s="179"/>
      <c r="C1388" s="229" t="s">
        <v>1153</v>
      </c>
      <c r="D1388" s="230"/>
      <c r="E1388" s="180">
        <v>0</v>
      </c>
      <c r="F1388" s="181"/>
      <c r="G1388" s="182"/>
      <c r="M1388" s="178" t="s">
        <v>1153</v>
      </c>
      <c r="O1388" s="170"/>
    </row>
    <row r="1389" spans="1:15" ht="12.75">
      <c r="A1389" s="177"/>
      <c r="B1389" s="179"/>
      <c r="C1389" s="229" t="s">
        <v>1190</v>
      </c>
      <c r="D1389" s="230"/>
      <c r="E1389" s="180">
        <v>0</v>
      </c>
      <c r="F1389" s="181"/>
      <c r="G1389" s="182"/>
      <c r="M1389" s="178" t="s">
        <v>1190</v>
      </c>
      <c r="O1389" s="170"/>
    </row>
    <row r="1390" spans="1:15" ht="12.75">
      <c r="A1390" s="177"/>
      <c r="B1390" s="179"/>
      <c r="C1390" s="229" t="s">
        <v>1144</v>
      </c>
      <c r="D1390" s="230"/>
      <c r="E1390" s="180">
        <v>0</v>
      </c>
      <c r="F1390" s="181"/>
      <c r="G1390" s="182"/>
      <c r="M1390" s="178" t="s">
        <v>1144</v>
      </c>
      <c r="O1390" s="170"/>
    </row>
    <row r="1391" spans="1:15" ht="12.75">
      <c r="A1391" s="177"/>
      <c r="B1391" s="179"/>
      <c r="C1391" s="229" t="s">
        <v>1145</v>
      </c>
      <c r="D1391" s="230"/>
      <c r="E1391" s="180">
        <v>0</v>
      </c>
      <c r="F1391" s="181"/>
      <c r="G1391" s="182"/>
      <c r="M1391" s="178" t="s">
        <v>1145</v>
      </c>
      <c r="O1391" s="170"/>
    </row>
    <row r="1392" spans="1:15" ht="12.75">
      <c r="A1392" s="177"/>
      <c r="B1392" s="179"/>
      <c r="C1392" s="229" t="s">
        <v>1184</v>
      </c>
      <c r="D1392" s="230"/>
      <c r="E1392" s="180">
        <v>0</v>
      </c>
      <c r="F1392" s="181"/>
      <c r="G1392" s="182"/>
      <c r="M1392" s="178" t="s">
        <v>1184</v>
      </c>
      <c r="O1392" s="170"/>
    </row>
    <row r="1393" spans="1:15" ht="12.75">
      <c r="A1393" s="177"/>
      <c r="B1393" s="179"/>
      <c r="C1393" s="229" t="s">
        <v>1148</v>
      </c>
      <c r="D1393" s="230"/>
      <c r="E1393" s="180">
        <v>0</v>
      </c>
      <c r="F1393" s="181"/>
      <c r="G1393" s="182"/>
      <c r="M1393" s="178" t="s">
        <v>1148</v>
      </c>
      <c r="O1393" s="170"/>
    </row>
    <row r="1394" spans="1:15" ht="22.5">
      <c r="A1394" s="177"/>
      <c r="B1394" s="179"/>
      <c r="C1394" s="229" t="s">
        <v>1149</v>
      </c>
      <c r="D1394" s="230"/>
      <c r="E1394" s="180">
        <v>0</v>
      </c>
      <c r="F1394" s="181"/>
      <c r="G1394" s="182"/>
      <c r="M1394" s="178" t="s">
        <v>1149</v>
      </c>
      <c r="O1394" s="170"/>
    </row>
    <row r="1395" spans="1:15" ht="12.75">
      <c r="A1395" s="177"/>
      <c r="B1395" s="179"/>
      <c r="C1395" s="229" t="s">
        <v>463</v>
      </c>
      <c r="D1395" s="230"/>
      <c r="E1395" s="180">
        <v>0</v>
      </c>
      <c r="F1395" s="181"/>
      <c r="G1395" s="182"/>
      <c r="M1395" s="178" t="s">
        <v>463</v>
      </c>
      <c r="O1395" s="170"/>
    </row>
    <row r="1396" spans="1:15" ht="12.75">
      <c r="A1396" s="177"/>
      <c r="B1396" s="179"/>
      <c r="C1396" s="229" t="s">
        <v>1108</v>
      </c>
      <c r="D1396" s="230"/>
      <c r="E1396" s="180">
        <v>2</v>
      </c>
      <c r="F1396" s="181"/>
      <c r="G1396" s="182"/>
      <c r="M1396" s="204">
        <v>4.459722222222222</v>
      </c>
      <c r="O1396" s="170"/>
    </row>
    <row r="1397" spans="1:104" ht="22.5">
      <c r="A1397" s="171">
        <v>234</v>
      </c>
      <c r="B1397" s="206" t="s">
        <v>1191</v>
      </c>
      <c r="C1397" s="207" t="s">
        <v>1192</v>
      </c>
      <c r="D1397" s="208" t="s">
        <v>75</v>
      </c>
      <c r="E1397" s="175">
        <v>6</v>
      </c>
      <c r="F1397" s="175">
        <v>0</v>
      </c>
      <c r="G1397" s="176">
        <f>E1397*F1397</f>
        <v>0</v>
      </c>
      <c r="O1397" s="170">
        <v>2</v>
      </c>
      <c r="AA1397" s="146">
        <v>12</v>
      </c>
      <c r="AB1397" s="146">
        <v>0</v>
      </c>
      <c r="AC1397" s="146">
        <v>231</v>
      </c>
      <c r="AZ1397" s="146">
        <v>2</v>
      </c>
      <c r="BA1397" s="146">
        <f>IF(AZ1397=1,G1397,0)</f>
        <v>0</v>
      </c>
      <c r="BB1397" s="146">
        <f>IF(AZ1397=2,G1397,0)</f>
        <v>0</v>
      </c>
      <c r="BC1397" s="146">
        <f>IF(AZ1397=3,G1397,0)</f>
        <v>0</v>
      </c>
      <c r="BD1397" s="146">
        <f>IF(AZ1397=4,G1397,0)</f>
        <v>0</v>
      </c>
      <c r="BE1397" s="146">
        <f>IF(AZ1397=5,G1397,0)</f>
        <v>0</v>
      </c>
      <c r="CA1397" s="170">
        <v>12</v>
      </c>
      <c r="CB1397" s="170">
        <v>0</v>
      </c>
      <c r="CZ1397" s="146">
        <v>0</v>
      </c>
    </row>
    <row r="1398" spans="1:15" ht="12.75">
      <c r="A1398" s="177"/>
      <c r="B1398" s="179"/>
      <c r="C1398" s="229" t="s">
        <v>1193</v>
      </c>
      <c r="D1398" s="230"/>
      <c r="E1398" s="180">
        <v>0</v>
      </c>
      <c r="F1398" s="181"/>
      <c r="G1398" s="182"/>
      <c r="M1398" s="178" t="s">
        <v>1193</v>
      </c>
      <c r="O1398" s="170"/>
    </row>
    <row r="1399" spans="1:15" ht="12.75">
      <c r="A1399" s="177"/>
      <c r="B1399" s="179"/>
      <c r="C1399" s="229" t="s">
        <v>1194</v>
      </c>
      <c r="D1399" s="230"/>
      <c r="E1399" s="180">
        <v>0</v>
      </c>
      <c r="F1399" s="181"/>
      <c r="G1399" s="182"/>
      <c r="M1399" s="178" t="s">
        <v>1194</v>
      </c>
      <c r="O1399" s="170"/>
    </row>
    <row r="1400" spans="1:15" ht="12.75">
      <c r="A1400" s="177"/>
      <c r="B1400" s="179"/>
      <c r="C1400" s="229" t="s">
        <v>1174</v>
      </c>
      <c r="D1400" s="230"/>
      <c r="E1400" s="180">
        <v>0</v>
      </c>
      <c r="F1400" s="181"/>
      <c r="G1400" s="182"/>
      <c r="M1400" s="178" t="s">
        <v>1174</v>
      </c>
      <c r="O1400" s="170"/>
    </row>
    <row r="1401" spans="1:15" ht="12.75">
      <c r="A1401" s="177"/>
      <c r="B1401" s="179"/>
      <c r="C1401" s="229" t="s">
        <v>1195</v>
      </c>
      <c r="D1401" s="230"/>
      <c r="E1401" s="180">
        <v>0</v>
      </c>
      <c r="F1401" s="181"/>
      <c r="G1401" s="182"/>
      <c r="M1401" s="178" t="s">
        <v>1195</v>
      </c>
      <c r="O1401" s="170"/>
    </row>
    <row r="1402" spans="1:15" ht="12.75">
      <c r="A1402" s="177"/>
      <c r="B1402" s="179"/>
      <c r="C1402" s="229" t="s">
        <v>1142</v>
      </c>
      <c r="D1402" s="230"/>
      <c r="E1402" s="180">
        <v>0</v>
      </c>
      <c r="F1402" s="181"/>
      <c r="G1402" s="182"/>
      <c r="M1402" s="178" t="s">
        <v>1142</v>
      </c>
      <c r="O1402" s="170"/>
    </row>
    <row r="1403" spans="1:15" ht="12.75">
      <c r="A1403" s="177"/>
      <c r="B1403" s="179"/>
      <c r="C1403" s="229" t="s">
        <v>1143</v>
      </c>
      <c r="D1403" s="230"/>
      <c r="E1403" s="180">
        <v>0</v>
      </c>
      <c r="F1403" s="181"/>
      <c r="G1403" s="182"/>
      <c r="M1403" s="178" t="s">
        <v>1143</v>
      </c>
      <c r="O1403" s="170"/>
    </row>
    <row r="1404" spans="1:15" ht="12.75">
      <c r="A1404" s="177"/>
      <c r="B1404" s="179"/>
      <c r="C1404" s="229" t="s">
        <v>1144</v>
      </c>
      <c r="D1404" s="230"/>
      <c r="E1404" s="180">
        <v>0</v>
      </c>
      <c r="F1404" s="181"/>
      <c r="G1404" s="182"/>
      <c r="M1404" s="178" t="s">
        <v>1144</v>
      </c>
      <c r="O1404" s="170"/>
    </row>
    <row r="1405" spans="1:15" ht="12.75">
      <c r="A1405" s="177"/>
      <c r="B1405" s="179"/>
      <c r="C1405" s="229" t="s">
        <v>1145</v>
      </c>
      <c r="D1405" s="230"/>
      <c r="E1405" s="180">
        <v>0</v>
      </c>
      <c r="F1405" s="181"/>
      <c r="G1405" s="182"/>
      <c r="M1405" s="178" t="s">
        <v>1145</v>
      </c>
      <c r="O1405" s="170"/>
    </row>
    <row r="1406" spans="1:15" ht="12.75">
      <c r="A1406" s="177"/>
      <c r="B1406" s="179"/>
      <c r="C1406" s="229" t="s">
        <v>1146</v>
      </c>
      <c r="D1406" s="230"/>
      <c r="E1406" s="180">
        <v>0</v>
      </c>
      <c r="F1406" s="181"/>
      <c r="G1406" s="182"/>
      <c r="M1406" s="178" t="s">
        <v>1146</v>
      </c>
      <c r="O1406" s="170"/>
    </row>
    <row r="1407" spans="1:15" ht="12.75">
      <c r="A1407" s="177"/>
      <c r="B1407" s="179"/>
      <c r="C1407" s="229" t="s">
        <v>1147</v>
      </c>
      <c r="D1407" s="230"/>
      <c r="E1407" s="180">
        <v>0</v>
      </c>
      <c r="F1407" s="181"/>
      <c r="G1407" s="182"/>
      <c r="M1407" s="178" t="s">
        <v>1147</v>
      </c>
      <c r="O1407" s="170"/>
    </row>
    <row r="1408" spans="1:15" ht="12.75">
      <c r="A1408" s="177"/>
      <c r="B1408" s="179"/>
      <c r="C1408" s="229" t="s">
        <v>1148</v>
      </c>
      <c r="D1408" s="230"/>
      <c r="E1408" s="180">
        <v>0</v>
      </c>
      <c r="F1408" s="181"/>
      <c r="G1408" s="182"/>
      <c r="M1408" s="178" t="s">
        <v>1148</v>
      </c>
      <c r="O1408" s="170"/>
    </row>
    <row r="1409" spans="1:15" ht="22.5">
      <c r="A1409" s="177"/>
      <c r="B1409" s="179"/>
      <c r="C1409" s="229" t="s">
        <v>1149</v>
      </c>
      <c r="D1409" s="230"/>
      <c r="E1409" s="180">
        <v>0</v>
      </c>
      <c r="F1409" s="181"/>
      <c r="G1409" s="182"/>
      <c r="M1409" s="178" t="s">
        <v>1149</v>
      </c>
      <c r="O1409" s="170"/>
    </row>
    <row r="1410" spans="1:15" ht="12.75">
      <c r="A1410" s="177"/>
      <c r="B1410" s="179"/>
      <c r="C1410" s="229" t="s">
        <v>463</v>
      </c>
      <c r="D1410" s="230"/>
      <c r="E1410" s="180">
        <v>0</v>
      </c>
      <c r="F1410" s="181"/>
      <c r="G1410" s="182"/>
      <c r="M1410" s="178" t="s">
        <v>463</v>
      </c>
      <c r="O1410" s="170"/>
    </row>
    <row r="1411" spans="1:15" ht="12.75">
      <c r="A1411" s="177"/>
      <c r="B1411" s="179"/>
      <c r="C1411" s="229" t="s">
        <v>1115</v>
      </c>
      <c r="D1411" s="230"/>
      <c r="E1411" s="180">
        <v>6</v>
      </c>
      <c r="F1411" s="181"/>
      <c r="G1411" s="182"/>
      <c r="M1411" s="204">
        <v>4.504166666666666</v>
      </c>
      <c r="O1411" s="170"/>
    </row>
    <row r="1412" spans="1:104" ht="22.5">
      <c r="A1412" s="171">
        <v>235</v>
      </c>
      <c r="B1412" s="206" t="s">
        <v>1196</v>
      </c>
      <c r="C1412" s="207" t="s">
        <v>1197</v>
      </c>
      <c r="D1412" s="208" t="s">
        <v>75</v>
      </c>
      <c r="E1412" s="175">
        <v>12</v>
      </c>
      <c r="F1412" s="175">
        <v>0</v>
      </c>
      <c r="G1412" s="176">
        <f>E1412*F1412</f>
        <v>0</v>
      </c>
      <c r="O1412" s="170">
        <v>2</v>
      </c>
      <c r="AA1412" s="146">
        <v>12</v>
      </c>
      <c r="AB1412" s="146">
        <v>0</v>
      </c>
      <c r="AC1412" s="146">
        <v>232</v>
      </c>
      <c r="AZ1412" s="146">
        <v>2</v>
      </c>
      <c r="BA1412" s="146">
        <f>IF(AZ1412=1,G1412,0)</f>
        <v>0</v>
      </c>
      <c r="BB1412" s="146">
        <f>IF(AZ1412=2,G1412,0)</f>
        <v>0</v>
      </c>
      <c r="BC1412" s="146">
        <f>IF(AZ1412=3,G1412,0)</f>
        <v>0</v>
      </c>
      <c r="BD1412" s="146">
        <f>IF(AZ1412=4,G1412,0)</f>
        <v>0</v>
      </c>
      <c r="BE1412" s="146">
        <f>IF(AZ1412=5,G1412,0)</f>
        <v>0</v>
      </c>
      <c r="CA1412" s="170">
        <v>12</v>
      </c>
      <c r="CB1412" s="170">
        <v>0</v>
      </c>
      <c r="CZ1412" s="146">
        <v>0</v>
      </c>
    </row>
    <row r="1413" spans="1:15" ht="12.75">
      <c r="A1413" s="177"/>
      <c r="B1413" s="179"/>
      <c r="C1413" s="229" t="s">
        <v>1198</v>
      </c>
      <c r="D1413" s="230"/>
      <c r="E1413" s="180">
        <v>0</v>
      </c>
      <c r="F1413" s="181"/>
      <c r="G1413" s="182"/>
      <c r="M1413" s="178" t="s">
        <v>1198</v>
      </c>
      <c r="O1413" s="170"/>
    </row>
    <row r="1414" spans="1:15" ht="12.75">
      <c r="A1414" s="177"/>
      <c r="B1414" s="179"/>
      <c r="C1414" s="229" t="s">
        <v>1199</v>
      </c>
      <c r="D1414" s="230"/>
      <c r="E1414" s="180">
        <v>0</v>
      </c>
      <c r="F1414" s="181"/>
      <c r="G1414" s="182"/>
      <c r="M1414" s="178" t="s">
        <v>1199</v>
      </c>
      <c r="O1414" s="170"/>
    </row>
    <row r="1415" spans="1:15" ht="12.75">
      <c r="A1415" s="177"/>
      <c r="B1415" s="179"/>
      <c r="C1415" s="229" t="s">
        <v>1167</v>
      </c>
      <c r="D1415" s="230"/>
      <c r="E1415" s="180">
        <v>0</v>
      </c>
      <c r="F1415" s="181"/>
      <c r="G1415" s="182"/>
      <c r="M1415" s="178" t="s">
        <v>1167</v>
      </c>
      <c r="O1415" s="170"/>
    </row>
    <row r="1416" spans="1:15" ht="12.75">
      <c r="A1416" s="177"/>
      <c r="B1416" s="179"/>
      <c r="C1416" s="229" t="s">
        <v>1195</v>
      </c>
      <c r="D1416" s="230"/>
      <c r="E1416" s="180">
        <v>0</v>
      </c>
      <c r="F1416" s="181"/>
      <c r="G1416" s="182"/>
      <c r="M1416" s="178" t="s">
        <v>1195</v>
      </c>
      <c r="O1416" s="170"/>
    </row>
    <row r="1417" spans="1:15" ht="12.75">
      <c r="A1417" s="177"/>
      <c r="B1417" s="179"/>
      <c r="C1417" s="229" t="s">
        <v>1142</v>
      </c>
      <c r="D1417" s="230"/>
      <c r="E1417" s="180">
        <v>0</v>
      </c>
      <c r="F1417" s="181"/>
      <c r="G1417" s="182"/>
      <c r="M1417" s="178" t="s">
        <v>1142</v>
      </c>
      <c r="O1417" s="170"/>
    </row>
    <row r="1418" spans="1:15" ht="12.75">
      <c r="A1418" s="177"/>
      <c r="B1418" s="179"/>
      <c r="C1418" s="229" t="s">
        <v>1143</v>
      </c>
      <c r="D1418" s="230"/>
      <c r="E1418" s="180">
        <v>0</v>
      </c>
      <c r="F1418" s="181"/>
      <c r="G1418" s="182"/>
      <c r="M1418" s="178" t="s">
        <v>1143</v>
      </c>
      <c r="O1418" s="170"/>
    </row>
    <row r="1419" spans="1:15" ht="12.75">
      <c r="A1419" s="177"/>
      <c r="B1419" s="179"/>
      <c r="C1419" s="229" t="s">
        <v>1144</v>
      </c>
      <c r="D1419" s="230"/>
      <c r="E1419" s="180">
        <v>0</v>
      </c>
      <c r="F1419" s="181"/>
      <c r="G1419" s="182"/>
      <c r="M1419" s="178" t="s">
        <v>1144</v>
      </c>
      <c r="O1419" s="170"/>
    </row>
    <row r="1420" spans="1:15" ht="12.75">
      <c r="A1420" s="177"/>
      <c r="B1420" s="179"/>
      <c r="C1420" s="229" t="s">
        <v>1145</v>
      </c>
      <c r="D1420" s="230"/>
      <c r="E1420" s="180">
        <v>0</v>
      </c>
      <c r="F1420" s="181"/>
      <c r="G1420" s="182"/>
      <c r="M1420" s="178" t="s">
        <v>1145</v>
      </c>
      <c r="O1420" s="170"/>
    </row>
    <row r="1421" spans="1:15" ht="12.75">
      <c r="A1421" s="177"/>
      <c r="B1421" s="179"/>
      <c r="C1421" s="229" t="s">
        <v>1146</v>
      </c>
      <c r="D1421" s="230"/>
      <c r="E1421" s="180">
        <v>0</v>
      </c>
      <c r="F1421" s="181"/>
      <c r="G1421" s="182"/>
      <c r="M1421" s="178" t="s">
        <v>1146</v>
      </c>
      <c r="O1421" s="170"/>
    </row>
    <row r="1422" spans="1:15" ht="12.75">
      <c r="A1422" s="177"/>
      <c r="B1422" s="179"/>
      <c r="C1422" s="229" t="s">
        <v>1147</v>
      </c>
      <c r="D1422" s="230"/>
      <c r="E1422" s="180">
        <v>0</v>
      </c>
      <c r="F1422" s="181"/>
      <c r="G1422" s="182"/>
      <c r="M1422" s="178" t="s">
        <v>1147</v>
      </c>
      <c r="O1422" s="170"/>
    </row>
    <row r="1423" spans="1:15" ht="12.75">
      <c r="A1423" s="177"/>
      <c r="B1423" s="179"/>
      <c r="C1423" s="229" t="s">
        <v>1148</v>
      </c>
      <c r="D1423" s="230"/>
      <c r="E1423" s="180">
        <v>0</v>
      </c>
      <c r="F1423" s="181"/>
      <c r="G1423" s="182"/>
      <c r="M1423" s="178" t="s">
        <v>1148</v>
      </c>
      <c r="O1423" s="170"/>
    </row>
    <row r="1424" spans="1:15" ht="22.5">
      <c r="A1424" s="177"/>
      <c r="B1424" s="179"/>
      <c r="C1424" s="229" t="s">
        <v>1149</v>
      </c>
      <c r="D1424" s="230"/>
      <c r="E1424" s="180">
        <v>0</v>
      </c>
      <c r="F1424" s="181"/>
      <c r="G1424" s="182"/>
      <c r="M1424" s="178" t="s">
        <v>1149</v>
      </c>
      <c r="O1424" s="170"/>
    </row>
    <row r="1425" spans="1:15" ht="12.75">
      <c r="A1425" s="177"/>
      <c r="B1425" s="179"/>
      <c r="C1425" s="229" t="s">
        <v>463</v>
      </c>
      <c r="D1425" s="230"/>
      <c r="E1425" s="180">
        <v>0</v>
      </c>
      <c r="F1425" s="181"/>
      <c r="G1425" s="182"/>
      <c r="M1425" s="178" t="s">
        <v>463</v>
      </c>
      <c r="O1425" s="170"/>
    </row>
    <row r="1426" spans="1:15" ht="12.75">
      <c r="A1426" s="177"/>
      <c r="B1426" s="179"/>
      <c r="C1426" s="229" t="s">
        <v>1116</v>
      </c>
      <c r="D1426" s="230"/>
      <c r="E1426" s="180">
        <v>12</v>
      </c>
      <c r="F1426" s="181"/>
      <c r="G1426" s="182"/>
      <c r="M1426" s="204">
        <v>4.55</v>
      </c>
      <c r="O1426" s="170"/>
    </row>
    <row r="1427" spans="1:104" ht="22.5">
      <c r="A1427" s="171">
        <v>236</v>
      </c>
      <c r="B1427" s="206" t="s">
        <v>1200</v>
      </c>
      <c r="C1427" s="207" t="s">
        <v>1201</v>
      </c>
      <c r="D1427" s="208" t="s">
        <v>75</v>
      </c>
      <c r="E1427" s="175">
        <v>1</v>
      </c>
      <c r="F1427" s="175">
        <v>0</v>
      </c>
      <c r="G1427" s="176">
        <f>E1427*F1427</f>
        <v>0</v>
      </c>
      <c r="O1427" s="170">
        <v>2</v>
      </c>
      <c r="AA1427" s="146">
        <v>12</v>
      </c>
      <c r="AB1427" s="146">
        <v>0</v>
      </c>
      <c r="AC1427" s="146">
        <v>233</v>
      </c>
      <c r="AZ1427" s="146">
        <v>2</v>
      </c>
      <c r="BA1427" s="146">
        <f>IF(AZ1427=1,G1427,0)</f>
        <v>0</v>
      </c>
      <c r="BB1427" s="146">
        <f>IF(AZ1427=2,G1427,0)</f>
        <v>0</v>
      </c>
      <c r="BC1427" s="146">
        <f>IF(AZ1427=3,G1427,0)</f>
        <v>0</v>
      </c>
      <c r="BD1427" s="146">
        <f>IF(AZ1427=4,G1427,0)</f>
        <v>0</v>
      </c>
      <c r="BE1427" s="146">
        <f>IF(AZ1427=5,G1427,0)</f>
        <v>0</v>
      </c>
      <c r="CA1427" s="170">
        <v>12</v>
      </c>
      <c r="CB1427" s="170">
        <v>0</v>
      </c>
      <c r="CZ1427" s="146">
        <v>0</v>
      </c>
    </row>
    <row r="1428" spans="1:15" ht="12.75">
      <c r="A1428" s="177"/>
      <c r="B1428" s="179"/>
      <c r="C1428" s="229" t="s">
        <v>1202</v>
      </c>
      <c r="D1428" s="230"/>
      <c r="E1428" s="180">
        <v>0</v>
      </c>
      <c r="F1428" s="181"/>
      <c r="G1428" s="182"/>
      <c r="M1428" s="178" t="s">
        <v>1202</v>
      </c>
      <c r="O1428" s="170"/>
    </row>
    <row r="1429" spans="1:15" ht="12.75">
      <c r="A1429" s="177"/>
      <c r="B1429" s="179"/>
      <c r="C1429" s="229" t="s">
        <v>1203</v>
      </c>
      <c r="D1429" s="230"/>
      <c r="E1429" s="180">
        <v>0</v>
      </c>
      <c r="F1429" s="181"/>
      <c r="G1429" s="182"/>
      <c r="M1429" s="178" t="s">
        <v>1203</v>
      </c>
      <c r="O1429" s="170"/>
    </row>
    <row r="1430" spans="1:15" ht="12.75">
      <c r="A1430" s="177"/>
      <c r="B1430" s="179"/>
      <c r="C1430" s="229" t="s">
        <v>1153</v>
      </c>
      <c r="D1430" s="230"/>
      <c r="E1430" s="180">
        <v>0</v>
      </c>
      <c r="F1430" s="181"/>
      <c r="G1430" s="182"/>
      <c r="M1430" s="178" t="s">
        <v>1153</v>
      </c>
      <c r="O1430" s="170"/>
    </row>
    <row r="1431" spans="1:15" ht="12.75">
      <c r="A1431" s="177"/>
      <c r="B1431" s="179"/>
      <c r="C1431" s="229" t="s">
        <v>1143</v>
      </c>
      <c r="D1431" s="230"/>
      <c r="E1431" s="180">
        <v>0</v>
      </c>
      <c r="F1431" s="181"/>
      <c r="G1431" s="182"/>
      <c r="M1431" s="178" t="s">
        <v>1143</v>
      </c>
      <c r="O1431" s="170"/>
    </row>
    <row r="1432" spans="1:15" ht="12.75">
      <c r="A1432" s="177"/>
      <c r="B1432" s="179"/>
      <c r="C1432" s="229" t="s">
        <v>1144</v>
      </c>
      <c r="D1432" s="230"/>
      <c r="E1432" s="180">
        <v>0</v>
      </c>
      <c r="F1432" s="181"/>
      <c r="G1432" s="182"/>
      <c r="M1432" s="178" t="s">
        <v>1144</v>
      </c>
      <c r="O1432" s="170"/>
    </row>
    <row r="1433" spans="1:15" ht="12.75">
      <c r="A1433" s="177"/>
      <c r="B1433" s="179"/>
      <c r="C1433" s="229" t="s">
        <v>1145</v>
      </c>
      <c r="D1433" s="230"/>
      <c r="E1433" s="180">
        <v>0</v>
      </c>
      <c r="F1433" s="181"/>
      <c r="G1433" s="182"/>
      <c r="M1433" s="178" t="s">
        <v>1145</v>
      </c>
      <c r="O1433" s="170"/>
    </row>
    <row r="1434" spans="1:15" ht="12.75">
      <c r="A1434" s="177"/>
      <c r="B1434" s="179"/>
      <c r="C1434" s="229" t="s">
        <v>1146</v>
      </c>
      <c r="D1434" s="230"/>
      <c r="E1434" s="180">
        <v>0</v>
      </c>
      <c r="F1434" s="181"/>
      <c r="G1434" s="182"/>
      <c r="M1434" s="178" t="s">
        <v>1146</v>
      </c>
      <c r="O1434" s="170"/>
    </row>
    <row r="1435" spans="1:15" ht="12.75">
      <c r="A1435" s="177"/>
      <c r="B1435" s="179"/>
      <c r="C1435" s="229" t="s">
        <v>1147</v>
      </c>
      <c r="D1435" s="230"/>
      <c r="E1435" s="180">
        <v>0</v>
      </c>
      <c r="F1435" s="181"/>
      <c r="G1435" s="182"/>
      <c r="M1435" s="178" t="s">
        <v>1147</v>
      </c>
      <c r="O1435" s="170"/>
    </row>
    <row r="1436" spans="1:15" ht="12.75">
      <c r="A1436" s="177"/>
      <c r="B1436" s="179"/>
      <c r="C1436" s="229" t="s">
        <v>1148</v>
      </c>
      <c r="D1436" s="230"/>
      <c r="E1436" s="180">
        <v>0</v>
      </c>
      <c r="F1436" s="181"/>
      <c r="G1436" s="182"/>
      <c r="M1436" s="178" t="s">
        <v>1148</v>
      </c>
      <c r="O1436" s="170"/>
    </row>
    <row r="1437" spans="1:15" ht="22.5">
      <c r="A1437" s="177"/>
      <c r="B1437" s="179"/>
      <c r="C1437" s="229" t="s">
        <v>1149</v>
      </c>
      <c r="D1437" s="230"/>
      <c r="E1437" s="180">
        <v>0</v>
      </c>
      <c r="F1437" s="181"/>
      <c r="G1437" s="182"/>
      <c r="M1437" s="178" t="s">
        <v>1149</v>
      </c>
      <c r="O1437" s="170"/>
    </row>
    <row r="1438" spans="1:15" ht="12.75">
      <c r="A1438" s="177"/>
      <c r="B1438" s="179"/>
      <c r="C1438" s="229" t="s">
        <v>463</v>
      </c>
      <c r="D1438" s="230"/>
      <c r="E1438" s="180">
        <v>0</v>
      </c>
      <c r="F1438" s="181"/>
      <c r="G1438" s="182"/>
      <c r="M1438" s="178" t="s">
        <v>463</v>
      </c>
      <c r="O1438" s="170"/>
    </row>
    <row r="1439" spans="1:15" ht="12.75">
      <c r="A1439" s="177"/>
      <c r="B1439" s="179"/>
      <c r="C1439" s="229" t="s">
        <v>1204</v>
      </c>
      <c r="D1439" s="230"/>
      <c r="E1439" s="180">
        <v>1</v>
      </c>
      <c r="F1439" s="181"/>
      <c r="G1439" s="182"/>
      <c r="M1439" s="204">
        <v>4.584027777777778</v>
      </c>
      <c r="O1439" s="170"/>
    </row>
    <row r="1440" spans="1:104" ht="22.5">
      <c r="A1440" s="171">
        <v>237</v>
      </c>
      <c r="B1440" s="206" t="s">
        <v>1205</v>
      </c>
      <c r="C1440" s="207" t="s">
        <v>1206</v>
      </c>
      <c r="D1440" s="208" t="s">
        <v>75</v>
      </c>
      <c r="E1440" s="175">
        <v>1</v>
      </c>
      <c r="F1440" s="175">
        <v>0</v>
      </c>
      <c r="G1440" s="176">
        <f>E1440*F1440</f>
        <v>0</v>
      </c>
      <c r="O1440" s="170">
        <v>2</v>
      </c>
      <c r="AA1440" s="146">
        <v>12</v>
      </c>
      <c r="AB1440" s="146">
        <v>0</v>
      </c>
      <c r="AC1440" s="146">
        <v>234</v>
      </c>
      <c r="AZ1440" s="146">
        <v>2</v>
      </c>
      <c r="BA1440" s="146">
        <f>IF(AZ1440=1,G1440,0)</f>
        <v>0</v>
      </c>
      <c r="BB1440" s="146">
        <f>IF(AZ1440=2,G1440,0)</f>
        <v>0</v>
      </c>
      <c r="BC1440" s="146">
        <f>IF(AZ1440=3,G1440,0)</f>
        <v>0</v>
      </c>
      <c r="BD1440" s="146">
        <f>IF(AZ1440=4,G1440,0)</f>
        <v>0</v>
      </c>
      <c r="BE1440" s="146">
        <f>IF(AZ1440=5,G1440,0)</f>
        <v>0</v>
      </c>
      <c r="CA1440" s="170">
        <v>12</v>
      </c>
      <c r="CB1440" s="170">
        <v>0</v>
      </c>
      <c r="CZ1440" s="146">
        <v>0</v>
      </c>
    </row>
    <row r="1441" spans="1:15" ht="12.75">
      <c r="A1441" s="177"/>
      <c r="B1441" s="179"/>
      <c r="C1441" s="229" t="s">
        <v>1207</v>
      </c>
      <c r="D1441" s="230"/>
      <c r="E1441" s="180">
        <v>0</v>
      </c>
      <c r="F1441" s="181"/>
      <c r="G1441" s="182"/>
      <c r="M1441" s="178" t="s">
        <v>1207</v>
      </c>
      <c r="O1441" s="170"/>
    </row>
    <row r="1442" spans="1:15" ht="12.75">
      <c r="A1442" s="177"/>
      <c r="B1442" s="179"/>
      <c r="C1442" s="229" t="s">
        <v>1208</v>
      </c>
      <c r="D1442" s="230"/>
      <c r="E1442" s="180">
        <v>0</v>
      </c>
      <c r="F1442" s="181"/>
      <c r="G1442" s="182"/>
      <c r="M1442" s="178" t="s">
        <v>1208</v>
      </c>
      <c r="O1442" s="170"/>
    </row>
    <row r="1443" spans="1:15" ht="12.75">
      <c r="A1443" s="177"/>
      <c r="B1443" s="179"/>
      <c r="C1443" s="229" t="s">
        <v>1209</v>
      </c>
      <c r="D1443" s="230"/>
      <c r="E1443" s="180">
        <v>0</v>
      </c>
      <c r="F1443" s="181"/>
      <c r="G1443" s="182"/>
      <c r="M1443" s="178" t="s">
        <v>1209</v>
      </c>
      <c r="O1443" s="170"/>
    </row>
    <row r="1444" spans="1:15" ht="12.75">
      <c r="A1444" s="177"/>
      <c r="B1444" s="179"/>
      <c r="C1444" s="229" t="s">
        <v>1142</v>
      </c>
      <c r="D1444" s="230"/>
      <c r="E1444" s="180">
        <v>0</v>
      </c>
      <c r="F1444" s="181"/>
      <c r="G1444" s="182"/>
      <c r="M1444" s="178" t="s">
        <v>1142</v>
      </c>
      <c r="O1444" s="170"/>
    </row>
    <row r="1445" spans="1:15" ht="12.75">
      <c r="A1445" s="177"/>
      <c r="B1445" s="179"/>
      <c r="C1445" s="229" t="s">
        <v>1143</v>
      </c>
      <c r="D1445" s="230"/>
      <c r="E1445" s="180">
        <v>0</v>
      </c>
      <c r="F1445" s="181"/>
      <c r="G1445" s="182"/>
      <c r="M1445" s="178" t="s">
        <v>1143</v>
      </c>
      <c r="O1445" s="170"/>
    </row>
    <row r="1446" spans="1:15" ht="12.75">
      <c r="A1446" s="177"/>
      <c r="B1446" s="179"/>
      <c r="C1446" s="229" t="s">
        <v>1144</v>
      </c>
      <c r="D1446" s="230"/>
      <c r="E1446" s="180">
        <v>0</v>
      </c>
      <c r="F1446" s="181"/>
      <c r="G1446" s="182"/>
      <c r="M1446" s="178" t="s">
        <v>1144</v>
      </c>
      <c r="O1446" s="170"/>
    </row>
    <row r="1447" spans="1:15" ht="12.75">
      <c r="A1447" s="177"/>
      <c r="B1447" s="179"/>
      <c r="C1447" s="229" t="s">
        <v>1145</v>
      </c>
      <c r="D1447" s="230"/>
      <c r="E1447" s="180">
        <v>0</v>
      </c>
      <c r="F1447" s="181"/>
      <c r="G1447" s="182"/>
      <c r="M1447" s="178" t="s">
        <v>1145</v>
      </c>
      <c r="O1447" s="170"/>
    </row>
    <row r="1448" spans="1:15" ht="12.75">
      <c r="A1448" s="177"/>
      <c r="B1448" s="179"/>
      <c r="C1448" s="229" t="s">
        <v>1146</v>
      </c>
      <c r="D1448" s="230"/>
      <c r="E1448" s="180">
        <v>0</v>
      </c>
      <c r="F1448" s="181"/>
      <c r="G1448" s="182"/>
      <c r="M1448" s="178" t="s">
        <v>1146</v>
      </c>
      <c r="O1448" s="170"/>
    </row>
    <row r="1449" spans="1:15" ht="12.75">
      <c r="A1449" s="177"/>
      <c r="B1449" s="179"/>
      <c r="C1449" s="229" t="s">
        <v>1147</v>
      </c>
      <c r="D1449" s="230"/>
      <c r="E1449" s="180">
        <v>0</v>
      </c>
      <c r="F1449" s="181"/>
      <c r="G1449" s="182"/>
      <c r="M1449" s="178" t="s">
        <v>1147</v>
      </c>
      <c r="O1449" s="170"/>
    </row>
    <row r="1450" spans="1:15" ht="12.75">
      <c r="A1450" s="177"/>
      <c r="B1450" s="179"/>
      <c r="C1450" s="229" t="s">
        <v>1148</v>
      </c>
      <c r="D1450" s="230"/>
      <c r="E1450" s="180">
        <v>0</v>
      </c>
      <c r="F1450" s="181"/>
      <c r="G1450" s="182"/>
      <c r="M1450" s="178" t="s">
        <v>1148</v>
      </c>
      <c r="O1450" s="170"/>
    </row>
    <row r="1451" spans="1:15" ht="22.5">
      <c r="A1451" s="177"/>
      <c r="B1451" s="179"/>
      <c r="C1451" s="229" t="s">
        <v>1149</v>
      </c>
      <c r="D1451" s="230"/>
      <c r="E1451" s="180">
        <v>0</v>
      </c>
      <c r="F1451" s="181"/>
      <c r="G1451" s="182"/>
      <c r="M1451" s="178" t="s">
        <v>1149</v>
      </c>
      <c r="O1451" s="170"/>
    </row>
    <row r="1452" spans="1:15" ht="12.75">
      <c r="A1452" s="177"/>
      <c r="B1452" s="179"/>
      <c r="C1452" s="229" t="s">
        <v>463</v>
      </c>
      <c r="D1452" s="230"/>
      <c r="E1452" s="180">
        <v>0</v>
      </c>
      <c r="F1452" s="181"/>
      <c r="G1452" s="182"/>
      <c r="M1452" s="178" t="s">
        <v>463</v>
      </c>
      <c r="O1452" s="170"/>
    </row>
    <row r="1453" spans="1:15" ht="12.75">
      <c r="A1453" s="177"/>
      <c r="B1453" s="179"/>
      <c r="C1453" s="229" t="s">
        <v>1210</v>
      </c>
      <c r="D1453" s="230"/>
      <c r="E1453" s="180">
        <v>1</v>
      </c>
      <c r="F1453" s="181"/>
      <c r="G1453" s="182"/>
      <c r="M1453" s="204">
        <v>4.625694444444444</v>
      </c>
      <c r="O1453" s="170"/>
    </row>
    <row r="1454" spans="1:104" ht="22.5">
      <c r="A1454" s="171">
        <v>238</v>
      </c>
      <c r="B1454" s="206" t="s">
        <v>1211</v>
      </c>
      <c r="C1454" s="207" t="s">
        <v>1212</v>
      </c>
      <c r="D1454" s="208" t="s">
        <v>75</v>
      </c>
      <c r="E1454" s="175">
        <v>1</v>
      </c>
      <c r="F1454" s="175">
        <v>0</v>
      </c>
      <c r="G1454" s="176">
        <f>E1454*F1454</f>
        <v>0</v>
      </c>
      <c r="O1454" s="170">
        <v>2</v>
      </c>
      <c r="AA1454" s="146">
        <v>12</v>
      </c>
      <c r="AB1454" s="146">
        <v>0</v>
      </c>
      <c r="AC1454" s="146">
        <v>235</v>
      </c>
      <c r="AZ1454" s="146">
        <v>2</v>
      </c>
      <c r="BA1454" s="146">
        <f>IF(AZ1454=1,G1454,0)</f>
        <v>0</v>
      </c>
      <c r="BB1454" s="146">
        <f>IF(AZ1454=2,G1454,0)</f>
        <v>0</v>
      </c>
      <c r="BC1454" s="146">
        <f>IF(AZ1454=3,G1454,0)</f>
        <v>0</v>
      </c>
      <c r="BD1454" s="146">
        <f>IF(AZ1454=4,G1454,0)</f>
        <v>0</v>
      </c>
      <c r="BE1454" s="146">
        <f>IF(AZ1454=5,G1454,0)</f>
        <v>0</v>
      </c>
      <c r="CA1454" s="170">
        <v>12</v>
      </c>
      <c r="CB1454" s="170">
        <v>0</v>
      </c>
      <c r="CZ1454" s="146">
        <v>0</v>
      </c>
    </row>
    <row r="1455" spans="1:15" ht="12.75">
      <c r="A1455" s="177"/>
      <c r="B1455" s="179"/>
      <c r="C1455" s="229" t="s">
        <v>1213</v>
      </c>
      <c r="D1455" s="230"/>
      <c r="E1455" s="180">
        <v>0</v>
      </c>
      <c r="F1455" s="181"/>
      <c r="G1455" s="182"/>
      <c r="M1455" s="178" t="s">
        <v>1213</v>
      </c>
      <c r="O1455" s="170"/>
    </row>
    <row r="1456" spans="1:15" ht="12.75">
      <c r="A1456" s="177"/>
      <c r="B1456" s="179"/>
      <c r="C1456" s="229" t="s">
        <v>1208</v>
      </c>
      <c r="D1456" s="230"/>
      <c r="E1456" s="180">
        <v>0</v>
      </c>
      <c r="F1456" s="181"/>
      <c r="G1456" s="182"/>
      <c r="M1456" s="178" t="s">
        <v>1208</v>
      </c>
      <c r="O1456" s="170"/>
    </row>
    <row r="1457" spans="1:15" ht="12.75">
      <c r="A1457" s="177"/>
      <c r="B1457" s="179"/>
      <c r="C1457" s="229" t="s">
        <v>1209</v>
      </c>
      <c r="D1457" s="230"/>
      <c r="E1457" s="180">
        <v>0</v>
      </c>
      <c r="F1457" s="181"/>
      <c r="G1457" s="182"/>
      <c r="M1457" s="178" t="s">
        <v>1209</v>
      </c>
      <c r="O1457" s="170"/>
    </row>
    <row r="1458" spans="1:15" ht="12.75">
      <c r="A1458" s="177"/>
      <c r="B1458" s="179"/>
      <c r="C1458" s="229" t="s">
        <v>1142</v>
      </c>
      <c r="D1458" s="230"/>
      <c r="E1458" s="180">
        <v>0</v>
      </c>
      <c r="F1458" s="181"/>
      <c r="G1458" s="182"/>
      <c r="M1458" s="178" t="s">
        <v>1142</v>
      </c>
      <c r="O1458" s="170"/>
    </row>
    <row r="1459" spans="1:15" ht="12.75">
      <c r="A1459" s="177"/>
      <c r="B1459" s="179"/>
      <c r="C1459" s="229" t="s">
        <v>1143</v>
      </c>
      <c r="D1459" s="230"/>
      <c r="E1459" s="180">
        <v>0</v>
      </c>
      <c r="F1459" s="181"/>
      <c r="G1459" s="182"/>
      <c r="M1459" s="178" t="s">
        <v>1143</v>
      </c>
      <c r="O1459" s="170"/>
    </row>
    <row r="1460" spans="1:15" ht="12.75">
      <c r="A1460" s="177"/>
      <c r="B1460" s="179"/>
      <c r="C1460" s="229" t="s">
        <v>1144</v>
      </c>
      <c r="D1460" s="230"/>
      <c r="E1460" s="180">
        <v>0</v>
      </c>
      <c r="F1460" s="181"/>
      <c r="G1460" s="182"/>
      <c r="M1460" s="178" t="s">
        <v>1144</v>
      </c>
      <c r="O1460" s="170"/>
    </row>
    <row r="1461" spans="1:15" ht="12.75">
      <c r="A1461" s="177"/>
      <c r="B1461" s="179"/>
      <c r="C1461" s="229" t="s">
        <v>1145</v>
      </c>
      <c r="D1461" s="230"/>
      <c r="E1461" s="180">
        <v>0</v>
      </c>
      <c r="F1461" s="181"/>
      <c r="G1461" s="182"/>
      <c r="M1461" s="178" t="s">
        <v>1145</v>
      </c>
      <c r="O1461" s="170"/>
    </row>
    <row r="1462" spans="1:15" ht="12.75">
      <c r="A1462" s="177"/>
      <c r="B1462" s="179"/>
      <c r="C1462" s="229" t="s">
        <v>1146</v>
      </c>
      <c r="D1462" s="230"/>
      <c r="E1462" s="180">
        <v>0</v>
      </c>
      <c r="F1462" s="181"/>
      <c r="G1462" s="182"/>
      <c r="M1462" s="178" t="s">
        <v>1146</v>
      </c>
      <c r="O1462" s="170"/>
    </row>
    <row r="1463" spans="1:15" ht="12.75">
      <c r="A1463" s="177"/>
      <c r="B1463" s="179"/>
      <c r="C1463" s="229" t="s">
        <v>1147</v>
      </c>
      <c r="D1463" s="230"/>
      <c r="E1463" s="180">
        <v>0</v>
      </c>
      <c r="F1463" s="181"/>
      <c r="G1463" s="182"/>
      <c r="M1463" s="178" t="s">
        <v>1147</v>
      </c>
      <c r="O1463" s="170"/>
    </row>
    <row r="1464" spans="1:15" ht="12.75">
      <c r="A1464" s="177"/>
      <c r="B1464" s="179"/>
      <c r="C1464" s="229" t="s">
        <v>1148</v>
      </c>
      <c r="D1464" s="230"/>
      <c r="E1464" s="180">
        <v>0</v>
      </c>
      <c r="F1464" s="181"/>
      <c r="G1464" s="182"/>
      <c r="M1464" s="178" t="s">
        <v>1148</v>
      </c>
      <c r="O1464" s="170"/>
    </row>
    <row r="1465" spans="1:15" ht="22.5">
      <c r="A1465" s="177"/>
      <c r="B1465" s="179"/>
      <c r="C1465" s="229" t="s">
        <v>1149</v>
      </c>
      <c r="D1465" s="230"/>
      <c r="E1465" s="180">
        <v>0</v>
      </c>
      <c r="F1465" s="181"/>
      <c r="G1465" s="182"/>
      <c r="M1465" s="178" t="s">
        <v>1149</v>
      </c>
      <c r="O1465" s="170"/>
    </row>
    <row r="1466" spans="1:15" ht="12.75">
      <c r="A1466" s="177"/>
      <c r="B1466" s="179"/>
      <c r="C1466" s="229" t="s">
        <v>463</v>
      </c>
      <c r="D1466" s="230"/>
      <c r="E1466" s="180">
        <v>0</v>
      </c>
      <c r="F1466" s="181"/>
      <c r="G1466" s="182"/>
      <c r="M1466" s="178" t="s">
        <v>463</v>
      </c>
      <c r="O1466" s="170"/>
    </row>
    <row r="1467" spans="1:15" ht="12.75">
      <c r="A1467" s="177"/>
      <c r="B1467" s="179"/>
      <c r="C1467" s="229" t="s">
        <v>1214</v>
      </c>
      <c r="D1467" s="230"/>
      <c r="E1467" s="180">
        <v>1</v>
      </c>
      <c r="F1467" s="181"/>
      <c r="G1467" s="182"/>
      <c r="M1467" s="204">
        <v>4.667361111111111</v>
      </c>
      <c r="O1467" s="170"/>
    </row>
    <row r="1468" spans="1:104" ht="22.5">
      <c r="A1468" s="171">
        <v>239</v>
      </c>
      <c r="B1468" s="206" t="s">
        <v>1215</v>
      </c>
      <c r="C1468" s="207" t="s">
        <v>1216</v>
      </c>
      <c r="D1468" s="208" t="s">
        <v>75</v>
      </c>
      <c r="E1468" s="175">
        <v>2</v>
      </c>
      <c r="F1468" s="175">
        <v>0</v>
      </c>
      <c r="G1468" s="176">
        <f>E1468*F1468</f>
        <v>0</v>
      </c>
      <c r="O1468" s="170">
        <v>2</v>
      </c>
      <c r="AA1468" s="146">
        <v>12</v>
      </c>
      <c r="AB1468" s="146">
        <v>0</v>
      </c>
      <c r="AC1468" s="146">
        <v>236</v>
      </c>
      <c r="AZ1468" s="146">
        <v>2</v>
      </c>
      <c r="BA1468" s="146">
        <f>IF(AZ1468=1,G1468,0)</f>
        <v>0</v>
      </c>
      <c r="BB1468" s="146">
        <f>IF(AZ1468=2,G1468,0)</f>
        <v>0</v>
      </c>
      <c r="BC1468" s="146">
        <f>IF(AZ1468=3,G1468,0)</f>
        <v>0</v>
      </c>
      <c r="BD1468" s="146">
        <f>IF(AZ1468=4,G1468,0)</f>
        <v>0</v>
      </c>
      <c r="BE1468" s="146">
        <f>IF(AZ1468=5,G1468,0)</f>
        <v>0</v>
      </c>
      <c r="CA1468" s="170">
        <v>12</v>
      </c>
      <c r="CB1468" s="170">
        <v>0</v>
      </c>
      <c r="CZ1468" s="146">
        <v>0</v>
      </c>
    </row>
    <row r="1469" spans="1:15" ht="12.75">
      <c r="A1469" s="177"/>
      <c r="B1469" s="179"/>
      <c r="C1469" s="229" t="s">
        <v>1217</v>
      </c>
      <c r="D1469" s="230"/>
      <c r="E1469" s="180">
        <v>0</v>
      </c>
      <c r="F1469" s="181"/>
      <c r="G1469" s="182"/>
      <c r="M1469" s="178" t="s">
        <v>1217</v>
      </c>
      <c r="O1469" s="170"/>
    </row>
    <row r="1470" spans="1:15" ht="12.75">
      <c r="A1470" s="177"/>
      <c r="B1470" s="179"/>
      <c r="C1470" s="229" t="s">
        <v>1218</v>
      </c>
      <c r="D1470" s="230"/>
      <c r="E1470" s="180">
        <v>0</v>
      </c>
      <c r="F1470" s="181"/>
      <c r="G1470" s="182"/>
      <c r="M1470" s="178" t="s">
        <v>1218</v>
      </c>
      <c r="O1470" s="170"/>
    </row>
    <row r="1471" spans="1:15" ht="12.75">
      <c r="A1471" s="177"/>
      <c r="B1471" s="179"/>
      <c r="C1471" s="229" t="s">
        <v>1219</v>
      </c>
      <c r="D1471" s="230"/>
      <c r="E1471" s="180">
        <v>0</v>
      </c>
      <c r="F1471" s="181"/>
      <c r="G1471" s="182"/>
      <c r="M1471" s="178" t="s">
        <v>1219</v>
      </c>
      <c r="O1471" s="170"/>
    </row>
    <row r="1472" spans="1:15" ht="12.75">
      <c r="A1472" s="177"/>
      <c r="B1472" s="179"/>
      <c r="C1472" s="229" t="s">
        <v>1142</v>
      </c>
      <c r="D1472" s="230"/>
      <c r="E1472" s="180">
        <v>0</v>
      </c>
      <c r="F1472" s="181"/>
      <c r="G1472" s="182"/>
      <c r="M1472" s="178" t="s">
        <v>1142</v>
      </c>
      <c r="O1472" s="170"/>
    </row>
    <row r="1473" spans="1:15" ht="12.75">
      <c r="A1473" s="177"/>
      <c r="B1473" s="179"/>
      <c r="C1473" s="229" t="s">
        <v>1143</v>
      </c>
      <c r="D1473" s="230"/>
      <c r="E1473" s="180">
        <v>0</v>
      </c>
      <c r="F1473" s="181"/>
      <c r="G1473" s="182"/>
      <c r="M1473" s="178" t="s">
        <v>1143</v>
      </c>
      <c r="O1473" s="170"/>
    </row>
    <row r="1474" spans="1:15" ht="12.75">
      <c r="A1474" s="177"/>
      <c r="B1474" s="179"/>
      <c r="C1474" s="229" t="s">
        <v>1144</v>
      </c>
      <c r="D1474" s="230"/>
      <c r="E1474" s="180">
        <v>0</v>
      </c>
      <c r="F1474" s="181"/>
      <c r="G1474" s="182"/>
      <c r="M1474" s="178" t="s">
        <v>1144</v>
      </c>
      <c r="O1474" s="170"/>
    </row>
    <row r="1475" spans="1:15" ht="12.75">
      <c r="A1475" s="177"/>
      <c r="B1475" s="179"/>
      <c r="C1475" s="229" t="s">
        <v>1145</v>
      </c>
      <c r="D1475" s="230"/>
      <c r="E1475" s="180">
        <v>0</v>
      </c>
      <c r="F1475" s="181"/>
      <c r="G1475" s="182"/>
      <c r="M1475" s="178" t="s">
        <v>1145</v>
      </c>
      <c r="O1475" s="170"/>
    </row>
    <row r="1476" spans="1:15" ht="12.75">
      <c r="A1476" s="177"/>
      <c r="B1476" s="179"/>
      <c r="C1476" s="229" t="s">
        <v>1146</v>
      </c>
      <c r="D1476" s="230"/>
      <c r="E1476" s="180">
        <v>0</v>
      </c>
      <c r="F1476" s="181"/>
      <c r="G1476" s="182"/>
      <c r="M1476" s="178" t="s">
        <v>1146</v>
      </c>
      <c r="O1476" s="170"/>
    </row>
    <row r="1477" spans="1:15" ht="12.75">
      <c r="A1477" s="177"/>
      <c r="B1477" s="179"/>
      <c r="C1477" s="229" t="s">
        <v>1147</v>
      </c>
      <c r="D1477" s="230"/>
      <c r="E1477" s="180">
        <v>0</v>
      </c>
      <c r="F1477" s="181"/>
      <c r="G1477" s="182"/>
      <c r="M1477" s="178" t="s">
        <v>1147</v>
      </c>
      <c r="O1477" s="170"/>
    </row>
    <row r="1478" spans="1:15" ht="12.75">
      <c r="A1478" s="177"/>
      <c r="B1478" s="179"/>
      <c r="C1478" s="229" t="s">
        <v>1148</v>
      </c>
      <c r="D1478" s="230"/>
      <c r="E1478" s="180">
        <v>0</v>
      </c>
      <c r="F1478" s="181"/>
      <c r="G1478" s="182"/>
      <c r="M1478" s="178" t="s">
        <v>1148</v>
      </c>
      <c r="O1478" s="170"/>
    </row>
    <row r="1479" spans="1:15" ht="22.5">
      <c r="A1479" s="177"/>
      <c r="B1479" s="179"/>
      <c r="C1479" s="229" t="s">
        <v>1149</v>
      </c>
      <c r="D1479" s="230"/>
      <c r="E1479" s="180">
        <v>0</v>
      </c>
      <c r="F1479" s="181"/>
      <c r="G1479" s="182"/>
      <c r="M1479" s="178" t="s">
        <v>1149</v>
      </c>
      <c r="O1479" s="170"/>
    </row>
    <row r="1480" spans="1:15" ht="12.75">
      <c r="A1480" s="177"/>
      <c r="B1480" s="179"/>
      <c r="C1480" s="229" t="s">
        <v>463</v>
      </c>
      <c r="D1480" s="230"/>
      <c r="E1480" s="180">
        <v>0</v>
      </c>
      <c r="F1480" s="181"/>
      <c r="G1480" s="182"/>
      <c r="M1480" s="178" t="s">
        <v>463</v>
      </c>
      <c r="O1480" s="170"/>
    </row>
    <row r="1481" spans="1:15" ht="12.75">
      <c r="A1481" s="177"/>
      <c r="B1481" s="179"/>
      <c r="C1481" s="229" t="s">
        <v>1220</v>
      </c>
      <c r="D1481" s="230"/>
      <c r="E1481" s="180">
        <v>2</v>
      </c>
      <c r="F1481" s="181"/>
      <c r="G1481" s="182"/>
      <c r="M1481" s="204">
        <v>4.709722222222222</v>
      </c>
      <c r="O1481" s="170"/>
    </row>
    <row r="1482" spans="1:104" ht="22.5">
      <c r="A1482" s="171">
        <v>240</v>
      </c>
      <c r="B1482" s="206" t="s">
        <v>1221</v>
      </c>
      <c r="C1482" s="207" t="s">
        <v>1222</v>
      </c>
      <c r="D1482" s="208" t="s">
        <v>75</v>
      </c>
      <c r="E1482" s="175">
        <v>3</v>
      </c>
      <c r="F1482" s="175">
        <v>0</v>
      </c>
      <c r="G1482" s="176">
        <f>E1482*F1482</f>
        <v>0</v>
      </c>
      <c r="O1482" s="170">
        <v>2</v>
      </c>
      <c r="AA1482" s="146">
        <v>12</v>
      </c>
      <c r="AB1482" s="146">
        <v>0</v>
      </c>
      <c r="AC1482" s="146">
        <v>237</v>
      </c>
      <c r="AZ1482" s="146">
        <v>2</v>
      </c>
      <c r="BA1482" s="146">
        <f>IF(AZ1482=1,G1482,0)</f>
        <v>0</v>
      </c>
      <c r="BB1482" s="146">
        <f>IF(AZ1482=2,G1482,0)</f>
        <v>0</v>
      </c>
      <c r="BC1482" s="146">
        <f>IF(AZ1482=3,G1482,0)</f>
        <v>0</v>
      </c>
      <c r="BD1482" s="146">
        <f>IF(AZ1482=4,G1482,0)</f>
        <v>0</v>
      </c>
      <c r="BE1482" s="146">
        <f>IF(AZ1482=5,G1482,0)</f>
        <v>0</v>
      </c>
      <c r="CA1482" s="170">
        <v>12</v>
      </c>
      <c r="CB1482" s="170">
        <v>0</v>
      </c>
      <c r="CZ1482" s="146">
        <v>0</v>
      </c>
    </row>
    <row r="1483" spans="1:15" ht="12.75">
      <c r="A1483" s="177"/>
      <c r="B1483" s="179"/>
      <c r="C1483" s="229" t="s">
        <v>1223</v>
      </c>
      <c r="D1483" s="230"/>
      <c r="E1483" s="180">
        <v>0</v>
      </c>
      <c r="F1483" s="181"/>
      <c r="G1483" s="182"/>
      <c r="M1483" s="178" t="s">
        <v>1223</v>
      </c>
      <c r="O1483" s="170"/>
    </row>
    <row r="1484" spans="1:15" ht="12.75">
      <c r="A1484" s="177"/>
      <c r="B1484" s="179"/>
      <c r="C1484" s="229" t="s">
        <v>1224</v>
      </c>
      <c r="D1484" s="230"/>
      <c r="E1484" s="180">
        <v>0</v>
      </c>
      <c r="F1484" s="181"/>
      <c r="G1484" s="182"/>
      <c r="M1484" s="178" t="s">
        <v>1224</v>
      </c>
      <c r="O1484" s="170"/>
    </row>
    <row r="1485" spans="1:15" ht="12.75">
      <c r="A1485" s="177"/>
      <c r="B1485" s="179"/>
      <c r="C1485" s="229" t="s">
        <v>1225</v>
      </c>
      <c r="D1485" s="230"/>
      <c r="E1485" s="180">
        <v>0</v>
      </c>
      <c r="F1485" s="181"/>
      <c r="G1485" s="182"/>
      <c r="M1485" s="178" t="s">
        <v>1225</v>
      </c>
      <c r="O1485" s="170"/>
    </row>
    <row r="1486" spans="1:15" ht="12.75">
      <c r="A1486" s="177"/>
      <c r="B1486" s="179"/>
      <c r="C1486" s="229" t="s">
        <v>1142</v>
      </c>
      <c r="D1486" s="230"/>
      <c r="E1486" s="180">
        <v>0</v>
      </c>
      <c r="F1486" s="181"/>
      <c r="G1486" s="182"/>
      <c r="M1486" s="178" t="s">
        <v>1142</v>
      </c>
      <c r="O1486" s="170"/>
    </row>
    <row r="1487" spans="1:15" ht="12.75">
      <c r="A1487" s="177"/>
      <c r="B1487" s="179"/>
      <c r="C1487" s="229" t="s">
        <v>1143</v>
      </c>
      <c r="D1487" s="230"/>
      <c r="E1487" s="180">
        <v>0</v>
      </c>
      <c r="F1487" s="181"/>
      <c r="G1487" s="182"/>
      <c r="M1487" s="178" t="s">
        <v>1143</v>
      </c>
      <c r="O1487" s="170"/>
    </row>
    <row r="1488" spans="1:15" ht="12.75">
      <c r="A1488" s="177"/>
      <c r="B1488" s="179"/>
      <c r="C1488" s="229" t="s">
        <v>1144</v>
      </c>
      <c r="D1488" s="230"/>
      <c r="E1488" s="180">
        <v>0</v>
      </c>
      <c r="F1488" s="181"/>
      <c r="G1488" s="182"/>
      <c r="M1488" s="178" t="s">
        <v>1144</v>
      </c>
      <c r="O1488" s="170"/>
    </row>
    <row r="1489" spans="1:15" ht="12.75">
      <c r="A1489" s="177"/>
      <c r="B1489" s="179"/>
      <c r="C1489" s="229" t="s">
        <v>1145</v>
      </c>
      <c r="D1489" s="230"/>
      <c r="E1489" s="180">
        <v>0</v>
      </c>
      <c r="F1489" s="181"/>
      <c r="G1489" s="182"/>
      <c r="M1489" s="178" t="s">
        <v>1145</v>
      </c>
      <c r="O1489" s="170"/>
    </row>
    <row r="1490" spans="1:15" ht="12.75">
      <c r="A1490" s="177"/>
      <c r="B1490" s="179"/>
      <c r="C1490" s="229" t="s">
        <v>1146</v>
      </c>
      <c r="D1490" s="230"/>
      <c r="E1490" s="180">
        <v>0</v>
      </c>
      <c r="F1490" s="181"/>
      <c r="G1490" s="182"/>
      <c r="M1490" s="178" t="s">
        <v>1146</v>
      </c>
      <c r="O1490" s="170"/>
    </row>
    <row r="1491" spans="1:15" ht="12.75">
      <c r="A1491" s="177"/>
      <c r="B1491" s="179"/>
      <c r="C1491" s="229" t="s">
        <v>1147</v>
      </c>
      <c r="D1491" s="230"/>
      <c r="E1491" s="180">
        <v>0</v>
      </c>
      <c r="F1491" s="181"/>
      <c r="G1491" s="182"/>
      <c r="M1491" s="178" t="s">
        <v>1147</v>
      </c>
      <c r="O1491" s="170"/>
    </row>
    <row r="1492" spans="1:15" ht="22.5">
      <c r="A1492" s="177"/>
      <c r="B1492" s="179"/>
      <c r="C1492" s="229" t="s">
        <v>1226</v>
      </c>
      <c r="D1492" s="230"/>
      <c r="E1492" s="180">
        <v>0</v>
      </c>
      <c r="F1492" s="181"/>
      <c r="G1492" s="182"/>
      <c r="M1492" s="178" t="s">
        <v>1226</v>
      </c>
      <c r="O1492" s="170"/>
    </row>
    <row r="1493" spans="1:15" ht="12.75">
      <c r="A1493" s="177"/>
      <c r="B1493" s="179"/>
      <c r="C1493" s="229" t="s">
        <v>1148</v>
      </c>
      <c r="D1493" s="230"/>
      <c r="E1493" s="180">
        <v>0</v>
      </c>
      <c r="F1493" s="181"/>
      <c r="G1493" s="182"/>
      <c r="M1493" s="178" t="s">
        <v>1148</v>
      </c>
      <c r="O1493" s="170"/>
    </row>
    <row r="1494" spans="1:15" ht="22.5">
      <c r="A1494" s="177"/>
      <c r="B1494" s="179"/>
      <c r="C1494" s="229" t="s">
        <v>1149</v>
      </c>
      <c r="D1494" s="230"/>
      <c r="E1494" s="180">
        <v>0</v>
      </c>
      <c r="F1494" s="181"/>
      <c r="G1494" s="182"/>
      <c r="M1494" s="178" t="s">
        <v>1149</v>
      </c>
      <c r="O1494" s="170"/>
    </row>
    <row r="1495" spans="1:15" ht="12.75">
      <c r="A1495" s="177"/>
      <c r="B1495" s="179"/>
      <c r="C1495" s="229" t="s">
        <v>463</v>
      </c>
      <c r="D1495" s="230"/>
      <c r="E1495" s="180">
        <v>0</v>
      </c>
      <c r="F1495" s="181"/>
      <c r="G1495" s="182"/>
      <c r="M1495" s="178" t="s">
        <v>463</v>
      </c>
      <c r="O1495" s="170"/>
    </row>
    <row r="1496" spans="1:15" ht="12.75">
      <c r="A1496" s="177"/>
      <c r="B1496" s="179"/>
      <c r="C1496" s="229" t="s">
        <v>1227</v>
      </c>
      <c r="D1496" s="230"/>
      <c r="E1496" s="180">
        <v>3</v>
      </c>
      <c r="F1496" s="181"/>
      <c r="G1496" s="182"/>
      <c r="M1496" s="204">
        <v>4.752083333333333</v>
      </c>
      <c r="O1496" s="170"/>
    </row>
    <row r="1497" spans="1:104" ht="22.5">
      <c r="A1497" s="171">
        <v>241</v>
      </c>
      <c r="B1497" s="206" t="s">
        <v>1228</v>
      </c>
      <c r="C1497" s="207" t="s">
        <v>1229</v>
      </c>
      <c r="D1497" s="208" t="s">
        <v>75</v>
      </c>
      <c r="E1497" s="175">
        <v>1</v>
      </c>
      <c r="F1497" s="175">
        <v>0</v>
      </c>
      <c r="G1497" s="176">
        <f>E1497*F1497</f>
        <v>0</v>
      </c>
      <c r="O1497" s="170">
        <v>2</v>
      </c>
      <c r="AA1497" s="146">
        <v>12</v>
      </c>
      <c r="AB1497" s="146">
        <v>0</v>
      </c>
      <c r="AC1497" s="146">
        <v>238</v>
      </c>
      <c r="AZ1497" s="146">
        <v>2</v>
      </c>
      <c r="BA1497" s="146">
        <f>IF(AZ1497=1,G1497,0)</f>
        <v>0</v>
      </c>
      <c r="BB1497" s="146">
        <f>IF(AZ1497=2,G1497,0)</f>
        <v>0</v>
      </c>
      <c r="BC1497" s="146">
        <f>IF(AZ1497=3,G1497,0)</f>
        <v>0</v>
      </c>
      <c r="BD1497" s="146">
        <f>IF(AZ1497=4,G1497,0)</f>
        <v>0</v>
      </c>
      <c r="BE1497" s="146">
        <f>IF(AZ1497=5,G1497,0)</f>
        <v>0</v>
      </c>
      <c r="CA1497" s="170">
        <v>12</v>
      </c>
      <c r="CB1497" s="170">
        <v>0</v>
      </c>
      <c r="CZ1497" s="146">
        <v>0</v>
      </c>
    </row>
    <row r="1498" spans="1:15" ht="12.75">
      <c r="A1498" s="177"/>
      <c r="B1498" s="179"/>
      <c r="C1498" s="229" t="s">
        <v>1230</v>
      </c>
      <c r="D1498" s="230"/>
      <c r="E1498" s="180">
        <v>0</v>
      </c>
      <c r="F1498" s="181"/>
      <c r="G1498" s="182"/>
      <c r="M1498" s="178" t="s">
        <v>1230</v>
      </c>
      <c r="O1498" s="170"/>
    </row>
    <row r="1499" spans="1:15" ht="12.75">
      <c r="A1499" s="177"/>
      <c r="B1499" s="179"/>
      <c r="C1499" s="229" t="s">
        <v>1188</v>
      </c>
      <c r="D1499" s="230"/>
      <c r="E1499" s="180">
        <v>0</v>
      </c>
      <c r="F1499" s="181"/>
      <c r="G1499" s="182"/>
      <c r="M1499" s="178" t="s">
        <v>1188</v>
      </c>
      <c r="O1499" s="170"/>
    </row>
    <row r="1500" spans="1:15" ht="12.75">
      <c r="A1500" s="177"/>
      <c r="B1500" s="179"/>
      <c r="C1500" s="229" t="s">
        <v>1231</v>
      </c>
      <c r="D1500" s="230"/>
      <c r="E1500" s="180">
        <v>0</v>
      </c>
      <c r="F1500" s="181"/>
      <c r="G1500" s="182"/>
      <c r="M1500" s="178" t="s">
        <v>1231</v>
      </c>
      <c r="O1500" s="170"/>
    </row>
    <row r="1501" spans="1:15" ht="12.75">
      <c r="A1501" s="177"/>
      <c r="B1501" s="179"/>
      <c r="C1501" s="229" t="s">
        <v>1232</v>
      </c>
      <c r="D1501" s="230"/>
      <c r="E1501" s="180">
        <v>0</v>
      </c>
      <c r="F1501" s="181"/>
      <c r="G1501" s="182"/>
      <c r="M1501" s="178" t="s">
        <v>1232</v>
      </c>
      <c r="O1501" s="170"/>
    </row>
    <row r="1502" spans="1:15" ht="12.75">
      <c r="A1502" s="177"/>
      <c r="B1502" s="179"/>
      <c r="C1502" s="229" t="s">
        <v>1233</v>
      </c>
      <c r="D1502" s="230"/>
      <c r="E1502" s="180">
        <v>0</v>
      </c>
      <c r="F1502" s="181"/>
      <c r="G1502" s="182"/>
      <c r="M1502" s="178" t="s">
        <v>1233</v>
      </c>
      <c r="O1502" s="170"/>
    </row>
    <row r="1503" spans="1:15" ht="12.75">
      <c r="A1503" s="177"/>
      <c r="B1503" s="179"/>
      <c r="C1503" s="229" t="s">
        <v>1190</v>
      </c>
      <c r="D1503" s="230"/>
      <c r="E1503" s="180">
        <v>0</v>
      </c>
      <c r="F1503" s="181"/>
      <c r="G1503" s="182"/>
      <c r="M1503" s="178" t="s">
        <v>1190</v>
      </c>
      <c r="O1503" s="170"/>
    </row>
    <row r="1504" spans="1:15" ht="12.75">
      <c r="A1504" s="177"/>
      <c r="B1504" s="179"/>
      <c r="C1504" s="229" t="s">
        <v>1144</v>
      </c>
      <c r="D1504" s="230"/>
      <c r="E1504" s="180">
        <v>0</v>
      </c>
      <c r="F1504" s="181"/>
      <c r="G1504" s="182"/>
      <c r="M1504" s="178" t="s">
        <v>1144</v>
      </c>
      <c r="O1504" s="170"/>
    </row>
    <row r="1505" spans="1:15" ht="12.75">
      <c r="A1505" s="177"/>
      <c r="B1505" s="179"/>
      <c r="C1505" s="229" t="s">
        <v>1145</v>
      </c>
      <c r="D1505" s="230"/>
      <c r="E1505" s="180">
        <v>0</v>
      </c>
      <c r="F1505" s="181"/>
      <c r="G1505" s="182"/>
      <c r="M1505" s="178" t="s">
        <v>1145</v>
      </c>
      <c r="O1505" s="170"/>
    </row>
    <row r="1506" spans="1:15" ht="12.75">
      <c r="A1506" s="177"/>
      <c r="B1506" s="179"/>
      <c r="C1506" s="229" t="s">
        <v>1184</v>
      </c>
      <c r="D1506" s="230"/>
      <c r="E1506" s="180">
        <v>0</v>
      </c>
      <c r="F1506" s="181"/>
      <c r="G1506" s="182"/>
      <c r="M1506" s="178" t="s">
        <v>1184</v>
      </c>
      <c r="O1506" s="170"/>
    </row>
    <row r="1507" spans="1:15" ht="12.75">
      <c r="A1507" s="177"/>
      <c r="B1507" s="179"/>
      <c r="C1507" s="229" t="s">
        <v>1148</v>
      </c>
      <c r="D1507" s="230"/>
      <c r="E1507" s="180">
        <v>0</v>
      </c>
      <c r="F1507" s="181"/>
      <c r="G1507" s="182"/>
      <c r="M1507" s="178" t="s">
        <v>1148</v>
      </c>
      <c r="O1507" s="170"/>
    </row>
    <row r="1508" spans="1:15" ht="22.5">
      <c r="A1508" s="177"/>
      <c r="B1508" s="179"/>
      <c r="C1508" s="229" t="s">
        <v>1149</v>
      </c>
      <c r="D1508" s="230"/>
      <c r="E1508" s="180">
        <v>0</v>
      </c>
      <c r="F1508" s="181"/>
      <c r="G1508" s="182"/>
      <c r="M1508" s="178" t="s">
        <v>1149</v>
      </c>
      <c r="O1508" s="170"/>
    </row>
    <row r="1509" spans="1:15" ht="12.75">
      <c r="A1509" s="177"/>
      <c r="B1509" s="179"/>
      <c r="C1509" s="229" t="s">
        <v>463</v>
      </c>
      <c r="D1509" s="230"/>
      <c r="E1509" s="180">
        <v>0</v>
      </c>
      <c r="F1509" s="181"/>
      <c r="G1509" s="182"/>
      <c r="M1509" s="178" t="s">
        <v>463</v>
      </c>
      <c r="O1509" s="170"/>
    </row>
    <row r="1510" spans="1:15" ht="12.75">
      <c r="A1510" s="177"/>
      <c r="B1510" s="179"/>
      <c r="C1510" s="229" t="s">
        <v>1117</v>
      </c>
      <c r="D1510" s="230"/>
      <c r="E1510" s="180">
        <v>1</v>
      </c>
      <c r="F1510" s="181"/>
      <c r="G1510" s="182"/>
      <c r="M1510" s="204">
        <v>4.792361111111111</v>
      </c>
      <c r="O1510" s="170"/>
    </row>
    <row r="1511" spans="1:104" ht="12.75">
      <c r="A1511" s="171">
        <v>242</v>
      </c>
      <c r="B1511" s="172" t="s">
        <v>1234</v>
      </c>
      <c r="C1511" s="173" t="s">
        <v>1235</v>
      </c>
      <c r="D1511" s="174" t="s">
        <v>75</v>
      </c>
      <c r="E1511" s="175">
        <v>2</v>
      </c>
      <c r="F1511" s="175">
        <v>0</v>
      </c>
      <c r="G1511" s="176">
        <f>E1511*F1511</f>
        <v>0</v>
      </c>
      <c r="O1511" s="170">
        <v>2</v>
      </c>
      <c r="AA1511" s="146">
        <v>12</v>
      </c>
      <c r="AB1511" s="146">
        <v>0</v>
      </c>
      <c r="AC1511" s="146">
        <v>239</v>
      </c>
      <c r="AZ1511" s="146">
        <v>2</v>
      </c>
      <c r="BA1511" s="146">
        <f>IF(AZ1511=1,G1511,0)</f>
        <v>0</v>
      </c>
      <c r="BB1511" s="146">
        <f>IF(AZ1511=2,G1511,0)</f>
        <v>0</v>
      </c>
      <c r="BC1511" s="146">
        <f>IF(AZ1511=3,G1511,0)</f>
        <v>0</v>
      </c>
      <c r="BD1511" s="146">
        <f>IF(AZ1511=4,G1511,0)</f>
        <v>0</v>
      </c>
      <c r="BE1511" s="146">
        <f>IF(AZ1511=5,G1511,0)</f>
        <v>0</v>
      </c>
      <c r="CA1511" s="170">
        <v>12</v>
      </c>
      <c r="CB1511" s="170">
        <v>0</v>
      </c>
      <c r="CZ1511" s="146">
        <v>0</v>
      </c>
    </row>
    <row r="1512" spans="1:15" ht="12.75">
      <c r="A1512" s="177"/>
      <c r="B1512" s="179"/>
      <c r="C1512" s="229" t="s">
        <v>1140</v>
      </c>
      <c r="D1512" s="230"/>
      <c r="E1512" s="180">
        <v>0</v>
      </c>
      <c r="F1512" s="181"/>
      <c r="G1512" s="182"/>
      <c r="M1512" s="178" t="s">
        <v>1140</v>
      </c>
      <c r="O1512" s="170"/>
    </row>
    <row r="1513" spans="1:15" ht="12.75">
      <c r="A1513" s="177"/>
      <c r="B1513" s="179"/>
      <c r="C1513" s="229" t="s">
        <v>463</v>
      </c>
      <c r="D1513" s="230"/>
      <c r="E1513" s="180">
        <v>0</v>
      </c>
      <c r="F1513" s="181"/>
      <c r="G1513" s="182"/>
      <c r="M1513" s="178" t="s">
        <v>463</v>
      </c>
      <c r="O1513" s="170"/>
    </row>
    <row r="1514" spans="1:15" ht="12.75">
      <c r="A1514" s="177"/>
      <c r="B1514" s="179"/>
      <c r="C1514" s="229" t="s">
        <v>1236</v>
      </c>
      <c r="D1514" s="230"/>
      <c r="E1514" s="180">
        <v>2</v>
      </c>
      <c r="F1514" s="181"/>
      <c r="G1514" s="182"/>
      <c r="M1514" s="204">
        <v>4.834722222222222</v>
      </c>
      <c r="O1514" s="170"/>
    </row>
    <row r="1515" spans="1:104" ht="22.5">
      <c r="A1515" s="171">
        <v>243</v>
      </c>
      <c r="B1515" s="206" t="s">
        <v>1234</v>
      </c>
      <c r="C1515" s="207" t="s">
        <v>1237</v>
      </c>
      <c r="D1515" s="208" t="s">
        <v>75</v>
      </c>
      <c r="E1515" s="175">
        <v>2</v>
      </c>
      <c r="F1515" s="175">
        <v>0</v>
      </c>
      <c r="G1515" s="176">
        <f>E1515*F1515</f>
        <v>0</v>
      </c>
      <c r="O1515" s="170">
        <v>2</v>
      </c>
      <c r="AA1515" s="146">
        <v>12</v>
      </c>
      <c r="AB1515" s="146">
        <v>0</v>
      </c>
      <c r="AC1515" s="146">
        <v>240</v>
      </c>
      <c r="AZ1515" s="146">
        <v>2</v>
      </c>
      <c r="BA1515" s="146">
        <f>IF(AZ1515=1,G1515,0)</f>
        <v>0</v>
      </c>
      <c r="BB1515" s="146">
        <f>IF(AZ1515=2,G1515,0)</f>
        <v>0</v>
      </c>
      <c r="BC1515" s="146">
        <f>IF(AZ1515=3,G1515,0)</f>
        <v>0</v>
      </c>
      <c r="BD1515" s="146">
        <f>IF(AZ1515=4,G1515,0)</f>
        <v>0</v>
      </c>
      <c r="BE1515" s="146">
        <f>IF(AZ1515=5,G1515,0)</f>
        <v>0</v>
      </c>
      <c r="CA1515" s="170">
        <v>12</v>
      </c>
      <c r="CB1515" s="170">
        <v>0</v>
      </c>
      <c r="CZ1515" s="146">
        <v>0</v>
      </c>
    </row>
    <row r="1516" spans="1:15" ht="12.75">
      <c r="A1516" s="177"/>
      <c r="B1516" s="179"/>
      <c r="C1516" s="229" t="s">
        <v>1140</v>
      </c>
      <c r="D1516" s="230"/>
      <c r="E1516" s="180">
        <v>0</v>
      </c>
      <c r="F1516" s="181"/>
      <c r="G1516" s="182"/>
      <c r="M1516" s="178" t="s">
        <v>1140</v>
      </c>
      <c r="O1516" s="170"/>
    </row>
    <row r="1517" spans="1:15" ht="12.75">
      <c r="A1517" s="177"/>
      <c r="B1517" s="179"/>
      <c r="C1517" s="229" t="s">
        <v>1208</v>
      </c>
      <c r="D1517" s="230"/>
      <c r="E1517" s="180">
        <v>0</v>
      </c>
      <c r="F1517" s="181"/>
      <c r="G1517" s="182"/>
      <c r="M1517" s="178" t="s">
        <v>1208</v>
      </c>
      <c r="O1517" s="170"/>
    </row>
    <row r="1518" spans="1:15" ht="12.75">
      <c r="A1518" s="177"/>
      <c r="B1518" s="179"/>
      <c r="C1518" s="229" t="s">
        <v>1238</v>
      </c>
      <c r="D1518" s="230"/>
      <c r="E1518" s="180">
        <v>0</v>
      </c>
      <c r="F1518" s="181"/>
      <c r="G1518" s="182"/>
      <c r="M1518" s="178" t="s">
        <v>1238</v>
      </c>
      <c r="O1518" s="170"/>
    </row>
    <row r="1519" spans="1:15" ht="12.75">
      <c r="A1519" s="177"/>
      <c r="B1519" s="179"/>
      <c r="C1519" s="229" t="s">
        <v>1142</v>
      </c>
      <c r="D1519" s="230"/>
      <c r="E1519" s="180">
        <v>0</v>
      </c>
      <c r="F1519" s="181"/>
      <c r="G1519" s="182"/>
      <c r="M1519" s="178" t="s">
        <v>1142</v>
      </c>
      <c r="O1519" s="170"/>
    </row>
    <row r="1520" spans="1:15" ht="12.75">
      <c r="A1520" s="177"/>
      <c r="B1520" s="179"/>
      <c r="C1520" s="229" t="s">
        <v>1143</v>
      </c>
      <c r="D1520" s="230"/>
      <c r="E1520" s="180">
        <v>0</v>
      </c>
      <c r="F1520" s="181"/>
      <c r="G1520" s="182"/>
      <c r="M1520" s="178" t="s">
        <v>1143</v>
      </c>
      <c r="O1520" s="170"/>
    </row>
    <row r="1521" spans="1:15" ht="12.75">
      <c r="A1521" s="177"/>
      <c r="B1521" s="179"/>
      <c r="C1521" s="229" t="s">
        <v>1144</v>
      </c>
      <c r="D1521" s="230"/>
      <c r="E1521" s="180">
        <v>0</v>
      </c>
      <c r="F1521" s="181"/>
      <c r="G1521" s="182"/>
      <c r="M1521" s="178" t="s">
        <v>1144</v>
      </c>
      <c r="O1521" s="170"/>
    </row>
    <row r="1522" spans="1:15" ht="12.75">
      <c r="A1522" s="177"/>
      <c r="B1522" s="179"/>
      <c r="C1522" s="229" t="s">
        <v>1145</v>
      </c>
      <c r="D1522" s="230"/>
      <c r="E1522" s="180">
        <v>0</v>
      </c>
      <c r="F1522" s="181"/>
      <c r="G1522" s="182"/>
      <c r="M1522" s="178" t="s">
        <v>1145</v>
      </c>
      <c r="O1522" s="170"/>
    </row>
    <row r="1523" spans="1:15" ht="12.75">
      <c r="A1523" s="177"/>
      <c r="B1523" s="179"/>
      <c r="C1523" s="229" t="s">
        <v>1146</v>
      </c>
      <c r="D1523" s="230"/>
      <c r="E1523" s="180">
        <v>0</v>
      </c>
      <c r="F1523" s="181"/>
      <c r="G1523" s="182"/>
      <c r="M1523" s="178" t="s">
        <v>1146</v>
      </c>
      <c r="O1523" s="170"/>
    </row>
    <row r="1524" spans="1:15" ht="12.75">
      <c r="A1524" s="177"/>
      <c r="B1524" s="179"/>
      <c r="C1524" s="229" t="s">
        <v>1147</v>
      </c>
      <c r="D1524" s="230"/>
      <c r="E1524" s="180">
        <v>0</v>
      </c>
      <c r="F1524" s="181"/>
      <c r="G1524" s="182"/>
      <c r="M1524" s="178" t="s">
        <v>1147</v>
      </c>
      <c r="O1524" s="170"/>
    </row>
    <row r="1525" spans="1:15" ht="12.75">
      <c r="A1525" s="177"/>
      <c r="B1525" s="179"/>
      <c r="C1525" s="229" t="s">
        <v>1148</v>
      </c>
      <c r="D1525" s="230"/>
      <c r="E1525" s="180">
        <v>0</v>
      </c>
      <c r="F1525" s="181"/>
      <c r="G1525" s="182"/>
      <c r="M1525" s="178" t="s">
        <v>1148</v>
      </c>
      <c r="O1525" s="170"/>
    </row>
    <row r="1526" spans="1:15" ht="22.5">
      <c r="A1526" s="177"/>
      <c r="B1526" s="179"/>
      <c r="C1526" s="229" t="s">
        <v>1149</v>
      </c>
      <c r="D1526" s="230"/>
      <c r="E1526" s="180">
        <v>0</v>
      </c>
      <c r="F1526" s="181"/>
      <c r="G1526" s="182"/>
      <c r="M1526" s="178" t="s">
        <v>1149</v>
      </c>
      <c r="O1526" s="170"/>
    </row>
    <row r="1527" spans="1:15" ht="12.75">
      <c r="A1527" s="177"/>
      <c r="B1527" s="179"/>
      <c r="C1527" s="229" t="s">
        <v>463</v>
      </c>
      <c r="D1527" s="230"/>
      <c r="E1527" s="180">
        <v>0</v>
      </c>
      <c r="F1527" s="181"/>
      <c r="G1527" s="182"/>
      <c r="M1527" s="178" t="s">
        <v>463</v>
      </c>
      <c r="O1527" s="170"/>
    </row>
    <row r="1528" spans="1:15" ht="12.75">
      <c r="A1528" s="177"/>
      <c r="B1528" s="179"/>
      <c r="C1528" s="229" t="s">
        <v>1236</v>
      </c>
      <c r="D1528" s="230"/>
      <c r="E1528" s="180">
        <v>2</v>
      </c>
      <c r="F1528" s="181"/>
      <c r="G1528" s="182"/>
      <c r="M1528" s="204">
        <v>4.834722222222222</v>
      </c>
      <c r="O1528" s="170"/>
    </row>
    <row r="1529" spans="1:104" ht="12.75">
      <c r="A1529" s="171">
        <v>244</v>
      </c>
      <c r="B1529" s="172" t="s">
        <v>1239</v>
      </c>
      <c r="C1529" s="173" t="s">
        <v>1240</v>
      </c>
      <c r="D1529" s="174" t="s">
        <v>572</v>
      </c>
      <c r="E1529" s="175">
        <v>0</v>
      </c>
      <c r="F1529" s="175">
        <v>0</v>
      </c>
      <c r="G1529" s="176">
        <f>E1529*F1529</f>
        <v>0</v>
      </c>
      <c r="O1529" s="170">
        <v>2</v>
      </c>
      <c r="AA1529" s="146">
        <v>12</v>
      </c>
      <c r="AB1529" s="146">
        <v>0</v>
      </c>
      <c r="AC1529" s="146">
        <v>241</v>
      </c>
      <c r="AZ1529" s="146">
        <v>2</v>
      </c>
      <c r="BA1529" s="146">
        <f>IF(AZ1529=1,G1529,0)</f>
        <v>0</v>
      </c>
      <c r="BB1529" s="146">
        <f>IF(AZ1529=2,G1529,0)</f>
        <v>0</v>
      </c>
      <c r="BC1529" s="146">
        <f>IF(AZ1529=3,G1529,0)</f>
        <v>0</v>
      </c>
      <c r="BD1529" s="146">
        <f>IF(AZ1529=4,G1529,0)</f>
        <v>0</v>
      </c>
      <c r="BE1529" s="146">
        <f>IF(AZ1529=5,G1529,0)</f>
        <v>0</v>
      </c>
      <c r="CA1529" s="170">
        <v>12</v>
      </c>
      <c r="CB1529" s="170">
        <v>0</v>
      </c>
      <c r="CZ1529" s="146">
        <v>0</v>
      </c>
    </row>
    <row r="1530" spans="1:104" ht="12.75">
      <c r="A1530" s="171">
        <v>245</v>
      </c>
      <c r="B1530" s="172" t="s">
        <v>1241</v>
      </c>
      <c r="C1530" s="173" t="s">
        <v>1242</v>
      </c>
      <c r="D1530" s="174" t="s">
        <v>144</v>
      </c>
      <c r="E1530" s="175">
        <v>2</v>
      </c>
      <c r="F1530" s="175">
        <v>0</v>
      </c>
      <c r="G1530" s="176">
        <f>E1530*F1530</f>
        <v>0</v>
      </c>
      <c r="O1530" s="170">
        <v>2</v>
      </c>
      <c r="AA1530" s="146">
        <v>3</v>
      </c>
      <c r="AB1530" s="146">
        <v>7</v>
      </c>
      <c r="AC1530" s="146">
        <v>54917001</v>
      </c>
      <c r="AZ1530" s="146">
        <v>2</v>
      </c>
      <c r="BA1530" s="146">
        <f>IF(AZ1530=1,G1530,0)</f>
        <v>0</v>
      </c>
      <c r="BB1530" s="146">
        <f>IF(AZ1530=2,G1530,0)</f>
        <v>0</v>
      </c>
      <c r="BC1530" s="146">
        <f>IF(AZ1530=3,G1530,0)</f>
        <v>0</v>
      </c>
      <c r="BD1530" s="146">
        <f>IF(AZ1530=4,G1530,0)</f>
        <v>0</v>
      </c>
      <c r="BE1530" s="146">
        <f>IF(AZ1530=5,G1530,0)</f>
        <v>0</v>
      </c>
      <c r="CA1530" s="170">
        <v>3</v>
      </c>
      <c r="CB1530" s="170">
        <v>7</v>
      </c>
      <c r="CZ1530" s="146">
        <v>0</v>
      </c>
    </row>
    <row r="1531" spans="1:15" ht="12.75">
      <c r="A1531" s="177"/>
      <c r="B1531" s="179"/>
      <c r="C1531" s="229" t="s">
        <v>463</v>
      </c>
      <c r="D1531" s="230"/>
      <c r="E1531" s="180">
        <v>0</v>
      </c>
      <c r="F1531" s="181"/>
      <c r="G1531" s="182"/>
      <c r="M1531" s="178" t="s">
        <v>463</v>
      </c>
      <c r="O1531" s="170"/>
    </row>
    <row r="1532" spans="1:15" ht="12.75">
      <c r="A1532" s="177"/>
      <c r="B1532" s="179"/>
      <c r="C1532" s="229" t="s">
        <v>1108</v>
      </c>
      <c r="D1532" s="230"/>
      <c r="E1532" s="180">
        <v>2</v>
      </c>
      <c r="F1532" s="181"/>
      <c r="G1532" s="182"/>
      <c r="M1532" s="204">
        <v>4.459722222222222</v>
      </c>
      <c r="O1532" s="170"/>
    </row>
    <row r="1533" spans="1:104" ht="12.75">
      <c r="A1533" s="171">
        <v>246</v>
      </c>
      <c r="B1533" s="172" t="s">
        <v>1243</v>
      </c>
      <c r="C1533" s="173" t="s">
        <v>1244</v>
      </c>
      <c r="D1533" s="174" t="s">
        <v>1245</v>
      </c>
      <c r="E1533" s="175">
        <v>2</v>
      </c>
      <c r="F1533" s="175">
        <v>0</v>
      </c>
      <c r="G1533" s="176">
        <f>E1533*F1533</f>
        <v>0</v>
      </c>
      <c r="O1533" s="170">
        <v>2</v>
      </c>
      <c r="AA1533" s="146">
        <v>3</v>
      </c>
      <c r="AB1533" s="146">
        <v>7</v>
      </c>
      <c r="AC1533" s="146">
        <v>54926020</v>
      </c>
      <c r="AZ1533" s="146">
        <v>2</v>
      </c>
      <c r="BA1533" s="146">
        <f>IF(AZ1533=1,G1533,0)</f>
        <v>0</v>
      </c>
      <c r="BB1533" s="146">
        <f>IF(AZ1533=2,G1533,0)</f>
        <v>0</v>
      </c>
      <c r="BC1533" s="146">
        <f>IF(AZ1533=3,G1533,0)</f>
        <v>0</v>
      </c>
      <c r="BD1533" s="146">
        <f>IF(AZ1533=4,G1533,0)</f>
        <v>0</v>
      </c>
      <c r="BE1533" s="146">
        <f>IF(AZ1533=5,G1533,0)</f>
        <v>0</v>
      </c>
      <c r="CA1533" s="170">
        <v>3</v>
      </c>
      <c r="CB1533" s="170">
        <v>7</v>
      </c>
      <c r="CZ1533" s="146">
        <v>0</v>
      </c>
    </row>
    <row r="1534" spans="1:15" ht="12.75">
      <c r="A1534" s="177"/>
      <c r="B1534" s="179"/>
      <c r="C1534" s="229" t="s">
        <v>463</v>
      </c>
      <c r="D1534" s="230"/>
      <c r="E1534" s="180">
        <v>0</v>
      </c>
      <c r="F1534" s="181"/>
      <c r="G1534" s="182"/>
      <c r="M1534" s="178" t="s">
        <v>463</v>
      </c>
      <c r="O1534" s="170"/>
    </row>
    <row r="1535" spans="1:15" ht="12.75">
      <c r="A1535" s="177"/>
      <c r="B1535" s="179"/>
      <c r="C1535" s="229" t="s">
        <v>1108</v>
      </c>
      <c r="D1535" s="230"/>
      <c r="E1535" s="180">
        <v>2</v>
      </c>
      <c r="F1535" s="181"/>
      <c r="G1535" s="182"/>
      <c r="M1535" s="204">
        <v>4.459722222222222</v>
      </c>
      <c r="O1535" s="170"/>
    </row>
    <row r="1536" spans="1:104" ht="12.75">
      <c r="A1536" s="171">
        <v>247</v>
      </c>
      <c r="B1536" s="172" t="s">
        <v>1246</v>
      </c>
      <c r="C1536" s="173" t="s">
        <v>1247</v>
      </c>
      <c r="D1536" s="174" t="s">
        <v>61</v>
      </c>
      <c r="E1536" s="175">
        <v>0</v>
      </c>
      <c r="F1536" s="175">
        <v>0</v>
      </c>
      <c r="G1536" s="176">
        <f>E1536*F1536</f>
        <v>0</v>
      </c>
      <c r="O1536" s="170">
        <v>2</v>
      </c>
      <c r="AA1536" s="146">
        <v>1</v>
      </c>
      <c r="AB1536" s="146">
        <v>7</v>
      </c>
      <c r="AC1536" s="146">
        <v>7</v>
      </c>
      <c r="AZ1536" s="146">
        <v>2</v>
      </c>
      <c r="BA1536" s="146">
        <f>IF(AZ1536=1,G1536,0)</f>
        <v>0</v>
      </c>
      <c r="BB1536" s="146">
        <f>IF(AZ1536=2,G1536,0)</f>
        <v>0</v>
      </c>
      <c r="BC1536" s="146">
        <f>IF(AZ1536=3,G1536,0)</f>
        <v>0</v>
      </c>
      <c r="BD1536" s="146">
        <f>IF(AZ1536=4,G1536,0)</f>
        <v>0</v>
      </c>
      <c r="BE1536" s="146">
        <f>IF(AZ1536=5,G1536,0)</f>
        <v>0</v>
      </c>
      <c r="CA1536" s="170">
        <v>1</v>
      </c>
      <c r="CB1536" s="170">
        <v>7</v>
      </c>
      <c r="CZ1536" s="146">
        <v>0</v>
      </c>
    </row>
    <row r="1537" spans="1:57" ht="12.75">
      <c r="A1537" s="183"/>
      <c r="B1537" s="184" t="s">
        <v>76</v>
      </c>
      <c r="C1537" s="185" t="str">
        <f>CONCATENATE(B1238," ",C1238)</f>
        <v>769 Otvorové prvky z plastu</v>
      </c>
      <c r="D1537" s="186"/>
      <c r="E1537" s="187"/>
      <c r="F1537" s="188"/>
      <c r="G1537" s="189">
        <f>SUM(G1238:G1536)</f>
        <v>0</v>
      </c>
      <c r="O1537" s="170">
        <v>4</v>
      </c>
      <c r="BA1537" s="190">
        <f>SUM(BA1238:BA1536)</f>
        <v>0</v>
      </c>
      <c r="BB1537" s="190">
        <f>SUM(BB1238:BB1536)</f>
        <v>0</v>
      </c>
      <c r="BC1537" s="190">
        <f>SUM(BC1238:BC1536)</f>
        <v>0</v>
      </c>
      <c r="BD1537" s="190">
        <f>SUM(BD1238:BD1536)</f>
        <v>0</v>
      </c>
      <c r="BE1537" s="190">
        <f>SUM(BE1238:BE1536)</f>
        <v>0</v>
      </c>
    </row>
    <row r="1538" spans="1:15" ht="12.75">
      <c r="A1538" s="163" t="s">
        <v>72</v>
      </c>
      <c r="B1538" s="164" t="s">
        <v>1248</v>
      </c>
      <c r="C1538" s="165" t="s">
        <v>1249</v>
      </c>
      <c r="D1538" s="166"/>
      <c r="E1538" s="167"/>
      <c r="F1538" s="167"/>
      <c r="G1538" s="168"/>
      <c r="H1538" s="169"/>
      <c r="I1538" s="169"/>
      <c r="O1538" s="170">
        <v>1</v>
      </c>
    </row>
    <row r="1539" spans="1:104" ht="22.5">
      <c r="A1539" s="171">
        <v>248</v>
      </c>
      <c r="B1539" s="172" t="s">
        <v>1250</v>
      </c>
      <c r="C1539" s="173" t="s">
        <v>1251</v>
      </c>
      <c r="D1539" s="174" t="s">
        <v>238</v>
      </c>
      <c r="E1539" s="175">
        <v>18.9</v>
      </c>
      <c r="F1539" s="175">
        <v>0</v>
      </c>
      <c r="G1539" s="176">
        <f>E1539*F1539</f>
        <v>0</v>
      </c>
      <c r="O1539" s="170">
        <v>2</v>
      </c>
      <c r="AA1539" s="146">
        <v>2</v>
      </c>
      <c r="AB1539" s="146">
        <v>7</v>
      </c>
      <c r="AC1539" s="146">
        <v>7</v>
      </c>
      <c r="AZ1539" s="146">
        <v>2</v>
      </c>
      <c r="BA1539" s="146">
        <f>IF(AZ1539=1,G1539,0)</f>
        <v>0</v>
      </c>
      <c r="BB1539" s="146">
        <f>IF(AZ1539=2,G1539,0)</f>
        <v>0</v>
      </c>
      <c r="BC1539" s="146">
        <f>IF(AZ1539=3,G1539,0)</f>
        <v>0</v>
      </c>
      <c r="BD1539" s="146">
        <f>IF(AZ1539=4,G1539,0)</f>
        <v>0</v>
      </c>
      <c r="BE1539" s="146">
        <f>IF(AZ1539=5,G1539,0)</f>
        <v>0</v>
      </c>
      <c r="CA1539" s="170">
        <v>2</v>
      </c>
      <c r="CB1539" s="170">
        <v>7</v>
      </c>
      <c r="CZ1539" s="146">
        <v>0</v>
      </c>
    </row>
    <row r="1540" spans="1:15" ht="12.75">
      <c r="A1540" s="177"/>
      <c r="B1540" s="179"/>
      <c r="C1540" s="229" t="s">
        <v>246</v>
      </c>
      <c r="D1540" s="230"/>
      <c r="E1540" s="180">
        <v>0</v>
      </c>
      <c r="F1540" s="181"/>
      <c r="G1540" s="182"/>
      <c r="M1540" s="178" t="s">
        <v>246</v>
      </c>
      <c r="O1540" s="170"/>
    </row>
    <row r="1541" spans="1:15" ht="12.75">
      <c r="A1541" s="177"/>
      <c r="B1541" s="179"/>
      <c r="C1541" s="229" t="s">
        <v>89</v>
      </c>
      <c r="D1541" s="230"/>
      <c r="E1541" s="180">
        <v>0</v>
      </c>
      <c r="F1541" s="181"/>
      <c r="G1541" s="182"/>
      <c r="M1541" s="178" t="s">
        <v>89</v>
      </c>
      <c r="O1541" s="170"/>
    </row>
    <row r="1542" spans="1:15" ht="22.5">
      <c r="A1542" s="177"/>
      <c r="B1542" s="179"/>
      <c r="C1542" s="229" t="s">
        <v>1252</v>
      </c>
      <c r="D1542" s="230"/>
      <c r="E1542" s="180">
        <v>18.9</v>
      </c>
      <c r="F1542" s="181"/>
      <c r="G1542" s="182"/>
      <c r="M1542" s="178" t="s">
        <v>1252</v>
      </c>
      <c r="O1542" s="170"/>
    </row>
    <row r="1543" spans="1:104" ht="22.5">
      <c r="A1543" s="171">
        <v>249</v>
      </c>
      <c r="B1543" s="172" t="s">
        <v>1253</v>
      </c>
      <c r="C1543" s="173" t="s">
        <v>1254</v>
      </c>
      <c r="D1543" s="174" t="s">
        <v>87</v>
      </c>
      <c r="E1543" s="175">
        <v>80.718</v>
      </c>
      <c r="F1543" s="175">
        <v>0</v>
      </c>
      <c r="G1543" s="176">
        <f>E1543*F1543</f>
        <v>0</v>
      </c>
      <c r="O1543" s="170">
        <v>2</v>
      </c>
      <c r="AA1543" s="146">
        <v>2</v>
      </c>
      <c r="AB1543" s="146">
        <v>7</v>
      </c>
      <c r="AC1543" s="146">
        <v>7</v>
      </c>
      <c r="AZ1543" s="146">
        <v>2</v>
      </c>
      <c r="BA1543" s="146">
        <f>IF(AZ1543=1,G1543,0)</f>
        <v>0</v>
      </c>
      <c r="BB1543" s="146">
        <f>IF(AZ1543=2,G1543,0)</f>
        <v>0</v>
      </c>
      <c r="BC1543" s="146">
        <f>IF(AZ1543=3,G1543,0)</f>
        <v>0</v>
      </c>
      <c r="BD1543" s="146">
        <f>IF(AZ1543=4,G1543,0)</f>
        <v>0</v>
      </c>
      <c r="BE1543" s="146">
        <f>IF(AZ1543=5,G1543,0)</f>
        <v>0</v>
      </c>
      <c r="CA1543" s="170">
        <v>2</v>
      </c>
      <c r="CB1543" s="170">
        <v>7</v>
      </c>
      <c r="CZ1543" s="146">
        <v>0</v>
      </c>
    </row>
    <row r="1544" spans="1:15" ht="12.75">
      <c r="A1544" s="177"/>
      <c r="B1544" s="179"/>
      <c r="C1544" s="229" t="s">
        <v>1255</v>
      </c>
      <c r="D1544" s="230"/>
      <c r="E1544" s="180">
        <v>0</v>
      </c>
      <c r="F1544" s="181"/>
      <c r="G1544" s="182"/>
      <c r="M1544" s="178" t="s">
        <v>1255</v>
      </c>
      <c r="O1544" s="170"/>
    </row>
    <row r="1545" spans="1:15" ht="12.75">
      <c r="A1545" s="177"/>
      <c r="B1545" s="179"/>
      <c r="C1545" s="229" t="s">
        <v>1256</v>
      </c>
      <c r="D1545" s="230"/>
      <c r="E1545" s="180">
        <v>0</v>
      </c>
      <c r="F1545" s="181"/>
      <c r="G1545" s="182"/>
      <c r="M1545" s="178" t="s">
        <v>1256</v>
      </c>
      <c r="O1545" s="170"/>
    </row>
    <row r="1546" spans="1:15" ht="12.75">
      <c r="A1546" s="177"/>
      <c r="B1546" s="179"/>
      <c r="C1546" s="229" t="s">
        <v>1257</v>
      </c>
      <c r="D1546" s="230"/>
      <c r="E1546" s="180">
        <v>0</v>
      </c>
      <c r="F1546" s="181"/>
      <c r="G1546" s="182"/>
      <c r="M1546" s="178" t="s">
        <v>1257</v>
      </c>
      <c r="O1546" s="170"/>
    </row>
    <row r="1547" spans="1:15" ht="12.75">
      <c r="A1547" s="177"/>
      <c r="B1547" s="179"/>
      <c r="C1547" s="229" t="s">
        <v>415</v>
      </c>
      <c r="D1547" s="230"/>
      <c r="E1547" s="180">
        <v>0</v>
      </c>
      <c r="F1547" s="181"/>
      <c r="G1547" s="182"/>
      <c r="M1547" s="178" t="s">
        <v>415</v>
      </c>
      <c r="O1547" s="170"/>
    </row>
    <row r="1548" spans="1:15" ht="12.75">
      <c r="A1548" s="177"/>
      <c r="B1548" s="179"/>
      <c r="C1548" s="229" t="s">
        <v>89</v>
      </c>
      <c r="D1548" s="230"/>
      <c r="E1548" s="180">
        <v>0</v>
      </c>
      <c r="F1548" s="181"/>
      <c r="G1548" s="182"/>
      <c r="M1548" s="178" t="s">
        <v>89</v>
      </c>
      <c r="O1548" s="170"/>
    </row>
    <row r="1549" spans="1:15" ht="22.5">
      <c r="A1549" s="177"/>
      <c r="B1549" s="179"/>
      <c r="C1549" s="229" t="s">
        <v>1258</v>
      </c>
      <c r="D1549" s="230"/>
      <c r="E1549" s="180">
        <v>2.31</v>
      </c>
      <c r="F1549" s="181"/>
      <c r="G1549" s="182"/>
      <c r="M1549" s="178" t="s">
        <v>1258</v>
      </c>
      <c r="O1549" s="170"/>
    </row>
    <row r="1550" spans="1:15" ht="22.5">
      <c r="A1550" s="177"/>
      <c r="B1550" s="179"/>
      <c r="C1550" s="229" t="s">
        <v>1259</v>
      </c>
      <c r="D1550" s="230"/>
      <c r="E1550" s="180">
        <v>0</v>
      </c>
      <c r="F1550" s="181"/>
      <c r="G1550" s="182"/>
      <c r="M1550" s="178" t="s">
        <v>1259</v>
      </c>
      <c r="O1550" s="170"/>
    </row>
    <row r="1551" spans="1:15" ht="12.75">
      <c r="A1551" s="177"/>
      <c r="B1551" s="179"/>
      <c r="C1551" s="229" t="s">
        <v>1260</v>
      </c>
      <c r="D1551" s="230"/>
      <c r="E1551" s="180">
        <v>26.136</v>
      </c>
      <c r="F1551" s="181"/>
      <c r="G1551" s="182"/>
      <c r="M1551" s="178" t="s">
        <v>1260</v>
      </c>
      <c r="O1551" s="170"/>
    </row>
    <row r="1552" spans="1:15" ht="12.75">
      <c r="A1552" s="177"/>
      <c r="B1552" s="179"/>
      <c r="C1552" s="229" t="s">
        <v>417</v>
      </c>
      <c r="D1552" s="230"/>
      <c r="E1552" s="180">
        <v>0</v>
      </c>
      <c r="F1552" s="181"/>
      <c r="G1552" s="182"/>
      <c r="M1552" s="178" t="s">
        <v>417</v>
      </c>
      <c r="O1552" s="170"/>
    </row>
    <row r="1553" spans="1:15" ht="12.75">
      <c r="A1553" s="177"/>
      <c r="B1553" s="179"/>
      <c r="C1553" s="229" t="s">
        <v>89</v>
      </c>
      <c r="D1553" s="230"/>
      <c r="E1553" s="180">
        <v>0</v>
      </c>
      <c r="F1553" s="181"/>
      <c r="G1553" s="182"/>
      <c r="M1553" s="178" t="s">
        <v>89</v>
      </c>
      <c r="O1553" s="170"/>
    </row>
    <row r="1554" spans="1:15" ht="22.5">
      <c r="A1554" s="177"/>
      <c r="B1554" s="179"/>
      <c r="C1554" s="229" t="s">
        <v>1261</v>
      </c>
      <c r="D1554" s="230"/>
      <c r="E1554" s="180">
        <v>0</v>
      </c>
      <c r="F1554" s="181"/>
      <c r="G1554" s="182"/>
      <c r="M1554" s="178" t="s">
        <v>1261</v>
      </c>
      <c r="O1554" s="170"/>
    </row>
    <row r="1555" spans="1:15" ht="12.75">
      <c r="A1555" s="177"/>
      <c r="B1555" s="179"/>
      <c r="C1555" s="229" t="s">
        <v>1262</v>
      </c>
      <c r="D1555" s="230"/>
      <c r="E1555" s="180">
        <v>52.272</v>
      </c>
      <c r="F1555" s="181"/>
      <c r="G1555" s="182"/>
      <c r="M1555" s="178" t="s">
        <v>1262</v>
      </c>
      <c r="O1555" s="170"/>
    </row>
    <row r="1556" spans="1:57" ht="12.75">
      <c r="A1556" s="183"/>
      <c r="B1556" s="184" t="s">
        <v>76</v>
      </c>
      <c r="C1556" s="185" t="str">
        <f>CONCATENATE(B1538," ",C1538)</f>
        <v>771 Podlahy z dlaždic a obklady</v>
      </c>
      <c r="D1556" s="186"/>
      <c r="E1556" s="187"/>
      <c r="F1556" s="188"/>
      <c r="G1556" s="189">
        <f>SUM(G1538:G1555)</f>
        <v>0</v>
      </c>
      <c r="O1556" s="170">
        <v>4</v>
      </c>
      <c r="BA1556" s="190">
        <f>SUM(BA1538:BA1555)</f>
        <v>0</v>
      </c>
      <c r="BB1556" s="190">
        <f>SUM(BB1538:BB1555)</f>
        <v>0</v>
      </c>
      <c r="BC1556" s="190">
        <f>SUM(BC1538:BC1555)</f>
        <v>0</v>
      </c>
      <c r="BD1556" s="190">
        <f>SUM(BD1538:BD1555)</f>
        <v>0</v>
      </c>
      <c r="BE1556" s="190">
        <f>SUM(BE1538:BE1555)</f>
        <v>0</v>
      </c>
    </row>
    <row r="1557" spans="1:15" ht="12.75">
      <c r="A1557" s="163" t="s">
        <v>72</v>
      </c>
      <c r="B1557" s="164" t="s">
        <v>1263</v>
      </c>
      <c r="C1557" s="165" t="s">
        <v>1264</v>
      </c>
      <c r="D1557" s="166"/>
      <c r="E1557" s="167"/>
      <c r="F1557" s="167"/>
      <c r="G1557" s="168"/>
      <c r="H1557" s="169"/>
      <c r="I1557" s="169"/>
      <c r="O1557" s="170">
        <v>1</v>
      </c>
    </row>
    <row r="1558" spans="1:104" ht="12.75">
      <c r="A1558" s="171">
        <v>250</v>
      </c>
      <c r="B1558" s="172" t="s">
        <v>1265</v>
      </c>
      <c r="C1558" s="173" t="s">
        <v>1266</v>
      </c>
      <c r="D1558" s="174" t="s">
        <v>87</v>
      </c>
      <c r="E1558" s="175">
        <v>99.7543</v>
      </c>
      <c r="F1558" s="175">
        <v>0</v>
      </c>
      <c r="G1558" s="176">
        <f>E1558*F1558</f>
        <v>0</v>
      </c>
      <c r="O1558" s="170">
        <v>2</v>
      </c>
      <c r="AA1558" s="146">
        <v>1</v>
      </c>
      <c r="AB1558" s="146">
        <v>7</v>
      </c>
      <c r="AC1558" s="146">
        <v>7</v>
      </c>
      <c r="AZ1558" s="146">
        <v>2</v>
      </c>
      <c r="BA1558" s="146">
        <f>IF(AZ1558=1,G1558,0)</f>
        <v>0</v>
      </c>
      <c r="BB1558" s="146">
        <f>IF(AZ1558=2,G1558,0)</f>
        <v>0</v>
      </c>
      <c r="BC1558" s="146">
        <f>IF(AZ1558=3,G1558,0)</f>
        <v>0</v>
      </c>
      <c r="BD1558" s="146">
        <f>IF(AZ1558=4,G1558,0)</f>
        <v>0</v>
      </c>
      <c r="BE1558" s="146">
        <f>IF(AZ1558=5,G1558,0)</f>
        <v>0</v>
      </c>
      <c r="CA1558" s="170">
        <v>1</v>
      </c>
      <c r="CB1558" s="170">
        <v>7</v>
      </c>
      <c r="CZ1558" s="146">
        <v>0</v>
      </c>
    </row>
    <row r="1559" spans="1:15" ht="12.75">
      <c r="A1559" s="177"/>
      <c r="B1559" s="179"/>
      <c r="C1559" s="229" t="s">
        <v>556</v>
      </c>
      <c r="D1559" s="230"/>
      <c r="E1559" s="180">
        <v>0</v>
      </c>
      <c r="F1559" s="181"/>
      <c r="G1559" s="182"/>
      <c r="M1559" s="178" t="s">
        <v>556</v>
      </c>
      <c r="O1559" s="170"/>
    </row>
    <row r="1560" spans="1:15" ht="22.5">
      <c r="A1560" s="177"/>
      <c r="B1560" s="179"/>
      <c r="C1560" s="229" t="s">
        <v>1267</v>
      </c>
      <c r="D1560" s="230"/>
      <c r="E1560" s="180">
        <v>1.7157</v>
      </c>
      <c r="F1560" s="181"/>
      <c r="G1560" s="182"/>
      <c r="M1560" s="178" t="s">
        <v>1267</v>
      </c>
      <c r="O1560" s="170"/>
    </row>
    <row r="1561" spans="1:15" ht="22.5">
      <c r="A1561" s="177"/>
      <c r="B1561" s="179"/>
      <c r="C1561" s="229" t="s">
        <v>1268</v>
      </c>
      <c r="D1561" s="230"/>
      <c r="E1561" s="180">
        <v>26.1</v>
      </c>
      <c r="F1561" s="181"/>
      <c r="G1561" s="182"/>
      <c r="M1561" s="178" t="s">
        <v>1268</v>
      </c>
      <c r="O1561" s="170"/>
    </row>
    <row r="1562" spans="1:15" ht="12.75">
      <c r="A1562" s="177"/>
      <c r="B1562" s="179"/>
      <c r="C1562" s="229" t="s">
        <v>1269</v>
      </c>
      <c r="D1562" s="230"/>
      <c r="E1562" s="180">
        <v>21.4425</v>
      </c>
      <c r="F1562" s="181"/>
      <c r="G1562" s="182"/>
      <c r="M1562" s="178" t="s">
        <v>1269</v>
      </c>
      <c r="O1562" s="170"/>
    </row>
    <row r="1563" spans="1:15" ht="12.75">
      <c r="A1563" s="177"/>
      <c r="B1563" s="179"/>
      <c r="C1563" s="229" t="s">
        <v>1270</v>
      </c>
      <c r="D1563" s="230"/>
      <c r="E1563" s="180">
        <v>7.635</v>
      </c>
      <c r="F1563" s="181"/>
      <c r="G1563" s="182"/>
      <c r="M1563" s="178" t="s">
        <v>1270</v>
      </c>
      <c r="O1563" s="170"/>
    </row>
    <row r="1564" spans="1:15" ht="12.75">
      <c r="A1564" s="177"/>
      <c r="B1564" s="179"/>
      <c r="C1564" s="229" t="s">
        <v>1271</v>
      </c>
      <c r="D1564" s="230"/>
      <c r="E1564" s="180">
        <v>42.861</v>
      </c>
      <c r="F1564" s="181"/>
      <c r="G1564" s="182"/>
      <c r="M1564" s="178" t="s">
        <v>1271</v>
      </c>
      <c r="O1564" s="170"/>
    </row>
    <row r="1565" spans="1:104" ht="12.75">
      <c r="A1565" s="171">
        <v>251</v>
      </c>
      <c r="B1565" s="172" t="s">
        <v>1272</v>
      </c>
      <c r="C1565" s="173" t="s">
        <v>1273</v>
      </c>
      <c r="D1565" s="174" t="s">
        <v>87</v>
      </c>
      <c r="E1565" s="175">
        <v>99.7543</v>
      </c>
      <c r="F1565" s="175">
        <v>0</v>
      </c>
      <c r="G1565" s="176">
        <f>E1565*F1565</f>
        <v>0</v>
      </c>
      <c r="O1565" s="170">
        <v>2</v>
      </c>
      <c r="AA1565" s="146">
        <v>1</v>
      </c>
      <c r="AB1565" s="146">
        <v>7</v>
      </c>
      <c r="AC1565" s="146">
        <v>7</v>
      </c>
      <c r="AZ1565" s="146">
        <v>2</v>
      </c>
      <c r="BA1565" s="146">
        <f>IF(AZ1565=1,G1565,0)</f>
        <v>0</v>
      </c>
      <c r="BB1565" s="146">
        <f>IF(AZ1565=2,G1565,0)</f>
        <v>0</v>
      </c>
      <c r="BC1565" s="146">
        <f>IF(AZ1565=3,G1565,0)</f>
        <v>0</v>
      </c>
      <c r="BD1565" s="146">
        <f>IF(AZ1565=4,G1565,0)</f>
        <v>0</v>
      </c>
      <c r="BE1565" s="146">
        <f>IF(AZ1565=5,G1565,0)</f>
        <v>0</v>
      </c>
      <c r="CA1565" s="170">
        <v>1</v>
      </c>
      <c r="CB1565" s="170">
        <v>7</v>
      </c>
      <c r="CZ1565" s="146">
        <v>0</v>
      </c>
    </row>
    <row r="1566" spans="1:15" ht="12.75">
      <c r="A1566" s="177"/>
      <c r="B1566" s="179"/>
      <c r="C1566" s="229" t="s">
        <v>556</v>
      </c>
      <c r="D1566" s="230"/>
      <c r="E1566" s="180">
        <v>0</v>
      </c>
      <c r="F1566" s="181"/>
      <c r="G1566" s="182"/>
      <c r="M1566" s="178" t="s">
        <v>556</v>
      </c>
      <c r="O1566" s="170"/>
    </row>
    <row r="1567" spans="1:15" ht="12.75">
      <c r="A1567" s="177"/>
      <c r="B1567" s="179"/>
      <c r="C1567" s="229" t="s">
        <v>89</v>
      </c>
      <c r="D1567" s="230"/>
      <c r="E1567" s="180">
        <v>0</v>
      </c>
      <c r="F1567" s="181"/>
      <c r="G1567" s="182"/>
      <c r="M1567" s="178" t="s">
        <v>89</v>
      </c>
      <c r="O1567" s="170"/>
    </row>
    <row r="1568" spans="1:15" ht="22.5">
      <c r="A1568" s="177"/>
      <c r="B1568" s="179"/>
      <c r="C1568" s="229" t="s">
        <v>1267</v>
      </c>
      <c r="D1568" s="230"/>
      <c r="E1568" s="180">
        <v>1.7157</v>
      </c>
      <c r="F1568" s="181"/>
      <c r="G1568" s="182"/>
      <c r="M1568" s="178" t="s">
        <v>1267</v>
      </c>
      <c r="O1568" s="170"/>
    </row>
    <row r="1569" spans="1:15" ht="22.5">
      <c r="A1569" s="177"/>
      <c r="B1569" s="179"/>
      <c r="C1569" s="229" t="s">
        <v>1268</v>
      </c>
      <c r="D1569" s="230"/>
      <c r="E1569" s="180">
        <v>26.1</v>
      </c>
      <c r="F1569" s="181"/>
      <c r="G1569" s="182"/>
      <c r="M1569" s="178" t="s">
        <v>1268</v>
      </c>
      <c r="O1569" s="170"/>
    </row>
    <row r="1570" spans="1:15" ht="12.75">
      <c r="A1570" s="177"/>
      <c r="B1570" s="179"/>
      <c r="C1570" s="229" t="s">
        <v>1269</v>
      </c>
      <c r="D1570" s="230"/>
      <c r="E1570" s="180">
        <v>21.4425</v>
      </c>
      <c r="F1570" s="181"/>
      <c r="G1570" s="182"/>
      <c r="M1570" s="178" t="s">
        <v>1269</v>
      </c>
      <c r="O1570" s="170"/>
    </row>
    <row r="1571" spans="1:15" ht="12.75">
      <c r="A1571" s="177"/>
      <c r="B1571" s="179"/>
      <c r="C1571" s="229" t="s">
        <v>1270</v>
      </c>
      <c r="D1571" s="230"/>
      <c r="E1571" s="180">
        <v>7.635</v>
      </c>
      <c r="F1571" s="181"/>
      <c r="G1571" s="182"/>
      <c r="M1571" s="178" t="s">
        <v>1270</v>
      </c>
      <c r="O1571" s="170"/>
    </row>
    <row r="1572" spans="1:15" ht="12.75">
      <c r="A1572" s="177"/>
      <c r="B1572" s="179"/>
      <c r="C1572" s="229" t="s">
        <v>1271</v>
      </c>
      <c r="D1572" s="230"/>
      <c r="E1572" s="180">
        <v>42.861</v>
      </c>
      <c r="F1572" s="181"/>
      <c r="G1572" s="182"/>
      <c r="M1572" s="178" t="s">
        <v>1271</v>
      </c>
      <c r="O1572" s="170"/>
    </row>
    <row r="1573" spans="1:104" ht="12.75">
      <c r="A1573" s="171">
        <v>252</v>
      </c>
      <c r="B1573" s="172" t="s">
        <v>1274</v>
      </c>
      <c r="C1573" s="173" t="s">
        <v>1275</v>
      </c>
      <c r="D1573" s="174" t="s">
        <v>87</v>
      </c>
      <c r="E1573" s="175">
        <v>203.1668</v>
      </c>
      <c r="F1573" s="175">
        <v>0</v>
      </c>
      <c r="G1573" s="176">
        <f>E1573*F1573</f>
        <v>0</v>
      </c>
      <c r="O1573" s="170">
        <v>2</v>
      </c>
      <c r="AA1573" s="146">
        <v>1</v>
      </c>
      <c r="AB1573" s="146">
        <v>7</v>
      </c>
      <c r="AC1573" s="146">
        <v>7</v>
      </c>
      <c r="AZ1573" s="146">
        <v>2</v>
      </c>
      <c r="BA1573" s="146">
        <f>IF(AZ1573=1,G1573,0)</f>
        <v>0</v>
      </c>
      <c r="BB1573" s="146">
        <f>IF(AZ1573=2,G1573,0)</f>
        <v>0</v>
      </c>
      <c r="BC1573" s="146">
        <f>IF(AZ1573=3,G1573,0)</f>
        <v>0</v>
      </c>
      <c r="BD1573" s="146">
        <f>IF(AZ1573=4,G1573,0)</f>
        <v>0</v>
      </c>
      <c r="BE1573" s="146">
        <f>IF(AZ1573=5,G1573,0)</f>
        <v>0</v>
      </c>
      <c r="CA1573" s="170">
        <v>1</v>
      </c>
      <c r="CB1573" s="170">
        <v>7</v>
      </c>
      <c r="CZ1573" s="146">
        <v>0</v>
      </c>
    </row>
    <row r="1574" spans="1:15" ht="12.75">
      <c r="A1574" s="177"/>
      <c r="B1574" s="179"/>
      <c r="C1574" s="229" t="s">
        <v>162</v>
      </c>
      <c r="D1574" s="230"/>
      <c r="E1574" s="180">
        <v>0</v>
      </c>
      <c r="F1574" s="181"/>
      <c r="G1574" s="182"/>
      <c r="M1574" s="178" t="s">
        <v>162</v>
      </c>
      <c r="O1574" s="170"/>
    </row>
    <row r="1575" spans="1:15" ht="12.75">
      <c r="A1575" s="177"/>
      <c r="B1575" s="179"/>
      <c r="C1575" s="229" t="s">
        <v>1276</v>
      </c>
      <c r="D1575" s="230"/>
      <c r="E1575" s="180">
        <v>0</v>
      </c>
      <c r="F1575" s="181"/>
      <c r="G1575" s="182"/>
      <c r="M1575" s="178" t="s">
        <v>1276</v>
      </c>
      <c r="O1575" s="170"/>
    </row>
    <row r="1576" spans="1:15" ht="12.75">
      <c r="A1576" s="177"/>
      <c r="B1576" s="179"/>
      <c r="C1576" s="229" t="s">
        <v>1277</v>
      </c>
      <c r="D1576" s="230"/>
      <c r="E1576" s="180">
        <v>4.592</v>
      </c>
      <c r="F1576" s="181"/>
      <c r="G1576" s="182"/>
      <c r="M1576" s="178" t="s">
        <v>1277</v>
      </c>
      <c r="O1576" s="170"/>
    </row>
    <row r="1577" spans="1:15" ht="12.75">
      <c r="A1577" s="177"/>
      <c r="B1577" s="179"/>
      <c r="C1577" s="229" t="s">
        <v>556</v>
      </c>
      <c r="D1577" s="230"/>
      <c r="E1577" s="180">
        <v>0</v>
      </c>
      <c r="F1577" s="181"/>
      <c r="G1577" s="182"/>
      <c r="M1577" s="178" t="s">
        <v>556</v>
      </c>
      <c r="O1577" s="170"/>
    </row>
    <row r="1578" spans="1:15" ht="12.75">
      <c r="A1578" s="177"/>
      <c r="B1578" s="179"/>
      <c r="C1578" s="229" t="s">
        <v>1278</v>
      </c>
      <c r="D1578" s="230"/>
      <c r="E1578" s="180">
        <v>0</v>
      </c>
      <c r="F1578" s="181"/>
      <c r="G1578" s="182"/>
      <c r="M1578" s="178" t="s">
        <v>1278</v>
      </c>
      <c r="O1578" s="170"/>
    </row>
    <row r="1579" spans="1:15" ht="12.75">
      <c r="A1579" s="177"/>
      <c r="B1579" s="179"/>
      <c r="C1579" s="229" t="s">
        <v>89</v>
      </c>
      <c r="D1579" s="230"/>
      <c r="E1579" s="180">
        <v>0</v>
      </c>
      <c r="F1579" s="181"/>
      <c r="G1579" s="182"/>
      <c r="M1579" s="178" t="s">
        <v>89</v>
      </c>
      <c r="O1579" s="170"/>
    </row>
    <row r="1580" spans="1:15" ht="22.5">
      <c r="A1580" s="177"/>
      <c r="B1580" s="179"/>
      <c r="C1580" s="229" t="s">
        <v>1279</v>
      </c>
      <c r="D1580" s="230"/>
      <c r="E1580" s="180">
        <v>2.4977</v>
      </c>
      <c r="F1580" s="181"/>
      <c r="G1580" s="182"/>
      <c r="M1580" s="178" t="s">
        <v>1279</v>
      </c>
      <c r="O1580" s="170"/>
    </row>
    <row r="1581" spans="1:15" ht="22.5">
      <c r="A1581" s="177"/>
      <c r="B1581" s="179"/>
      <c r="C1581" s="229" t="s">
        <v>1280</v>
      </c>
      <c r="D1581" s="230"/>
      <c r="E1581" s="180">
        <v>52.2</v>
      </c>
      <c r="F1581" s="181"/>
      <c r="G1581" s="182"/>
      <c r="M1581" s="178" t="s">
        <v>1280</v>
      </c>
      <c r="O1581" s="170"/>
    </row>
    <row r="1582" spans="1:15" ht="12.75">
      <c r="A1582" s="177"/>
      <c r="B1582" s="179"/>
      <c r="C1582" s="229" t="s">
        <v>1281</v>
      </c>
      <c r="D1582" s="230"/>
      <c r="E1582" s="180">
        <v>42.885</v>
      </c>
      <c r="F1582" s="181"/>
      <c r="G1582" s="182"/>
      <c r="M1582" s="178" t="s">
        <v>1281</v>
      </c>
      <c r="O1582" s="170"/>
    </row>
    <row r="1583" spans="1:15" ht="12.75">
      <c r="A1583" s="177"/>
      <c r="B1583" s="179"/>
      <c r="C1583" s="229" t="s">
        <v>1282</v>
      </c>
      <c r="D1583" s="230"/>
      <c r="E1583" s="180">
        <v>15.27</v>
      </c>
      <c r="F1583" s="181"/>
      <c r="G1583" s="182"/>
      <c r="M1583" s="178" t="s">
        <v>1282</v>
      </c>
      <c r="O1583" s="170"/>
    </row>
    <row r="1584" spans="1:15" ht="12.75">
      <c r="A1584" s="177"/>
      <c r="B1584" s="179"/>
      <c r="C1584" s="229" t="s">
        <v>1283</v>
      </c>
      <c r="D1584" s="230"/>
      <c r="E1584" s="180">
        <v>85.722</v>
      </c>
      <c r="F1584" s="181"/>
      <c r="G1584" s="182"/>
      <c r="M1584" s="178" t="s">
        <v>1283</v>
      </c>
      <c r="O1584" s="170"/>
    </row>
    <row r="1585" spans="1:57" ht="12.75">
      <c r="A1585" s="183"/>
      <c r="B1585" s="184" t="s">
        <v>76</v>
      </c>
      <c r="C1585" s="185" t="str">
        <f>CONCATENATE(B1557," ",C1557)</f>
        <v>783 Nátěry</v>
      </c>
      <c r="D1585" s="186"/>
      <c r="E1585" s="187"/>
      <c r="F1585" s="188"/>
      <c r="G1585" s="189">
        <f>SUM(G1557:G1584)</f>
        <v>0</v>
      </c>
      <c r="O1585" s="170">
        <v>4</v>
      </c>
      <c r="BA1585" s="190">
        <f>SUM(BA1557:BA1584)</f>
        <v>0</v>
      </c>
      <c r="BB1585" s="190">
        <f>SUM(BB1557:BB1584)</f>
        <v>0</v>
      </c>
      <c r="BC1585" s="190">
        <f>SUM(BC1557:BC1584)</f>
        <v>0</v>
      </c>
      <c r="BD1585" s="190">
        <f>SUM(BD1557:BD1584)</f>
        <v>0</v>
      </c>
      <c r="BE1585" s="190">
        <f>SUM(BE1557:BE1584)</f>
        <v>0</v>
      </c>
    </row>
    <row r="1586" spans="1:15" ht="12.75">
      <c r="A1586" s="163" t="s">
        <v>72</v>
      </c>
      <c r="B1586" s="164" t="s">
        <v>1284</v>
      </c>
      <c r="C1586" s="165" t="s">
        <v>1285</v>
      </c>
      <c r="D1586" s="166"/>
      <c r="E1586" s="167"/>
      <c r="F1586" s="167"/>
      <c r="G1586" s="168"/>
      <c r="H1586" s="169"/>
      <c r="I1586" s="169"/>
      <c r="O1586" s="170">
        <v>1</v>
      </c>
    </row>
    <row r="1587" spans="1:104" ht="12.75">
      <c r="A1587" s="171">
        <v>253</v>
      </c>
      <c r="B1587" s="172" t="s">
        <v>1286</v>
      </c>
      <c r="C1587" s="173" t="s">
        <v>1287</v>
      </c>
      <c r="D1587" s="174" t="s">
        <v>87</v>
      </c>
      <c r="E1587" s="175">
        <v>239.2</v>
      </c>
      <c r="F1587" s="175">
        <v>0</v>
      </c>
      <c r="G1587" s="176">
        <f>E1587*F1587</f>
        <v>0</v>
      </c>
      <c r="O1587" s="170">
        <v>2</v>
      </c>
      <c r="AA1587" s="146">
        <v>12</v>
      </c>
      <c r="AB1587" s="146">
        <v>0</v>
      </c>
      <c r="AC1587" s="146">
        <v>250</v>
      </c>
      <c r="AZ1587" s="146">
        <v>2</v>
      </c>
      <c r="BA1587" s="146">
        <f>IF(AZ1587=1,G1587,0)</f>
        <v>0</v>
      </c>
      <c r="BB1587" s="146">
        <f>IF(AZ1587=2,G1587,0)</f>
        <v>0</v>
      </c>
      <c r="BC1587" s="146">
        <f>IF(AZ1587=3,G1587,0)</f>
        <v>0</v>
      </c>
      <c r="BD1587" s="146">
        <f>IF(AZ1587=4,G1587,0)</f>
        <v>0</v>
      </c>
      <c r="BE1587" s="146">
        <f>IF(AZ1587=5,G1587,0)</f>
        <v>0</v>
      </c>
      <c r="CA1587" s="170">
        <v>12</v>
      </c>
      <c r="CB1587" s="170">
        <v>0</v>
      </c>
      <c r="CZ1587" s="146">
        <v>0</v>
      </c>
    </row>
    <row r="1588" spans="1:15" ht="12.75">
      <c r="A1588" s="177"/>
      <c r="B1588" s="179"/>
      <c r="C1588" s="229" t="s">
        <v>1408</v>
      </c>
      <c r="D1588" s="230"/>
      <c r="E1588" s="180">
        <v>239.2</v>
      </c>
      <c r="F1588" s="181"/>
      <c r="G1588" s="182"/>
      <c r="M1588" s="178" t="s">
        <v>1288</v>
      </c>
      <c r="O1588" s="170"/>
    </row>
    <row r="1589" spans="1:57" ht="12.75">
      <c r="A1589" s="183"/>
      <c r="B1589" s="184" t="s">
        <v>76</v>
      </c>
      <c r="C1589" s="185" t="str">
        <f>CONCATENATE(B1586," ",C1586)</f>
        <v>784 Malby</v>
      </c>
      <c r="D1589" s="186"/>
      <c r="E1589" s="187"/>
      <c r="F1589" s="188"/>
      <c r="G1589" s="189">
        <f>SUM(G1586:G1588)</f>
        <v>0</v>
      </c>
      <c r="O1589" s="170">
        <v>4</v>
      </c>
      <c r="BA1589" s="190">
        <f>SUM(BA1586:BA1588)</f>
        <v>0</v>
      </c>
      <c r="BB1589" s="190">
        <f>SUM(BB1586:BB1588)</f>
        <v>0</v>
      </c>
      <c r="BC1589" s="190">
        <f>SUM(BC1586:BC1588)</f>
        <v>0</v>
      </c>
      <c r="BD1589" s="190">
        <f>SUM(BD1586:BD1588)</f>
        <v>0</v>
      </c>
      <c r="BE1589" s="190">
        <f>SUM(BE1586:BE1588)</f>
        <v>0</v>
      </c>
    </row>
    <row r="1590" spans="1:15" ht="12.75">
      <c r="A1590" s="163" t="s">
        <v>72</v>
      </c>
      <c r="B1590" s="164" t="s">
        <v>1289</v>
      </c>
      <c r="C1590" s="165" t="s">
        <v>1290</v>
      </c>
      <c r="D1590" s="166"/>
      <c r="E1590" s="167"/>
      <c r="F1590" s="167"/>
      <c r="G1590" s="168"/>
      <c r="H1590" s="169"/>
      <c r="I1590" s="169"/>
      <c r="O1590" s="170">
        <v>1</v>
      </c>
    </row>
    <row r="1591" spans="1:104" ht="22.5">
      <c r="A1591" s="171">
        <v>254</v>
      </c>
      <c r="B1591" s="172" t="s">
        <v>1291</v>
      </c>
      <c r="C1591" s="173" t="s">
        <v>1292</v>
      </c>
      <c r="D1591" s="174" t="s">
        <v>87</v>
      </c>
      <c r="E1591" s="175">
        <v>18.88</v>
      </c>
      <c r="F1591" s="175">
        <v>0</v>
      </c>
      <c r="G1591" s="176">
        <f>E1591*F1591</f>
        <v>0</v>
      </c>
      <c r="O1591" s="170">
        <v>2</v>
      </c>
      <c r="AA1591" s="146">
        <v>1</v>
      </c>
      <c r="AB1591" s="146">
        <v>7</v>
      </c>
      <c r="AC1591" s="146">
        <v>7</v>
      </c>
      <c r="AZ1591" s="146">
        <v>2</v>
      </c>
      <c r="BA1591" s="146">
        <f>IF(AZ1591=1,G1591,0)</f>
        <v>0</v>
      </c>
      <c r="BB1591" s="146">
        <f>IF(AZ1591=2,G1591,0)</f>
        <v>0</v>
      </c>
      <c r="BC1591" s="146">
        <f>IF(AZ1591=3,G1591,0)</f>
        <v>0</v>
      </c>
      <c r="BD1591" s="146">
        <f>IF(AZ1591=4,G1591,0)</f>
        <v>0</v>
      </c>
      <c r="BE1591" s="146">
        <f>IF(AZ1591=5,G1591,0)</f>
        <v>0</v>
      </c>
      <c r="CA1591" s="170">
        <v>1</v>
      </c>
      <c r="CB1591" s="170">
        <v>7</v>
      </c>
      <c r="CZ1591" s="146">
        <v>0</v>
      </c>
    </row>
    <row r="1592" spans="1:15" ht="12.75">
      <c r="A1592" s="177"/>
      <c r="B1592" s="179"/>
      <c r="C1592" s="229" t="s">
        <v>1293</v>
      </c>
      <c r="D1592" s="230"/>
      <c r="E1592" s="180">
        <v>0</v>
      </c>
      <c r="F1592" s="181"/>
      <c r="G1592" s="182"/>
      <c r="M1592" s="178" t="s">
        <v>1293</v>
      </c>
      <c r="O1592" s="170"/>
    </row>
    <row r="1593" spans="1:15" ht="12.75">
      <c r="A1593" s="177"/>
      <c r="B1593" s="179"/>
      <c r="C1593" s="229" t="s">
        <v>1294</v>
      </c>
      <c r="D1593" s="230"/>
      <c r="E1593" s="180">
        <v>0</v>
      </c>
      <c r="F1593" s="181"/>
      <c r="G1593" s="182"/>
      <c r="M1593" s="178" t="s">
        <v>1294</v>
      </c>
      <c r="O1593" s="170"/>
    </row>
    <row r="1594" spans="1:15" ht="12.75">
      <c r="A1594" s="177"/>
      <c r="B1594" s="179"/>
      <c r="C1594" s="229" t="s">
        <v>1295</v>
      </c>
      <c r="D1594" s="230"/>
      <c r="E1594" s="180">
        <v>0</v>
      </c>
      <c r="F1594" s="181"/>
      <c r="G1594" s="182"/>
      <c r="M1594" s="178" t="s">
        <v>1295</v>
      </c>
      <c r="O1594" s="170"/>
    </row>
    <row r="1595" spans="1:15" ht="22.5">
      <c r="A1595" s="177"/>
      <c r="B1595" s="179"/>
      <c r="C1595" s="229" t="s">
        <v>1296</v>
      </c>
      <c r="D1595" s="230"/>
      <c r="E1595" s="180">
        <v>0</v>
      </c>
      <c r="F1595" s="181"/>
      <c r="G1595" s="182"/>
      <c r="M1595" s="178" t="s">
        <v>1296</v>
      </c>
      <c r="O1595" s="170"/>
    </row>
    <row r="1596" spans="1:15" ht="12.75">
      <c r="A1596" s="177"/>
      <c r="B1596" s="179"/>
      <c r="C1596" s="229" t="s">
        <v>1297</v>
      </c>
      <c r="D1596" s="230"/>
      <c r="E1596" s="180">
        <v>0</v>
      </c>
      <c r="F1596" s="181"/>
      <c r="G1596" s="182"/>
      <c r="M1596" s="178" t="s">
        <v>1297</v>
      </c>
      <c r="O1596" s="170"/>
    </row>
    <row r="1597" spans="1:15" ht="12.75">
      <c r="A1597" s="177"/>
      <c r="B1597" s="179"/>
      <c r="C1597" s="229" t="s">
        <v>1298</v>
      </c>
      <c r="D1597" s="230"/>
      <c r="E1597" s="180">
        <v>0</v>
      </c>
      <c r="F1597" s="181"/>
      <c r="G1597" s="182"/>
      <c r="M1597" s="178" t="s">
        <v>1298</v>
      </c>
      <c r="O1597" s="170"/>
    </row>
    <row r="1598" spans="1:15" ht="12.75">
      <c r="A1598" s="177"/>
      <c r="B1598" s="179"/>
      <c r="C1598" s="229" t="s">
        <v>561</v>
      </c>
      <c r="D1598" s="230"/>
      <c r="E1598" s="180">
        <v>0</v>
      </c>
      <c r="F1598" s="181"/>
      <c r="G1598" s="182"/>
      <c r="M1598" s="178" t="s">
        <v>561</v>
      </c>
      <c r="O1598" s="170"/>
    </row>
    <row r="1599" spans="1:15" ht="12.75">
      <c r="A1599" s="177"/>
      <c r="B1599" s="179"/>
      <c r="C1599" s="229" t="s">
        <v>1299</v>
      </c>
      <c r="D1599" s="230"/>
      <c r="E1599" s="180">
        <v>9.6</v>
      </c>
      <c r="F1599" s="181"/>
      <c r="G1599" s="182"/>
      <c r="M1599" s="178" t="s">
        <v>1299</v>
      </c>
      <c r="O1599" s="170"/>
    </row>
    <row r="1600" spans="1:15" ht="12.75">
      <c r="A1600" s="177"/>
      <c r="B1600" s="179"/>
      <c r="C1600" s="229" t="s">
        <v>1300</v>
      </c>
      <c r="D1600" s="230"/>
      <c r="E1600" s="180">
        <v>9.28</v>
      </c>
      <c r="F1600" s="181"/>
      <c r="G1600" s="182"/>
      <c r="M1600" s="178" t="s">
        <v>1300</v>
      </c>
      <c r="O1600" s="170"/>
    </row>
    <row r="1601" spans="1:104" ht="22.5">
      <c r="A1601" s="171">
        <v>255</v>
      </c>
      <c r="B1601" s="172" t="s">
        <v>1301</v>
      </c>
      <c r="C1601" s="173" t="s">
        <v>1302</v>
      </c>
      <c r="D1601" s="174" t="s">
        <v>87</v>
      </c>
      <c r="E1601" s="175">
        <v>545.4175</v>
      </c>
      <c r="F1601" s="175">
        <v>0</v>
      </c>
      <c r="G1601" s="176">
        <f>E1601*F1601</f>
        <v>0</v>
      </c>
      <c r="O1601" s="170">
        <v>2</v>
      </c>
      <c r="AA1601" s="146">
        <v>1</v>
      </c>
      <c r="AB1601" s="146">
        <v>7</v>
      </c>
      <c r="AC1601" s="146">
        <v>7</v>
      </c>
      <c r="AZ1601" s="146">
        <v>2</v>
      </c>
      <c r="BA1601" s="146">
        <f>IF(AZ1601=1,G1601,0)</f>
        <v>0</v>
      </c>
      <c r="BB1601" s="146">
        <f>IF(AZ1601=2,G1601,0)</f>
        <v>0</v>
      </c>
      <c r="BC1601" s="146">
        <f>IF(AZ1601=3,G1601,0)</f>
        <v>0</v>
      </c>
      <c r="BD1601" s="146">
        <f>IF(AZ1601=4,G1601,0)</f>
        <v>0</v>
      </c>
      <c r="BE1601" s="146">
        <f>IF(AZ1601=5,G1601,0)</f>
        <v>0</v>
      </c>
      <c r="CA1601" s="170">
        <v>1</v>
      </c>
      <c r="CB1601" s="170">
        <v>7</v>
      </c>
      <c r="CZ1601" s="146">
        <v>0</v>
      </c>
    </row>
    <row r="1602" spans="1:15" ht="12.75">
      <c r="A1602" s="177"/>
      <c r="B1602" s="179"/>
      <c r="C1602" s="229" t="s">
        <v>463</v>
      </c>
      <c r="D1602" s="230"/>
      <c r="E1602" s="180">
        <v>0</v>
      </c>
      <c r="F1602" s="181"/>
      <c r="G1602" s="182"/>
      <c r="M1602" s="178" t="s">
        <v>463</v>
      </c>
      <c r="O1602" s="170"/>
    </row>
    <row r="1603" spans="1:15" ht="12.75">
      <c r="A1603" s="177"/>
      <c r="B1603" s="179"/>
      <c r="C1603" s="229" t="s">
        <v>1303</v>
      </c>
      <c r="D1603" s="230"/>
      <c r="E1603" s="180">
        <v>172.8</v>
      </c>
      <c r="F1603" s="181"/>
      <c r="G1603" s="182"/>
      <c r="M1603" s="178" t="s">
        <v>1303</v>
      </c>
      <c r="O1603" s="170"/>
    </row>
    <row r="1604" spans="1:15" ht="12.75">
      <c r="A1604" s="177"/>
      <c r="B1604" s="179"/>
      <c r="C1604" s="229" t="s">
        <v>1304</v>
      </c>
      <c r="D1604" s="230"/>
      <c r="E1604" s="180">
        <v>236.64</v>
      </c>
      <c r="F1604" s="181"/>
      <c r="G1604" s="182"/>
      <c r="M1604" s="178" t="s">
        <v>1304</v>
      </c>
      <c r="O1604" s="170"/>
    </row>
    <row r="1605" spans="1:15" ht="12.75">
      <c r="A1605" s="177"/>
      <c r="B1605" s="179"/>
      <c r="C1605" s="229" t="s">
        <v>1305</v>
      </c>
      <c r="D1605" s="230"/>
      <c r="E1605" s="180">
        <v>10.48</v>
      </c>
      <c r="F1605" s="181"/>
      <c r="G1605" s="182"/>
      <c r="M1605" s="178" t="s">
        <v>1305</v>
      </c>
      <c r="O1605" s="170"/>
    </row>
    <row r="1606" spans="1:15" ht="12.75">
      <c r="A1606" s="177"/>
      <c r="B1606" s="179"/>
      <c r="C1606" s="229" t="s">
        <v>1306</v>
      </c>
      <c r="D1606" s="230"/>
      <c r="E1606" s="180">
        <v>3.8</v>
      </c>
      <c r="F1606" s="181"/>
      <c r="G1606" s="182"/>
      <c r="M1606" s="178" t="s">
        <v>1306</v>
      </c>
      <c r="O1606" s="170"/>
    </row>
    <row r="1607" spans="1:15" ht="12.75">
      <c r="A1607" s="177"/>
      <c r="B1607" s="179"/>
      <c r="C1607" s="229" t="s">
        <v>1307</v>
      </c>
      <c r="D1607" s="230"/>
      <c r="E1607" s="180">
        <v>2.32</v>
      </c>
      <c r="F1607" s="181"/>
      <c r="G1607" s="182"/>
      <c r="M1607" s="178" t="s">
        <v>1307</v>
      </c>
      <c r="O1607" s="170"/>
    </row>
    <row r="1608" spans="1:15" ht="12.75">
      <c r="A1608" s="177"/>
      <c r="B1608" s="179"/>
      <c r="C1608" s="229" t="s">
        <v>1308</v>
      </c>
      <c r="D1608" s="230"/>
      <c r="E1608" s="180">
        <v>2.585</v>
      </c>
      <c r="F1608" s="181"/>
      <c r="G1608" s="182"/>
      <c r="M1608" s="178" t="s">
        <v>1308</v>
      </c>
      <c r="O1608" s="170"/>
    </row>
    <row r="1609" spans="1:15" ht="12.75">
      <c r="A1609" s="177"/>
      <c r="B1609" s="179"/>
      <c r="C1609" s="229" t="s">
        <v>1309</v>
      </c>
      <c r="D1609" s="230"/>
      <c r="E1609" s="180">
        <v>29.52</v>
      </c>
      <c r="F1609" s="181"/>
      <c r="G1609" s="182"/>
      <c r="M1609" s="178" t="s">
        <v>1309</v>
      </c>
      <c r="O1609" s="170"/>
    </row>
    <row r="1610" spans="1:15" ht="12.75">
      <c r="A1610" s="177"/>
      <c r="B1610" s="179"/>
      <c r="C1610" s="229" t="s">
        <v>1310</v>
      </c>
      <c r="D1610" s="230"/>
      <c r="E1610" s="180">
        <v>61.44</v>
      </c>
      <c r="F1610" s="181"/>
      <c r="G1610" s="182"/>
      <c r="M1610" s="178" t="s">
        <v>1310</v>
      </c>
      <c r="O1610" s="170"/>
    </row>
    <row r="1611" spans="1:15" ht="12.75">
      <c r="A1611" s="177"/>
      <c r="B1611" s="179"/>
      <c r="C1611" s="229" t="s">
        <v>1311</v>
      </c>
      <c r="D1611" s="230"/>
      <c r="E1611" s="180">
        <v>2.94</v>
      </c>
      <c r="F1611" s="181"/>
      <c r="G1611" s="182"/>
      <c r="M1611" s="178" t="s">
        <v>1311</v>
      </c>
      <c r="O1611" s="170"/>
    </row>
    <row r="1612" spans="1:15" ht="12.75">
      <c r="A1612" s="177"/>
      <c r="B1612" s="179"/>
      <c r="C1612" s="229" t="s">
        <v>1312</v>
      </c>
      <c r="D1612" s="230"/>
      <c r="E1612" s="180">
        <v>4.9</v>
      </c>
      <c r="F1612" s="181"/>
      <c r="G1612" s="182"/>
      <c r="M1612" s="178" t="s">
        <v>1312</v>
      </c>
      <c r="O1612" s="170"/>
    </row>
    <row r="1613" spans="1:15" ht="12.75">
      <c r="A1613" s="177"/>
      <c r="B1613" s="179"/>
      <c r="C1613" s="229" t="s">
        <v>1313</v>
      </c>
      <c r="D1613" s="230"/>
      <c r="E1613" s="180">
        <v>8.91</v>
      </c>
      <c r="F1613" s="181"/>
      <c r="G1613" s="182"/>
      <c r="M1613" s="178" t="s">
        <v>1313</v>
      </c>
      <c r="O1613" s="170"/>
    </row>
    <row r="1614" spans="1:15" ht="12.75">
      <c r="A1614" s="177"/>
      <c r="B1614" s="179"/>
      <c r="C1614" s="229" t="s">
        <v>1314</v>
      </c>
      <c r="D1614" s="230"/>
      <c r="E1614" s="180">
        <v>9.0825</v>
      </c>
      <c r="F1614" s="181"/>
      <c r="G1614" s="182"/>
      <c r="M1614" s="178" t="s">
        <v>1314</v>
      </c>
      <c r="O1614" s="170"/>
    </row>
    <row r="1615" spans="1:104" ht="12.75">
      <c r="A1615" s="171">
        <v>256</v>
      </c>
      <c r="B1615" s="172" t="s">
        <v>1315</v>
      </c>
      <c r="C1615" s="173" t="s">
        <v>1316</v>
      </c>
      <c r="D1615" s="174" t="s">
        <v>61</v>
      </c>
      <c r="E1615" s="175">
        <v>0</v>
      </c>
      <c r="F1615" s="175">
        <v>0</v>
      </c>
      <c r="G1615" s="176">
        <f>E1615*F1615</f>
        <v>0</v>
      </c>
      <c r="O1615" s="170">
        <v>2</v>
      </c>
      <c r="AA1615" s="146">
        <v>1</v>
      </c>
      <c r="AB1615" s="146">
        <v>7</v>
      </c>
      <c r="AC1615" s="146">
        <v>7</v>
      </c>
      <c r="AZ1615" s="146">
        <v>2</v>
      </c>
      <c r="BA1615" s="146">
        <f>IF(AZ1615=1,G1615,0)</f>
        <v>0</v>
      </c>
      <c r="BB1615" s="146">
        <f>IF(AZ1615=2,G1615,0)</f>
        <v>0</v>
      </c>
      <c r="BC1615" s="146">
        <f>IF(AZ1615=3,G1615,0)</f>
        <v>0</v>
      </c>
      <c r="BD1615" s="146">
        <f>IF(AZ1615=4,G1615,0)</f>
        <v>0</v>
      </c>
      <c r="BE1615" s="146">
        <f>IF(AZ1615=5,G1615,0)</f>
        <v>0</v>
      </c>
      <c r="CA1615" s="170">
        <v>1</v>
      </c>
      <c r="CB1615" s="170">
        <v>7</v>
      </c>
      <c r="CZ1615" s="146">
        <v>0</v>
      </c>
    </row>
    <row r="1616" spans="1:57" ht="12.75">
      <c r="A1616" s="183"/>
      <c r="B1616" s="184" t="s">
        <v>76</v>
      </c>
      <c r="C1616" s="185" t="str">
        <f>CONCATENATE(B1590," ",C1590)</f>
        <v>786 Čalounické úpravy</v>
      </c>
      <c r="D1616" s="186"/>
      <c r="E1616" s="187"/>
      <c r="F1616" s="188"/>
      <c r="G1616" s="189">
        <f>SUM(G1590:G1615)</f>
        <v>0</v>
      </c>
      <c r="O1616" s="170">
        <v>4</v>
      </c>
      <c r="BA1616" s="190">
        <f>SUM(BA1590:BA1615)</f>
        <v>0</v>
      </c>
      <c r="BB1616" s="190">
        <f>SUM(BB1590:BB1615)</f>
        <v>0</v>
      </c>
      <c r="BC1616" s="190">
        <f>SUM(BC1590:BC1615)</f>
        <v>0</v>
      </c>
      <c r="BD1616" s="190">
        <f>SUM(BD1590:BD1615)</f>
        <v>0</v>
      </c>
      <c r="BE1616" s="190">
        <f>SUM(BE1590:BE1615)</f>
        <v>0</v>
      </c>
    </row>
    <row r="1617" spans="1:15" ht="12.75">
      <c r="A1617" s="163" t="s">
        <v>72</v>
      </c>
      <c r="B1617" s="164" t="s">
        <v>1317</v>
      </c>
      <c r="C1617" s="165" t="s">
        <v>1318</v>
      </c>
      <c r="D1617" s="166"/>
      <c r="E1617" s="167"/>
      <c r="F1617" s="167"/>
      <c r="G1617" s="168"/>
      <c r="H1617" s="169"/>
      <c r="I1617" s="169"/>
      <c r="O1617" s="170">
        <v>1</v>
      </c>
    </row>
    <row r="1618" spans="1:104" ht="12.75">
      <c r="A1618" s="171">
        <v>257</v>
      </c>
      <c r="B1618" s="172" t="s">
        <v>1319</v>
      </c>
      <c r="C1618" s="173" t="s">
        <v>1320</v>
      </c>
      <c r="D1618" s="174" t="s">
        <v>87</v>
      </c>
      <c r="E1618" s="175">
        <v>36.8251</v>
      </c>
      <c r="F1618" s="175">
        <v>0</v>
      </c>
      <c r="G1618" s="176">
        <f>E1618*F1618</f>
        <v>0</v>
      </c>
      <c r="O1618" s="170">
        <v>2</v>
      </c>
      <c r="AA1618" s="146">
        <v>1</v>
      </c>
      <c r="AB1618" s="146">
        <v>7</v>
      </c>
      <c r="AC1618" s="146">
        <v>7</v>
      </c>
      <c r="AZ1618" s="146">
        <v>2</v>
      </c>
      <c r="BA1618" s="146">
        <f>IF(AZ1618=1,G1618,0)</f>
        <v>0</v>
      </c>
      <c r="BB1618" s="146">
        <f>IF(AZ1618=2,G1618,0)</f>
        <v>0</v>
      </c>
      <c r="BC1618" s="146">
        <f>IF(AZ1618=3,G1618,0)</f>
        <v>0</v>
      </c>
      <c r="BD1618" s="146">
        <f>IF(AZ1618=4,G1618,0)</f>
        <v>0</v>
      </c>
      <c r="BE1618" s="146">
        <f>IF(AZ1618=5,G1618,0)</f>
        <v>0</v>
      </c>
      <c r="CA1618" s="170">
        <v>1</v>
      </c>
      <c r="CB1618" s="170">
        <v>7</v>
      </c>
      <c r="CZ1618" s="146">
        <v>0</v>
      </c>
    </row>
    <row r="1619" spans="1:15" ht="12.75">
      <c r="A1619" s="177"/>
      <c r="B1619" s="179"/>
      <c r="C1619" s="229" t="s">
        <v>545</v>
      </c>
      <c r="D1619" s="230"/>
      <c r="E1619" s="180">
        <v>0</v>
      </c>
      <c r="F1619" s="181"/>
      <c r="G1619" s="182"/>
      <c r="M1619" s="178" t="s">
        <v>545</v>
      </c>
      <c r="O1619" s="170"/>
    </row>
    <row r="1620" spans="1:15" ht="12.75">
      <c r="A1620" s="177"/>
      <c r="B1620" s="179"/>
      <c r="C1620" s="229" t="s">
        <v>1321</v>
      </c>
      <c r="D1620" s="230"/>
      <c r="E1620" s="180">
        <v>21.0821</v>
      </c>
      <c r="F1620" s="181"/>
      <c r="G1620" s="182"/>
      <c r="M1620" s="178" t="s">
        <v>1321</v>
      </c>
      <c r="O1620" s="170"/>
    </row>
    <row r="1621" spans="1:15" ht="12.75">
      <c r="A1621" s="177"/>
      <c r="B1621" s="179"/>
      <c r="C1621" s="229" t="s">
        <v>505</v>
      </c>
      <c r="D1621" s="230"/>
      <c r="E1621" s="180">
        <v>0</v>
      </c>
      <c r="F1621" s="181"/>
      <c r="G1621" s="182"/>
      <c r="M1621" s="178" t="s">
        <v>505</v>
      </c>
      <c r="O1621" s="170"/>
    </row>
    <row r="1622" spans="1:15" ht="12.75">
      <c r="A1622" s="177"/>
      <c r="B1622" s="179"/>
      <c r="C1622" s="229" t="s">
        <v>1322</v>
      </c>
      <c r="D1622" s="230"/>
      <c r="E1622" s="180">
        <v>15.743</v>
      </c>
      <c r="F1622" s="181"/>
      <c r="G1622" s="182"/>
      <c r="M1622" s="178" t="s">
        <v>1322</v>
      </c>
      <c r="O1622" s="170"/>
    </row>
    <row r="1623" spans="1:104" ht="12.75">
      <c r="A1623" s="171">
        <v>258</v>
      </c>
      <c r="B1623" s="172" t="s">
        <v>1323</v>
      </c>
      <c r="C1623" s="173" t="s">
        <v>1324</v>
      </c>
      <c r="D1623" s="174" t="s">
        <v>61</v>
      </c>
      <c r="E1623" s="175">
        <v>0</v>
      </c>
      <c r="F1623" s="175">
        <v>0</v>
      </c>
      <c r="G1623" s="176">
        <f>E1623*F1623</f>
        <v>0</v>
      </c>
      <c r="O1623" s="170">
        <v>2</v>
      </c>
      <c r="AA1623" s="146">
        <v>1</v>
      </c>
      <c r="AB1623" s="146">
        <v>7</v>
      </c>
      <c r="AC1623" s="146">
        <v>7</v>
      </c>
      <c r="AZ1623" s="146">
        <v>2</v>
      </c>
      <c r="BA1623" s="146">
        <f>IF(AZ1623=1,G1623,0)</f>
        <v>0</v>
      </c>
      <c r="BB1623" s="146">
        <f>IF(AZ1623=2,G1623,0)</f>
        <v>0</v>
      </c>
      <c r="BC1623" s="146">
        <f>IF(AZ1623=3,G1623,0)</f>
        <v>0</v>
      </c>
      <c r="BD1623" s="146">
        <f>IF(AZ1623=4,G1623,0)</f>
        <v>0</v>
      </c>
      <c r="BE1623" s="146">
        <f>IF(AZ1623=5,G1623,0)</f>
        <v>0</v>
      </c>
      <c r="CA1623" s="170">
        <v>1</v>
      </c>
      <c r="CB1623" s="170">
        <v>7</v>
      </c>
      <c r="CZ1623" s="146">
        <v>0</v>
      </c>
    </row>
    <row r="1624" spans="1:57" ht="12.75">
      <c r="A1624" s="183"/>
      <c r="B1624" s="184" t="s">
        <v>76</v>
      </c>
      <c r="C1624" s="185" t="str">
        <f>CONCATENATE(B1617," ",C1617)</f>
        <v>787 Zasklívání</v>
      </c>
      <c r="D1624" s="186"/>
      <c r="E1624" s="187"/>
      <c r="F1624" s="188"/>
      <c r="G1624" s="189">
        <f>SUM(G1617:G1623)</f>
        <v>0</v>
      </c>
      <c r="O1624" s="170">
        <v>4</v>
      </c>
      <c r="BA1624" s="190">
        <f>SUM(BA1617:BA1623)</f>
        <v>0</v>
      </c>
      <c r="BB1624" s="190">
        <f>SUM(BB1617:BB1623)</f>
        <v>0</v>
      </c>
      <c r="BC1624" s="190">
        <f>SUM(BC1617:BC1623)</f>
        <v>0</v>
      </c>
      <c r="BD1624" s="190">
        <f>SUM(BD1617:BD1623)</f>
        <v>0</v>
      </c>
      <c r="BE1624" s="190">
        <f>SUM(BE1617:BE1623)</f>
        <v>0</v>
      </c>
    </row>
    <row r="1625" spans="1:15" ht="12.75">
      <c r="A1625" s="163" t="s">
        <v>72</v>
      </c>
      <c r="B1625" s="164" t="s">
        <v>1325</v>
      </c>
      <c r="C1625" s="165" t="s">
        <v>1326</v>
      </c>
      <c r="D1625" s="166"/>
      <c r="E1625" s="167"/>
      <c r="F1625" s="167"/>
      <c r="G1625" s="168"/>
      <c r="H1625" s="169"/>
      <c r="I1625" s="169"/>
      <c r="O1625" s="170">
        <v>1</v>
      </c>
    </row>
    <row r="1626" spans="1:104" ht="12.75">
      <c r="A1626" s="171">
        <v>259</v>
      </c>
      <c r="B1626" s="172" t="s">
        <v>1325</v>
      </c>
      <c r="C1626" s="173" t="s">
        <v>1327</v>
      </c>
      <c r="D1626" s="174" t="s">
        <v>572</v>
      </c>
      <c r="E1626" s="175">
        <v>1</v>
      </c>
      <c r="F1626" s="175">
        <v>0</v>
      </c>
      <c r="G1626" s="176">
        <f>E1626*F1626</f>
        <v>0</v>
      </c>
      <c r="O1626" s="170">
        <v>2</v>
      </c>
      <c r="AA1626" s="146">
        <v>12</v>
      </c>
      <c r="AB1626" s="146">
        <v>0</v>
      </c>
      <c r="AC1626" s="146">
        <v>256</v>
      </c>
      <c r="AZ1626" s="146">
        <v>4</v>
      </c>
      <c r="BA1626" s="146">
        <f>IF(AZ1626=1,G1626,0)</f>
        <v>0</v>
      </c>
      <c r="BB1626" s="146">
        <f>IF(AZ1626=2,G1626,0)</f>
        <v>0</v>
      </c>
      <c r="BC1626" s="146">
        <f>IF(AZ1626=3,G1626,0)</f>
        <v>0</v>
      </c>
      <c r="BD1626" s="146">
        <f>IF(AZ1626=4,G1626,0)</f>
        <v>0</v>
      </c>
      <c r="BE1626" s="146">
        <f>IF(AZ1626=5,G1626,0)</f>
        <v>0</v>
      </c>
      <c r="CA1626" s="170">
        <v>12</v>
      </c>
      <c r="CB1626" s="170">
        <v>0</v>
      </c>
      <c r="CZ1626" s="146">
        <v>0</v>
      </c>
    </row>
    <row r="1627" spans="1:15" ht="12.75">
      <c r="A1627" s="177"/>
      <c r="B1627" s="179"/>
      <c r="C1627" s="229" t="s">
        <v>73</v>
      </c>
      <c r="D1627" s="230"/>
      <c r="E1627" s="180">
        <v>1</v>
      </c>
      <c r="F1627" s="181"/>
      <c r="G1627" s="182"/>
      <c r="M1627" s="178">
        <v>1</v>
      </c>
      <c r="O1627" s="170"/>
    </row>
    <row r="1628" spans="1:57" ht="12.75">
      <c r="A1628" s="183"/>
      <c r="B1628" s="184" t="s">
        <v>76</v>
      </c>
      <c r="C1628" s="185" t="str">
        <f>CONCATENATE(B1625," ",C1625)</f>
        <v>M11 Hromosvod</v>
      </c>
      <c r="D1628" s="186"/>
      <c r="E1628" s="187"/>
      <c r="F1628" s="188"/>
      <c r="G1628" s="189">
        <f>SUM(G1625:G1627)</f>
        <v>0</v>
      </c>
      <c r="O1628" s="170">
        <v>4</v>
      </c>
      <c r="BA1628" s="190">
        <f>SUM(BA1625:BA1627)</f>
        <v>0</v>
      </c>
      <c r="BB1628" s="190">
        <f>SUM(BB1625:BB1627)</f>
        <v>0</v>
      </c>
      <c r="BC1628" s="190">
        <f>SUM(BC1625:BC1627)</f>
        <v>0</v>
      </c>
      <c r="BD1628" s="190">
        <f>SUM(BD1625:BD1627)</f>
        <v>0</v>
      </c>
      <c r="BE1628" s="190">
        <f>SUM(BE1625:BE1627)</f>
        <v>0</v>
      </c>
    </row>
    <row r="1629" spans="1:15" ht="12.75">
      <c r="A1629" s="163" t="s">
        <v>72</v>
      </c>
      <c r="B1629" s="164" t="s">
        <v>1328</v>
      </c>
      <c r="C1629" s="165" t="s">
        <v>1409</v>
      </c>
      <c r="D1629" s="166"/>
      <c r="E1629" s="167"/>
      <c r="F1629" s="167"/>
      <c r="G1629" s="168"/>
      <c r="H1629" s="169"/>
      <c r="I1629" s="169"/>
      <c r="O1629" s="170">
        <v>1</v>
      </c>
    </row>
    <row r="1630" spans="1:104" ht="12.75">
      <c r="A1630" s="171">
        <v>260</v>
      </c>
      <c r="B1630" s="172" t="s">
        <v>1329</v>
      </c>
      <c r="C1630" s="173" t="s">
        <v>1330</v>
      </c>
      <c r="D1630" s="174" t="s">
        <v>87</v>
      </c>
      <c r="E1630" s="175">
        <v>1063.5656</v>
      </c>
      <c r="F1630" s="175">
        <v>0</v>
      </c>
      <c r="G1630" s="176">
        <f>E1630*F1630</f>
        <v>0</v>
      </c>
      <c r="O1630" s="170">
        <v>2</v>
      </c>
      <c r="AA1630" s="146">
        <v>12</v>
      </c>
      <c r="AB1630" s="146">
        <v>0</v>
      </c>
      <c r="AC1630" s="146">
        <v>257</v>
      </c>
      <c r="AZ1630" s="146">
        <v>4</v>
      </c>
      <c r="BA1630" s="146">
        <f>IF(AZ1630=1,G1630,0)</f>
        <v>0</v>
      </c>
      <c r="BB1630" s="146">
        <f>IF(AZ1630=2,G1630,0)</f>
        <v>0</v>
      </c>
      <c r="BC1630" s="146">
        <f>IF(AZ1630=3,G1630,0)</f>
        <v>0</v>
      </c>
      <c r="BD1630" s="146">
        <f>IF(AZ1630=4,G1630,0)</f>
        <v>0</v>
      </c>
      <c r="BE1630" s="146">
        <f>IF(AZ1630=5,G1630,0)</f>
        <v>0</v>
      </c>
      <c r="CA1630" s="170">
        <v>12</v>
      </c>
      <c r="CB1630" s="170">
        <v>0</v>
      </c>
      <c r="CZ1630" s="146">
        <v>0</v>
      </c>
    </row>
    <row r="1631" spans="1:15" ht="12.75">
      <c r="A1631" s="177"/>
      <c r="B1631" s="179"/>
      <c r="C1631" s="229" t="s">
        <v>1331</v>
      </c>
      <c r="D1631" s="230"/>
      <c r="E1631" s="180">
        <v>0</v>
      </c>
      <c r="F1631" s="181"/>
      <c r="G1631" s="182"/>
      <c r="M1631" s="178" t="s">
        <v>1331</v>
      </c>
      <c r="O1631" s="170"/>
    </row>
    <row r="1632" spans="1:15" ht="12.75">
      <c r="A1632" s="177"/>
      <c r="B1632" s="179"/>
      <c r="C1632" s="229" t="s">
        <v>1332</v>
      </c>
      <c r="D1632" s="230"/>
      <c r="E1632" s="180">
        <v>1063.5656</v>
      </c>
      <c r="F1632" s="181"/>
      <c r="G1632" s="182"/>
      <c r="M1632" s="178" t="s">
        <v>1332</v>
      </c>
      <c r="O1632" s="170"/>
    </row>
    <row r="1633" spans="1:104" ht="12.75">
      <c r="A1633" s="171">
        <v>261</v>
      </c>
      <c r="B1633" s="172" t="s">
        <v>1333</v>
      </c>
      <c r="C1633" s="173" t="s">
        <v>1334</v>
      </c>
      <c r="D1633" s="174" t="s">
        <v>87</v>
      </c>
      <c r="E1633" s="175">
        <v>29.2427</v>
      </c>
      <c r="F1633" s="175">
        <v>0</v>
      </c>
      <c r="G1633" s="176">
        <f>E1633*F1633</f>
        <v>0</v>
      </c>
      <c r="O1633" s="170">
        <v>2</v>
      </c>
      <c r="AA1633" s="146">
        <v>12</v>
      </c>
      <c r="AB1633" s="146">
        <v>0</v>
      </c>
      <c r="AC1633" s="146">
        <v>258</v>
      </c>
      <c r="AZ1633" s="146">
        <v>4</v>
      </c>
      <c r="BA1633" s="146">
        <f>IF(AZ1633=1,G1633,0)</f>
        <v>0</v>
      </c>
      <c r="BB1633" s="146">
        <f>IF(AZ1633=2,G1633,0)</f>
        <v>0</v>
      </c>
      <c r="BC1633" s="146">
        <f>IF(AZ1633=3,G1633,0)</f>
        <v>0</v>
      </c>
      <c r="BD1633" s="146">
        <f>IF(AZ1633=4,G1633,0)</f>
        <v>0</v>
      </c>
      <c r="BE1633" s="146">
        <f>IF(AZ1633=5,G1633,0)</f>
        <v>0</v>
      </c>
      <c r="CA1633" s="170">
        <v>12</v>
      </c>
      <c r="CB1633" s="170">
        <v>0</v>
      </c>
      <c r="CZ1633" s="146">
        <v>0</v>
      </c>
    </row>
    <row r="1634" spans="1:15" ht="12.75">
      <c r="A1634" s="177"/>
      <c r="B1634" s="179"/>
      <c r="C1634" s="229" t="s">
        <v>1331</v>
      </c>
      <c r="D1634" s="230"/>
      <c r="E1634" s="180">
        <v>0</v>
      </c>
      <c r="F1634" s="181"/>
      <c r="G1634" s="182"/>
      <c r="M1634" s="178" t="s">
        <v>1331</v>
      </c>
      <c r="O1634" s="170"/>
    </row>
    <row r="1635" spans="1:15" ht="12.75">
      <c r="A1635" s="177"/>
      <c r="B1635" s="179"/>
      <c r="C1635" s="229" t="s">
        <v>1335</v>
      </c>
      <c r="D1635" s="230"/>
      <c r="E1635" s="180">
        <v>29.2427</v>
      </c>
      <c r="F1635" s="181"/>
      <c r="G1635" s="182"/>
      <c r="M1635" s="178" t="s">
        <v>1335</v>
      </c>
      <c r="O1635" s="170"/>
    </row>
    <row r="1636" spans="1:104" ht="12.75">
      <c r="A1636" s="171">
        <v>262</v>
      </c>
      <c r="B1636" s="172" t="s">
        <v>1336</v>
      </c>
      <c r="C1636" s="173" t="s">
        <v>1337</v>
      </c>
      <c r="D1636" s="174" t="s">
        <v>87</v>
      </c>
      <c r="E1636" s="175">
        <v>115.157</v>
      </c>
      <c r="F1636" s="175">
        <v>0</v>
      </c>
      <c r="G1636" s="176">
        <f>E1636*F1636</f>
        <v>0</v>
      </c>
      <c r="O1636" s="170">
        <v>2</v>
      </c>
      <c r="AA1636" s="146">
        <v>3</v>
      </c>
      <c r="AB1636" s="146">
        <v>9</v>
      </c>
      <c r="AC1636" s="146" t="s">
        <v>1336</v>
      </c>
      <c r="AZ1636" s="146">
        <v>3</v>
      </c>
      <c r="BA1636" s="146">
        <f>IF(AZ1636=1,G1636,0)</f>
        <v>0</v>
      </c>
      <c r="BB1636" s="146">
        <f>IF(AZ1636=2,G1636,0)</f>
        <v>0</v>
      </c>
      <c r="BC1636" s="146">
        <f>IF(AZ1636=3,G1636,0)</f>
        <v>0</v>
      </c>
      <c r="BD1636" s="146">
        <f>IF(AZ1636=4,G1636,0)</f>
        <v>0</v>
      </c>
      <c r="BE1636" s="146">
        <f>IF(AZ1636=5,G1636,0)</f>
        <v>0</v>
      </c>
      <c r="CA1636" s="170">
        <v>3</v>
      </c>
      <c r="CB1636" s="170">
        <v>9</v>
      </c>
      <c r="CZ1636" s="146">
        <v>0</v>
      </c>
    </row>
    <row r="1637" spans="1:15" ht="12.75">
      <c r="A1637" s="177"/>
      <c r="B1637" s="179"/>
      <c r="C1637" s="229" t="s">
        <v>502</v>
      </c>
      <c r="D1637" s="230"/>
      <c r="E1637" s="180">
        <v>0</v>
      </c>
      <c r="F1637" s="181"/>
      <c r="G1637" s="182"/>
      <c r="M1637" s="178" t="s">
        <v>502</v>
      </c>
      <c r="O1637" s="170"/>
    </row>
    <row r="1638" spans="1:15" ht="12.75">
      <c r="A1638" s="177"/>
      <c r="B1638" s="179"/>
      <c r="C1638" s="229" t="s">
        <v>1338</v>
      </c>
      <c r="D1638" s="230"/>
      <c r="E1638" s="180">
        <v>35.406</v>
      </c>
      <c r="F1638" s="181"/>
      <c r="G1638" s="182"/>
      <c r="M1638" s="178" t="s">
        <v>1338</v>
      </c>
      <c r="O1638" s="170"/>
    </row>
    <row r="1639" spans="1:15" ht="12.75">
      <c r="A1639" s="177"/>
      <c r="B1639" s="179"/>
      <c r="C1639" s="229" t="s">
        <v>1339</v>
      </c>
      <c r="D1639" s="230"/>
      <c r="E1639" s="180">
        <v>1.428</v>
      </c>
      <c r="F1639" s="181"/>
      <c r="G1639" s="182"/>
      <c r="M1639" s="178" t="s">
        <v>1339</v>
      </c>
      <c r="O1639" s="170"/>
    </row>
    <row r="1640" spans="1:15" ht="12.75">
      <c r="A1640" s="177"/>
      <c r="B1640" s="179"/>
      <c r="C1640" s="229" t="s">
        <v>1340</v>
      </c>
      <c r="D1640" s="230"/>
      <c r="E1640" s="180">
        <v>1.589</v>
      </c>
      <c r="F1640" s="181"/>
      <c r="G1640" s="182"/>
      <c r="M1640" s="178" t="s">
        <v>1340</v>
      </c>
      <c r="O1640" s="170"/>
    </row>
    <row r="1641" spans="1:15" ht="12.75">
      <c r="A1641" s="177"/>
      <c r="B1641" s="179"/>
      <c r="C1641" s="229" t="s">
        <v>1341</v>
      </c>
      <c r="D1641" s="230"/>
      <c r="E1641" s="180">
        <v>14.392</v>
      </c>
      <c r="F1641" s="181"/>
      <c r="G1641" s="182"/>
      <c r="M1641" s="178" t="s">
        <v>1341</v>
      </c>
      <c r="O1641" s="170"/>
    </row>
    <row r="1642" spans="1:15" ht="12.75">
      <c r="A1642" s="177"/>
      <c r="B1642" s="179"/>
      <c r="C1642" s="229" t="s">
        <v>1342</v>
      </c>
      <c r="D1642" s="230"/>
      <c r="E1642" s="180">
        <v>6.034</v>
      </c>
      <c r="F1642" s="181"/>
      <c r="G1642" s="182"/>
      <c r="M1642" s="178" t="s">
        <v>1342</v>
      </c>
      <c r="O1642" s="170"/>
    </row>
    <row r="1643" spans="1:15" ht="12.75">
      <c r="A1643" s="177"/>
      <c r="B1643" s="179"/>
      <c r="C1643" s="229" t="s">
        <v>1343</v>
      </c>
      <c r="D1643" s="230"/>
      <c r="E1643" s="180">
        <v>1.5736</v>
      </c>
      <c r="F1643" s="181"/>
      <c r="G1643" s="182"/>
      <c r="M1643" s="178" t="s">
        <v>1343</v>
      </c>
      <c r="O1643" s="170"/>
    </row>
    <row r="1644" spans="1:15" ht="12.75">
      <c r="A1644" s="177"/>
      <c r="B1644" s="179"/>
      <c r="C1644" s="229" t="s">
        <v>495</v>
      </c>
      <c r="D1644" s="230"/>
      <c r="E1644" s="180">
        <v>0</v>
      </c>
      <c r="F1644" s="181"/>
      <c r="G1644" s="182"/>
      <c r="M1644" s="178" t="s">
        <v>495</v>
      </c>
      <c r="O1644" s="170"/>
    </row>
    <row r="1645" spans="1:15" ht="12.75">
      <c r="A1645" s="177"/>
      <c r="B1645" s="179"/>
      <c r="C1645" s="229" t="s">
        <v>1344</v>
      </c>
      <c r="D1645" s="230"/>
      <c r="E1645" s="180">
        <v>49.896</v>
      </c>
      <c r="F1645" s="181"/>
      <c r="G1645" s="182"/>
      <c r="M1645" s="178" t="s">
        <v>1344</v>
      </c>
      <c r="O1645" s="170"/>
    </row>
    <row r="1646" spans="1:15" ht="12.75">
      <c r="A1646" s="177"/>
      <c r="B1646" s="179"/>
      <c r="C1646" s="229" t="s">
        <v>1345</v>
      </c>
      <c r="D1646" s="230"/>
      <c r="E1646" s="180">
        <v>3.7408</v>
      </c>
      <c r="F1646" s="181"/>
      <c r="G1646" s="182"/>
      <c r="M1646" s="178" t="s">
        <v>1345</v>
      </c>
      <c r="O1646" s="170"/>
    </row>
    <row r="1647" spans="1:15" ht="12.75">
      <c r="A1647" s="177"/>
      <c r="B1647" s="179"/>
      <c r="C1647" s="229" t="s">
        <v>1346</v>
      </c>
      <c r="D1647" s="230"/>
      <c r="E1647" s="180">
        <v>0</v>
      </c>
      <c r="F1647" s="181"/>
      <c r="G1647" s="182"/>
      <c r="M1647" s="178" t="s">
        <v>1346</v>
      </c>
      <c r="O1647" s="170"/>
    </row>
    <row r="1648" spans="1:15" ht="12.75">
      <c r="A1648" s="177"/>
      <c r="B1648" s="179"/>
      <c r="C1648" s="229" t="s">
        <v>1347</v>
      </c>
      <c r="D1648" s="230"/>
      <c r="E1648" s="180">
        <v>1.0976</v>
      </c>
      <c r="F1648" s="181"/>
      <c r="G1648" s="182"/>
      <c r="M1648" s="178" t="s">
        <v>1347</v>
      </c>
      <c r="O1648" s="170"/>
    </row>
    <row r="1649" spans="1:104" ht="12.75">
      <c r="A1649" s="171">
        <v>263</v>
      </c>
      <c r="B1649" s="172" t="s">
        <v>1348</v>
      </c>
      <c r="C1649" s="173" t="s">
        <v>1349</v>
      </c>
      <c r="D1649" s="174" t="s">
        <v>87</v>
      </c>
      <c r="E1649" s="175">
        <v>1274.9989</v>
      </c>
      <c r="F1649" s="175">
        <v>0</v>
      </c>
      <c r="G1649" s="176">
        <f>E1649*F1649</f>
        <v>0</v>
      </c>
      <c r="O1649" s="170">
        <v>2</v>
      </c>
      <c r="AA1649" s="146">
        <v>12</v>
      </c>
      <c r="AB1649" s="146">
        <v>0</v>
      </c>
      <c r="AC1649" s="146">
        <v>260</v>
      </c>
      <c r="AZ1649" s="146">
        <v>4</v>
      </c>
      <c r="BA1649" s="146">
        <f>IF(AZ1649=1,G1649,0)</f>
        <v>0</v>
      </c>
      <c r="BB1649" s="146">
        <f>IF(AZ1649=2,G1649,0)</f>
        <v>0</v>
      </c>
      <c r="BC1649" s="146">
        <f>IF(AZ1649=3,G1649,0)</f>
        <v>0</v>
      </c>
      <c r="BD1649" s="146">
        <f>IF(AZ1649=4,G1649,0)</f>
        <v>0</v>
      </c>
      <c r="BE1649" s="146">
        <f>IF(AZ1649=5,G1649,0)</f>
        <v>0</v>
      </c>
      <c r="CA1649" s="170">
        <v>12</v>
      </c>
      <c r="CB1649" s="170">
        <v>0</v>
      </c>
      <c r="CZ1649" s="146">
        <v>0</v>
      </c>
    </row>
    <row r="1650" spans="1:15" ht="12.75">
      <c r="A1650" s="177"/>
      <c r="B1650" s="179"/>
      <c r="C1650" s="229" t="s">
        <v>502</v>
      </c>
      <c r="D1650" s="230"/>
      <c r="E1650" s="180">
        <v>0</v>
      </c>
      <c r="F1650" s="181"/>
      <c r="G1650" s="182"/>
      <c r="M1650" s="178" t="s">
        <v>502</v>
      </c>
      <c r="O1650" s="170"/>
    </row>
    <row r="1651" spans="1:15" ht="12.75">
      <c r="A1651" s="177"/>
      <c r="B1651" s="179"/>
      <c r="C1651" s="229" t="s">
        <v>1350</v>
      </c>
      <c r="D1651" s="230"/>
      <c r="E1651" s="180">
        <v>764.7276</v>
      </c>
      <c r="F1651" s="181"/>
      <c r="G1651" s="182"/>
      <c r="M1651" s="178" t="s">
        <v>1350</v>
      </c>
      <c r="O1651" s="170"/>
    </row>
    <row r="1652" spans="1:15" ht="12.75">
      <c r="A1652" s="177"/>
      <c r="B1652" s="179"/>
      <c r="C1652" s="229" t="s">
        <v>1351</v>
      </c>
      <c r="D1652" s="230"/>
      <c r="E1652" s="180">
        <v>-175.545</v>
      </c>
      <c r="F1652" s="181"/>
      <c r="G1652" s="182"/>
      <c r="M1652" s="178" t="s">
        <v>1351</v>
      </c>
      <c r="O1652" s="170"/>
    </row>
    <row r="1653" spans="1:15" ht="12.75">
      <c r="A1653" s="177"/>
      <c r="B1653" s="179"/>
      <c r="C1653" s="229" t="s">
        <v>1352</v>
      </c>
      <c r="D1653" s="230"/>
      <c r="E1653" s="180">
        <v>-16.6</v>
      </c>
      <c r="F1653" s="181"/>
      <c r="G1653" s="182"/>
      <c r="M1653" s="178" t="s">
        <v>1352</v>
      </c>
      <c r="O1653" s="170"/>
    </row>
    <row r="1654" spans="1:15" ht="12.75">
      <c r="A1654" s="177"/>
      <c r="B1654" s="179"/>
      <c r="C1654" s="229" t="s">
        <v>1353</v>
      </c>
      <c r="D1654" s="230"/>
      <c r="E1654" s="180">
        <v>-83.52</v>
      </c>
      <c r="F1654" s="181"/>
      <c r="G1654" s="182"/>
      <c r="M1654" s="178" t="s">
        <v>1353</v>
      </c>
      <c r="O1654" s="170"/>
    </row>
    <row r="1655" spans="1:15" ht="12.75">
      <c r="A1655" s="177"/>
      <c r="B1655" s="179"/>
      <c r="C1655" s="229" t="s">
        <v>1354</v>
      </c>
      <c r="D1655" s="230"/>
      <c r="E1655" s="180">
        <v>36.72</v>
      </c>
      <c r="F1655" s="181"/>
      <c r="G1655" s="182"/>
      <c r="M1655" s="178" t="s">
        <v>1354</v>
      </c>
      <c r="O1655" s="170"/>
    </row>
    <row r="1656" spans="1:15" ht="12.75">
      <c r="A1656" s="177"/>
      <c r="B1656" s="179"/>
      <c r="C1656" s="229" t="s">
        <v>1355</v>
      </c>
      <c r="D1656" s="230"/>
      <c r="E1656" s="180">
        <v>33.02</v>
      </c>
      <c r="F1656" s="181"/>
      <c r="G1656" s="182"/>
      <c r="M1656" s="178" t="s">
        <v>1355</v>
      </c>
      <c r="O1656" s="170"/>
    </row>
    <row r="1657" spans="1:15" ht="12.75">
      <c r="A1657" s="177"/>
      <c r="B1657" s="179"/>
      <c r="C1657" s="229" t="s">
        <v>495</v>
      </c>
      <c r="D1657" s="230"/>
      <c r="E1657" s="180">
        <v>0</v>
      </c>
      <c r="F1657" s="181"/>
      <c r="G1657" s="182"/>
      <c r="M1657" s="178" t="s">
        <v>495</v>
      </c>
      <c r="O1657" s="170"/>
    </row>
    <row r="1658" spans="1:15" ht="12.75">
      <c r="A1658" s="177"/>
      <c r="B1658" s="179"/>
      <c r="C1658" s="229" t="s">
        <v>1356</v>
      </c>
      <c r="D1658" s="230"/>
      <c r="E1658" s="180">
        <v>752.7119</v>
      </c>
      <c r="F1658" s="181"/>
      <c r="G1658" s="182"/>
      <c r="M1658" s="178" t="s">
        <v>1356</v>
      </c>
      <c r="O1658" s="170"/>
    </row>
    <row r="1659" spans="1:15" ht="12.75">
      <c r="A1659" s="177"/>
      <c r="B1659" s="179"/>
      <c r="C1659" s="229" t="s">
        <v>1357</v>
      </c>
      <c r="D1659" s="230"/>
      <c r="E1659" s="180">
        <v>-260.992</v>
      </c>
      <c r="F1659" s="181"/>
      <c r="G1659" s="182"/>
      <c r="M1659" s="178" t="s">
        <v>1357</v>
      </c>
      <c r="O1659" s="170"/>
    </row>
    <row r="1660" spans="1:15" ht="12.75">
      <c r="A1660" s="177"/>
      <c r="B1660" s="179"/>
      <c r="C1660" s="229" t="s">
        <v>1358</v>
      </c>
      <c r="D1660" s="230"/>
      <c r="E1660" s="180">
        <v>18.005</v>
      </c>
      <c r="F1660" s="181"/>
      <c r="G1660" s="182"/>
      <c r="M1660" s="178" t="s">
        <v>1358</v>
      </c>
      <c r="O1660" s="170"/>
    </row>
    <row r="1661" spans="1:15" ht="12.75">
      <c r="A1661" s="177"/>
      <c r="B1661" s="179"/>
      <c r="C1661" s="229" t="s">
        <v>1346</v>
      </c>
      <c r="D1661" s="230"/>
      <c r="E1661" s="180">
        <v>0</v>
      </c>
      <c r="F1661" s="181"/>
      <c r="G1661" s="182"/>
      <c r="M1661" s="178" t="s">
        <v>1346</v>
      </c>
      <c r="O1661" s="170"/>
    </row>
    <row r="1662" spans="1:15" ht="12.75">
      <c r="A1662" s="177"/>
      <c r="B1662" s="179"/>
      <c r="C1662" s="229" t="s">
        <v>1359</v>
      </c>
      <c r="D1662" s="230"/>
      <c r="E1662" s="180">
        <v>220.571</v>
      </c>
      <c r="F1662" s="181"/>
      <c r="G1662" s="182"/>
      <c r="M1662" s="178" t="s">
        <v>1359</v>
      </c>
      <c r="O1662" s="170"/>
    </row>
    <row r="1663" spans="1:15" ht="12.75">
      <c r="A1663" s="177"/>
      <c r="B1663" s="179"/>
      <c r="C1663" s="229" t="s">
        <v>1360</v>
      </c>
      <c r="D1663" s="230"/>
      <c r="E1663" s="180">
        <v>-14.0995</v>
      </c>
      <c r="F1663" s="181"/>
      <c r="G1663" s="182"/>
      <c r="M1663" s="178" t="s">
        <v>1360</v>
      </c>
      <c r="O1663" s="170"/>
    </row>
    <row r="1664" spans="1:104" ht="12.75">
      <c r="A1664" s="171">
        <v>264</v>
      </c>
      <c r="B1664" s="172" t="s">
        <v>1361</v>
      </c>
      <c r="C1664" s="173" t="s">
        <v>1362</v>
      </c>
      <c r="D1664" s="174" t="s">
        <v>87</v>
      </c>
      <c r="E1664" s="175">
        <v>81.9989</v>
      </c>
      <c r="F1664" s="175">
        <v>0</v>
      </c>
      <c r="G1664" s="176">
        <f>E1664*F1664</f>
        <v>0</v>
      </c>
      <c r="O1664" s="170">
        <v>2</v>
      </c>
      <c r="AA1664" s="146">
        <v>12</v>
      </c>
      <c r="AB1664" s="146">
        <v>0</v>
      </c>
      <c r="AC1664" s="146">
        <v>261</v>
      </c>
      <c r="AZ1664" s="146">
        <v>4</v>
      </c>
      <c r="BA1664" s="146">
        <f>IF(AZ1664=1,G1664,0)</f>
        <v>0</v>
      </c>
      <c r="BB1664" s="146">
        <f>IF(AZ1664=2,G1664,0)</f>
        <v>0</v>
      </c>
      <c r="BC1664" s="146">
        <f>IF(AZ1664=3,G1664,0)</f>
        <v>0</v>
      </c>
      <c r="BD1664" s="146">
        <f>IF(AZ1664=4,G1664,0)</f>
        <v>0</v>
      </c>
      <c r="BE1664" s="146">
        <f>IF(AZ1664=5,G1664,0)</f>
        <v>0</v>
      </c>
      <c r="CA1664" s="170">
        <v>12</v>
      </c>
      <c r="CB1664" s="170">
        <v>0</v>
      </c>
      <c r="CZ1664" s="146">
        <v>0</v>
      </c>
    </row>
    <row r="1665" spans="1:15" ht="12.75">
      <c r="A1665" s="177"/>
      <c r="B1665" s="179"/>
      <c r="C1665" s="229" t="s">
        <v>498</v>
      </c>
      <c r="D1665" s="230"/>
      <c r="E1665" s="180">
        <v>0</v>
      </c>
      <c r="F1665" s="181"/>
      <c r="G1665" s="182"/>
      <c r="M1665" s="178" t="s">
        <v>498</v>
      </c>
      <c r="O1665" s="170"/>
    </row>
    <row r="1666" spans="1:15" ht="12.75">
      <c r="A1666" s="177"/>
      <c r="B1666" s="179"/>
      <c r="C1666" s="229" t="s">
        <v>1363</v>
      </c>
      <c r="D1666" s="230"/>
      <c r="E1666" s="180">
        <v>81.9989</v>
      </c>
      <c r="F1666" s="181"/>
      <c r="G1666" s="182"/>
      <c r="M1666" s="178" t="s">
        <v>1363</v>
      </c>
      <c r="O1666" s="170"/>
    </row>
    <row r="1667" spans="1:104" ht="22.5">
      <c r="A1667" s="171">
        <v>265</v>
      </c>
      <c r="B1667" s="172" t="s">
        <v>1364</v>
      </c>
      <c r="C1667" s="173" t="s">
        <v>1365</v>
      </c>
      <c r="D1667" s="174" t="s">
        <v>87</v>
      </c>
      <c r="E1667" s="175">
        <v>43.1202</v>
      </c>
      <c r="F1667" s="175">
        <v>0</v>
      </c>
      <c r="G1667" s="176">
        <f>E1667*F1667</f>
        <v>0</v>
      </c>
      <c r="O1667" s="170">
        <v>2</v>
      </c>
      <c r="AA1667" s="146">
        <v>12</v>
      </c>
      <c r="AB1667" s="146">
        <v>0</v>
      </c>
      <c r="AC1667" s="146">
        <v>262</v>
      </c>
      <c r="AZ1667" s="146">
        <v>4</v>
      </c>
      <c r="BA1667" s="146">
        <f>IF(AZ1667=1,G1667,0)</f>
        <v>0</v>
      </c>
      <c r="BB1667" s="146">
        <f>IF(AZ1667=2,G1667,0)</f>
        <v>0</v>
      </c>
      <c r="BC1667" s="146">
        <f>IF(AZ1667=3,G1667,0)</f>
        <v>0</v>
      </c>
      <c r="BD1667" s="146">
        <f>IF(AZ1667=4,G1667,0)</f>
        <v>0</v>
      </c>
      <c r="BE1667" s="146">
        <f>IF(AZ1667=5,G1667,0)</f>
        <v>0</v>
      </c>
      <c r="CA1667" s="170">
        <v>12</v>
      </c>
      <c r="CB1667" s="170">
        <v>0</v>
      </c>
      <c r="CZ1667" s="146">
        <v>0</v>
      </c>
    </row>
    <row r="1668" spans="1:15" ht="12.75">
      <c r="A1668" s="177"/>
      <c r="B1668" s="179"/>
      <c r="C1668" s="229" t="s">
        <v>502</v>
      </c>
      <c r="D1668" s="230"/>
      <c r="E1668" s="180">
        <v>0</v>
      </c>
      <c r="F1668" s="181"/>
      <c r="G1668" s="182"/>
      <c r="M1668" s="178" t="s">
        <v>502</v>
      </c>
      <c r="O1668" s="170"/>
    </row>
    <row r="1669" spans="1:15" ht="12.75">
      <c r="A1669" s="177"/>
      <c r="B1669" s="179"/>
      <c r="C1669" s="229" t="s">
        <v>1366</v>
      </c>
      <c r="D1669" s="230"/>
      <c r="E1669" s="180">
        <v>14.807</v>
      </c>
      <c r="F1669" s="181"/>
      <c r="G1669" s="182"/>
      <c r="M1669" s="178" t="s">
        <v>1366</v>
      </c>
      <c r="O1669" s="170"/>
    </row>
    <row r="1670" spans="1:15" ht="12.75">
      <c r="A1670" s="177"/>
      <c r="B1670" s="179"/>
      <c r="C1670" s="229" t="s">
        <v>495</v>
      </c>
      <c r="D1670" s="230"/>
      <c r="E1670" s="180">
        <v>0</v>
      </c>
      <c r="F1670" s="181"/>
      <c r="G1670" s="182"/>
      <c r="M1670" s="178" t="s">
        <v>495</v>
      </c>
      <c r="O1670" s="170"/>
    </row>
    <row r="1671" spans="1:15" ht="12.75">
      <c r="A1671" s="177"/>
      <c r="B1671" s="179"/>
      <c r="C1671" s="229" t="s">
        <v>1367</v>
      </c>
      <c r="D1671" s="230"/>
      <c r="E1671" s="180">
        <v>21.5813</v>
      </c>
      <c r="F1671" s="181"/>
      <c r="G1671" s="182"/>
      <c r="M1671" s="178" t="s">
        <v>1367</v>
      </c>
      <c r="O1671" s="170"/>
    </row>
    <row r="1672" spans="1:15" ht="12.75">
      <c r="A1672" s="177"/>
      <c r="B1672" s="179"/>
      <c r="C1672" s="229" t="s">
        <v>1346</v>
      </c>
      <c r="D1672" s="230"/>
      <c r="E1672" s="180">
        <v>0</v>
      </c>
      <c r="F1672" s="181"/>
      <c r="G1672" s="182"/>
      <c r="M1672" s="178" t="s">
        <v>1346</v>
      </c>
      <c r="O1672" s="170"/>
    </row>
    <row r="1673" spans="1:15" ht="12.75">
      <c r="A1673" s="177"/>
      <c r="B1673" s="179"/>
      <c r="C1673" s="229" t="s">
        <v>1368</v>
      </c>
      <c r="D1673" s="230"/>
      <c r="E1673" s="180">
        <v>6.732</v>
      </c>
      <c r="F1673" s="181"/>
      <c r="G1673" s="182"/>
      <c r="M1673" s="178" t="s">
        <v>1368</v>
      </c>
      <c r="O1673" s="170"/>
    </row>
    <row r="1674" spans="1:104" ht="22.5">
      <c r="A1674" s="171">
        <v>266</v>
      </c>
      <c r="B1674" s="172" t="s">
        <v>1369</v>
      </c>
      <c r="C1674" s="173" t="s">
        <v>1370</v>
      </c>
      <c r="D1674" s="174" t="s">
        <v>87</v>
      </c>
      <c r="E1674" s="175">
        <v>92.6747</v>
      </c>
      <c r="F1674" s="175">
        <v>0</v>
      </c>
      <c r="G1674" s="176">
        <f>E1674*F1674</f>
        <v>0</v>
      </c>
      <c r="O1674" s="170">
        <v>2</v>
      </c>
      <c r="AA1674" s="146">
        <v>12</v>
      </c>
      <c r="AB1674" s="146">
        <v>0</v>
      </c>
      <c r="AC1674" s="146">
        <v>263</v>
      </c>
      <c r="AZ1674" s="146">
        <v>4</v>
      </c>
      <c r="BA1674" s="146">
        <f>IF(AZ1674=1,G1674,0)</f>
        <v>0</v>
      </c>
      <c r="BB1674" s="146">
        <f>IF(AZ1674=2,G1674,0)</f>
        <v>0</v>
      </c>
      <c r="BC1674" s="146">
        <f>IF(AZ1674=3,G1674,0)</f>
        <v>0</v>
      </c>
      <c r="BD1674" s="146">
        <f>IF(AZ1674=4,G1674,0)</f>
        <v>0</v>
      </c>
      <c r="BE1674" s="146">
        <f>IF(AZ1674=5,G1674,0)</f>
        <v>0</v>
      </c>
      <c r="CA1674" s="170">
        <v>12</v>
      </c>
      <c r="CB1674" s="170">
        <v>0</v>
      </c>
      <c r="CZ1674" s="146">
        <v>0</v>
      </c>
    </row>
    <row r="1675" spans="1:15" ht="12.75">
      <c r="A1675" s="177"/>
      <c r="B1675" s="179"/>
      <c r="C1675" s="229" t="s">
        <v>502</v>
      </c>
      <c r="D1675" s="230"/>
      <c r="E1675" s="180">
        <v>0</v>
      </c>
      <c r="F1675" s="181"/>
      <c r="G1675" s="182"/>
      <c r="M1675" s="178" t="s">
        <v>502</v>
      </c>
      <c r="O1675" s="170"/>
    </row>
    <row r="1676" spans="1:15" ht="12.75">
      <c r="A1676" s="177"/>
      <c r="B1676" s="179"/>
      <c r="C1676" s="229" t="s">
        <v>1371</v>
      </c>
      <c r="D1676" s="230"/>
      <c r="E1676" s="180">
        <v>47.493</v>
      </c>
      <c r="F1676" s="181"/>
      <c r="G1676" s="182"/>
      <c r="M1676" s="178" t="s">
        <v>1371</v>
      </c>
      <c r="O1676" s="170"/>
    </row>
    <row r="1677" spans="1:15" ht="12.75">
      <c r="A1677" s="177"/>
      <c r="B1677" s="179"/>
      <c r="C1677" s="229" t="s">
        <v>495</v>
      </c>
      <c r="D1677" s="230"/>
      <c r="E1677" s="180">
        <v>0</v>
      </c>
      <c r="F1677" s="181"/>
      <c r="G1677" s="182"/>
      <c r="M1677" s="178" t="s">
        <v>495</v>
      </c>
      <c r="O1677" s="170"/>
    </row>
    <row r="1678" spans="1:15" ht="12.75">
      <c r="A1678" s="177"/>
      <c r="B1678" s="179"/>
      <c r="C1678" s="229" t="s">
        <v>1372</v>
      </c>
      <c r="D1678" s="230"/>
      <c r="E1678" s="180">
        <v>35.5938</v>
      </c>
      <c r="F1678" s="181"/>
      <c r="G1678" s="182"/>
      <c r="M1678" s="178" t="s">
        <v>1372</v>
      </c>
      <c r="O1678" s="170"/>
    </row>
    <row r="1679" spans="1:15" ht="12.75">
      <c r="A1679" s="177"/>
      <c r="B1679" s="179"/>
      <c r="C1679" s="229" t="s">
        <v>1346</v>
      </c>
      <c r="D1679" s="230"/>
      <c r="E1679" s="180">
        <v>0</v>
      </c>
      <c r="F1679" s="181"/>
      <c r="G1679" s="182"/>
      <c r="M1679" s="178" t="s">
        <v>1346</v>
      </c>
      <c r="O1679" s="170"/>
    </row>
    <row r="1680" spans="1:15" ht="12.75">
      <c r="A1680" s="177"/>
      <c r="B1680" s="179"/>
      <c r="C1680" s="229" t="s">
        <v>1373</v>
      </c>
      <c r="D1680" s="230"/>
      <c r="E1680" s="180">
        <v>9.588</v>
      </c>
      <c r="F1680" s="181"/>
      <c r="G1680" s="182"/>
      <c r="M1680" s="178" t="s">
        <v>1373</v>
      </c>
      <c r="O1680" s="170"/>
    </row>
    <row r="1681" spans="1:104" ht="22.5">
      <c r="A1681" s="171">
        <v>267</v>
      </c>
      <c r="B1681" s="172" t="s">
        <v>1374</v>
      </c>
      <c r="C1681" s="173" t="s">
        <v>1375</v>
      </c>
      <c r="D1681" s="174" t="s">
        <v>87</v>
      </c>
      <c r="E1681" s="175">
        <v>153.831</v>
      </c>
      <c r="F1681" s="175">
        <v>0</v>
      </c>
      <c r="G1681" s="176">
        <f>E1681*F1681</f>
        <v>0</v>
      </c>
      <c r="O1681" s="170">
        <v>2</v>
      </c>
      <c r="AA1681" s="146">
        <v>12</v>
      </c>
      <c r="AB1681" s="146">
        <v>0</v>
      </c>
      <c r="AC1681" s="146">
        <v>264</v>
      </c>
      <c r="AZ1681" s="146">
        <v>4</v>
      </c>
      <c r="BA1681" s="146">
        <f>IF(AZ1681=1,G1681,0)</f>
        <v>0</v>
      </c>
      <c r="BB1681" s="146">
        <f>IF(AZ1681=2,G1681,0)</f>
        <v>0</v>
      </c>
      <c r="BC1681" s="146">
        <f>IF(AZ1681=3,G1681,0)</f>
        <v>0</v>
      </c>
      <c r="BD1681" s="146">
        <f>IF(AZ1681=4,G1681,0)</f>
        <v>0</v>
      </c>
      <c r="BE1681" s="146">
        <f>IF(AZ1681=5,G1681,0)</f>
        <v>0</v>
      </c>
      <c r="CA1681" s="170">
        <v>12</v>
      </c>
      <c r="CB1681" s="170">
        <v>0</v>
      </c>
      <c r="CZ1681" s="146">
        <v>0</v>
      </c>
    </row>
    <row r="1682" spans="1:15" ht="12.75">
      <c r="A1682" s="177"/>
      <c r="B1682" s="179"/>
      <c r="C1682" s="229" t="s">
        <v>502</v>
      </c>
      <c r="D1682" s="230"/>
      <c r="E1682" s="180">
        <v>0</v>
      </c>
      <c r="F1682" s="181"/>
      <c r="G1682" s="182"/>
      <c r="M1682" s="178" t="s">
        <v>502</v>
      </c>
      <c r="O1682" s="170"/>
    </row>
    <row r="1683" spans="1:15" ht="12.75">
      <c r="A1683" s="177"/>
      <c r="B1683" s="179"/>
      <c r="C1683" s="229" t="s">
        <v>1376</v>
      </c>
      <c r="D1683" s="230"/>
      <c r="E1683" s="180">
        <v>73.44</v>
      </c>
      <c r="F1683" s="181"/>
      <c r="G1683" s="182"/>
      <c r="M1683" s="178" t="s">
        <v>1376</v>
      </c>
      <c r="O1683" s="170"/>
    </row>
    <row r="1684" spans="1:15" ht="12.75">
      <c r="A1684" s="177"/>
      <c r="B1684" s="179"/>
      <c r="C1684" s="229" t="s">
        <v>1377</v>
      </c>
      <c r="D1684" s="230"/>
      <c r="E1684" s="180">
        <v>71.28</v>
      </c>
      <c r="F1684" s="181"/>
      <c r="G1684" s="182"/>
      <c r="M1684" s="178" t="s">
        <v>1377</v>
      </c>
      <c r="O1684" s="170"/>
    </row>
    <row r="1685" spans="1:15" ht="12.75">
      <c r="A1685" s="177"/>
      <c r="B1685" s="179"/>
      <c r="C1685" s="229" t="s">
        <v>1378</v>
      </c>
      <c r="D1685" s="230"/>
      <c r="E1685" s="180">
        <v>2.295</v>
      </c>
      <c r="F1685" s="181"/>
      <c r="G1685" s="182"/>
      <c r="M1685" s="178" t="s">
        <v>1378</v>
      </c>
      <c r="O1685" s="170"/>
    </row>
    <row r="1686" spans="1:15" ht="12.75">
      <c r="A1686" s="177"/>
      <c r="B1686" s="179"/>
      <c r="C1686" s="229" t="s">
        <v>1346</v>
      </c>
      <c r="D1686" s="230"/>
      <c r="E1686" s="180">
        <v>0</v>
      </c>
      <c r="F1686" s="181"/>
      <c r="G1686" s="182"/>
      <c r="M1686" s="178" t="s">
        <v>1346</v>
      </c>
      <c r="O1686" s="170"/>
    </row>
    <row r="1687" spans="1:15" ht="12.75">
      <c r="A1687" s="177"/>
      <c r="B1687" s="179"/>
      <c r="C1687" s="229" t="s">
        <v>1379</v>
      </c>
      <c r="D1687" s="230"/>
      <c r="E1687" s="180">
        <v>2.109</v>
      </c>
      <c r="F1687" s="181"/>
      <c r="G1687" s="182"/>
      <c r="M1687" s="178" t="s">
        <v>1379</v>
      </c>
      <c r="O1687" s="170"/>
    </row>
    <row r="1688" spans="1:15" ht="12.75">
      <c r="A1688" s="177"/>
      <c r="B1688" s="179"/>
      <c r="C1688" s="229" t="s">
        <v>1380</v>
      </c>
      <c r="D1688" s="230"/>
      <c r="E1688" s="180">
        <v>4.707</v>
      </c>
      <c r="F1688" s="181"/>
      <c r="G1688" s="182"/>
      <c r="M1688" s="178" t="s">
        <v>1380</v>
      </c>
      <c r="O1688" s="170"/>
    </row>
    <row r="1689" spans="1:57" ht="12.75">
      <c r="A1689" s="183"/>
      <c r="B1689" s="184" t="s">
        <v>76</v>
      </c>
      <c r="C1689" s="185" t="str">
        <f>CONCATENATE(B1629," ",C1629)</f>
        <v>MVY výměry - neoceňovat</v>
      </c>
      <c r="D1689" s="186"/>
      <c r="E1689" s="187"/>
      <c r="F1689" s="188"/>
      <c r="G1689" s="189">
        <f>SUM(G1629:G1688)</f>
        <v>0</v>
      </c>
      <c r="O1689" s="170">
        <v>4</v>
      </c>
      <c r="BA1689" s="190">
        <f>SUM(BA1629:BA1688)</f>
        <v>0</v>
      </c>
      <c r="BB1689" s="190">
        <f>SUM(BB1629:BB1688)</f>
        <v>0</v>
      </c>
      <c r="BC1689" s="190">
        <f>SUM(BC1629:BC1688)</f>
        <v>0</v>
      </c>
      <c r="BD1689" s="190">
        <f>SUM(BD1629:BD1688)</f>
        <v>0</v>
      </c>
      <c r="BE1689" s="190">
        <f>SUM(BE1629:BE1688)</f>
        <v>0</v>
      </c>
    </row>
    <row r="1690" spans="1:15" ht="12.75">
      <c r="A1690" s="163" t="s">
        <v>72</v>
      </c>
      <c r="B1690" s="164" t="s">
        <v>1381</v>
      </c>
      <c r="C1690" s="165" t="s">
        <v>1382</v>
      </c>
      <c r="D1690" s="166"/>
      <c r="E1690" s="167"/>
      <c r="F1690" s="167"/>
      <c r="G1690" s="168"/>
      <c r="H1690" s="169"/>
      <c r="I1690" s="169"/>
      <c r="O1690" s="170">
        <v>1</v>
      </c>
    </row>
    <row r="1691" spans="1:104" ht="12.75">
      <c r="A1691" s="171">
        <v>268</v>
      </c>
      <c r="B1691" s="172" t="s">
        <v>1383</v>
      </c>
      <c r="C1691" s="173" t="s">
        <v>1384</v>
      </c>
      <c r="D1691" s="174" t="s">
        <v>166</v>
      </c>
      <c r="E1691" s="175">
        <v>357.9509</v>
      </c>
      <c r="F1691" s="175">
        <v>0</v>
      </c>
      <c r="G1691" s="176">
        <f>E1691*F1691</f>
        <v>0</v>
      </c>
      <c r="O1691" s="170">
        <v>2</v>
      </c>
      <c r="AA1691" s="146">
        <v>1</v>
      </c>
      <c r="AB1691" s="146">
        <v>10</v>
      </c>
      <c r="AC1691" s="146">
        <v>10</v>
      </c>
      <c r="AZ1691" s="146">
        <v>1</v>
      </c>
      <c r="BA1691" s="146">
        <f>IF(AZ1691=1,G1691,0)</f>
        <v>0</v>
      </c>
      <c r="BB1691" s="146">
        <f>IF(AZ1691=2,G1691,0)</f>
        <v>0</v>
      </c>
      <c r="BC1691" s="146">
        <f>IF(AZ1691=3,G1691,0)</f>
        <v>0</v>
      </c>
      <c r="BD1691" s="146">
        <f>IF(AZ1691=4,G1691,0)</f>
        <v>0</v>
      </c>
      <c r="BE1691" s="146">
        <f>IF(AZ1691=5,G1691,0)</f>
        <v>0</v>
      </c>
      <c r="CA1691" s="170">
        <v>1</v>
      </c>
      <c r="CB1691" s="170">
        <v>10</v>
      </c>
      <c r="CZ1691" s="146">
        <v>0</v>
      </c>
    </row>
    <row r="1692" spans="1:15" ht="12.75">
      <c r="A1692" s="177"/>
      <c r="B1692" s="179"/>
      <c r="C1692" s="229" t="s">
        <v>1385</v>
      </c>
      <c r="D1692" s="230"/>
      <c r="E1692" s="180">
        <v>396.3748</v>
      </c>
      <c r="F1692" s="181"/>
      <c r="G1692" s="182"/>
      <c r="M1692" s="205">
        <v>3963748</v>
      </c>
      <c r="O1692" s="170"/>
    </row>
    <row r="1693" spans="1:15" ht="22.5">
      <c r="A1693" s="177"/>
      <c r="B1693" s="179"/>
      <c r="C1693" s="229" t="s">
        <v>1386</v>
      </c>
      <c r="D1693" s="230"/>
      <c r="E1693" s="180">
        <v>-37.8112</v>
      </c>
      <c r="F1693" s="181"/>
      <c r="G1693" s="182"/>
      <c r="M1693" s="178" t="s">
        <v>1386</v>
      </c>
      <c r="O1693" s="170"/>
    </row>
    <row r="1694" spans="1:15" ht="12.75">
      <c r="A1694" s="177"/>
      <c r="B1694" s="179"/>
      <c r="C1694" s="229" t="s">
        <v>1387</v>
      </c>
      <c r="D1694" s="230"/>
      <c r="E1694" s="180">
        <v>-0.6127</v>
      </c>
      <c r="F1694" s="181"/>
      <c r="G1694" s="182"/>
      <c r="M1694" s="178" t="s">
        <v>1387</v>
      </c>
      <c r="O1694" s="170"/>
    </row>
    <row r="1695" spans="1:104" ht="12.75">
      <c r="A1695" s="171">
        <v>269</v>
      </c>
      <c r="B1695" s="172" t="s">
        <v>1388</v>
      </c>
      <c r="C1695" s="173" t="s">
        <v>1389</v>
      </c>
      <c r="D1695" s="174" t="s">
        <v>166</v>
      </c>
      <c r="E1695" s="175">
        <v>38.4239</v>
      </c>
      <c r="F1695" s="175">
        <v>0</v>
      </c>
      <c r="G1695" s="176">
        <f>E1695*F1695</f>
        <v>0</v>
      </c>
      <c r="O1695" s="170">
        <v>2</v>
      </c>
      <c r="AA1695" s="146">
        <v>1</v>
      </c>
      <c r="AB1695" s="146">
        <v>10</v>
      </c>
      <c r="AC1695" s="146">
        <v>10</v>
      </c>
      <c r="AZ1695" s="146">
        <v>1</v>
      </c>
      <c r="BA1695" s="146">
        <f>IF(AZ1695=1,G1695,0)</f>
        <v>0</v>
      </c>
      <c r="BB1695" s="146">
        <f>IF(AZ1695=2,G1695,0)</f>
        <v>0</v>
      </c>
      <c r="BC1695" s="146">
        <f>IF(AZ1695=3,G1695,0)</f>
        <v>0</v>
      </c>
      <c r="BD1695" s="146">
        <f>IF(AZ1695=4,G1695,0)</f>
        <v>0</v>
      </c>
      <c r="BE1695" s="146">
        <f>IF(AZ1695=5,G1695,0)</f>
        <v>0</v>
      </c>
      <c r="CA1695" s="170">
        <v>1</v>
      </c>
      <c r="CB1695" s="170">
        <v>10</v>
      </c>
      <c r="CZ1695" s="146">
        <v>0</v>
      </c>
    </row>
    <row r="1696" spans="1:15" ht="33.75">
      <c r="A1696" s="177"/>
      <c r="B1696" s="179"/>
      <c r="C1696" s="229" t="s">
        <v>1390</v>
      </c>
      <c r="D1696" s="230"/>
      <c r="E1696" s="180">
        <v>37.8112</v>
      </c>
      <c r="F1696" s="181"/>
      <c r="G1696" s="182"/>
      <c r="M1696" s="178" t="s">
        <v>1390</v>
      </c>
      <c r="O1696" s="170"/>
    </row>
    <row r="1697" spans="1:15" ht="12.75">
      <c r="A1697" s="177"/>
      <c r="B1697" s="179"/>
      <c r="C1697" s="229" t="s">
        <v>1391</v>
      </c>
      <c r="D1697" s="230"/>
      <c r="E1697" s="180">
        <v>0.6127</v>
      </c>
      <c r="F1697" s="181"/>
      <c r="G1697" s="182"/>
      <c r="M1697" s="178" t="s">
        <v>1391</v>
      </c>
      <c r="O1697" s="170"/>
    </row>
    <row r="1698" spans="1:104" ht="12.75">
      <c r="A1698" s="171">
        <v>270</v>
      </c>
      <c r="B1698" s="172" t="s">
        <v>1392</v>
      </c>
      <c r="C1698" s="173" t="s">
        <v>1393</v>
      </c>
      <c r="D1698" s="174" t="s">
        <v>166</v>
      </c>
      <c r="E1698" s="175">
        <v>396.3748</v>
      </c>
      <c r="F1698" s="175">
        <v>0</v>
      </c>
      <c r="G1698" s="176">
        <f aca="true" t="shared" si="0" ref="G1698:G1703">E1698*F1698</f>
        <v>0</v>
      </c>
      <c r="O1698" s="170">
        <v>2</v>
      </c>
      <c r="AA1698" s="146">
        <v>1</v>
      </c>
      <c r="AB1698" s="146">
        <v>10</v>
      </c>
      <c r="AC1698" s="146">
        <v>10</v>
      </c>
      <c r="AZ1698" s="146">
        <v>1</v>
      </c>
      <c r="BA1698" s="146">
        <f aca="true" t="shared" si="1" ref="BA1698:BA1703">IF(AZ1698=1,G1698,0)</f>
        <v>0</v>
      </c>
      <c r="BB1698" s="146">
        <f aca="true" t="shared" si="2" ref="BB1698:BB1703">IF(AZ1698=2,G1698,0)</f>
        <v>0</v>
      </c>
      <c r="BC1698" s="146">
        <f aca="true" t="shared" si="3" ref="BC1698:BC1703">IF(AZ1698=3,G1698,0)</f>
        <v>0</v>
      </c>
      <c r="BD1698" s="146">
        <f aca="true" t="shared" si="4" ref="BD1698:BD1703">IF(AZ1698=4,G1698,0)</f>
        <v>0</v>
      </c>
      <c r="BE1698" s="146">
        <f aca="true" t="shared" si="5" ref="BE1698:BE1703">IF(AZ1698=5,G1698,0)</f>
        <v>0</v>
      </c>
      <c r="CA1698" s="170">
        <v>1</v>
      </c>
      <c r="CB1698" s="170">
        <v>10</v>
      </c>
      <c r="CZ1698" s="146">
        <v>0</v>
      </c>
    </row>
    <row r="1699" spans="1:104" ht="12.75">
      <c r="A1699" s="171">
        <v>271</v>
      </c>
      <c r="B1699" s="172" t="s">
        <v>1394</v>
      </c>
      <c r="C1699" s="173" t="s">
        <v>1395</v>
      </c>
      <c r="D1699" s="174" t="s">
        <v>166</v>
      </c>
      <c r="E1699" s="175">
        <v>594.5622</v>
      </c>
      <c r="F1699" s="175">
        <v>0</v>
      </c>
      <c r="G1699" s="176">
        <f t="shared" si="0"/>
        <v>0</v>
      </c>
      <c r="O1699" s="170">
        <v>2</v>
      </c>
      <c r="AA1699" s="146">
        <v>1</v>
      </c>
      <c r="AB1699" s="146">
        <v>10</v>
      </c>
      <c r="AC1699" s="146">
        <v>10</v>
      </c>
      <c r="AZ1699" s="146">
        <v>1</v>
      </c>
      <c r="BA1699" s="146">
        <f t="shared" si="1"/>
        <v>0</v>
      </c>
      <c r="BB1699" s="146">
        <f t="shared" si="2"/>
        <v>0</v>
      </c>
      <c r="BC1699" s="146">
        <f t="shared" si="3"/>
        <v>0</v>
      </c>
      <c r="BD1699" s="146">
        <f t="shared" si="4"/>
        <v>0</v>
      </c>
      <c r="BE1699" s="146">
        <f t="shared" si="5"/>
        <v>0</v>
      </c>
      <c r="CA1699" s="170">
        <v>1</v>
      </c>
      <c r="CB1699" s="170">
        <v>10</v>
      </c>
      <c r="CZ1699" s="146">
        <v>0</v>
      </c>
    </row>
    <row r="1700" spans="1:104" ht="12.75">
      <c r="A1700" s="171">
        <v>272</v>
      </c>
      <c r="B1700" s="172" t="s">
        <v>1396</v>
      </c>
      <c r="C1700" s="173" t="s">
        <v>1397</v>
      </c>
      <c r="D1700" s="174" t="s">
        <v>166</v>
      </c>
      <c r="E1700" s="175">
        <v>396.3748</v>
      </c>
      <c r="F1700" s="175">
        <v>0</v>
      </c>
      <c r="G1700" s="176">
        <f t="shared" si="0"/>
        <v>0</v>
      </c>
      <c r="O1700" s="170">
        <v>2</v>
      </c>
      <c r="AA1700" s="146">
        <v>1</v>
      </c>
      <c r="AB1700" s="146">
        <v>10</v>
      </c>
      <c r="AC1700" s="146">
        <v>10</v>
      </c>
      <c r="AZ1700" s="146">
        <v>1</v>
      </c>
      <c r="BA1700" s="146">
        <f t="shared" si="1"/>
        <v>0</v>
      </c>
      <c r="BB1700" s="146">
        <f t="shared" si="2"/>
        <v>0</v>
      </c>
      <c r="BC1700" s="146">
        <f t="shared" si="3"/>
        <v>0</v>
      </c>
      <c r="BD1700" s="146">
        <f t="shared" si="4"/>
        <v>0</v>
      </c>
      <c r="BE1700" s="146">
        <f t="shared" si="5"/>
        <v>0</v>
      </c>
      <c r="CA1700" s="170">
        <v>1</v>
      </c>
      <c r="CB1700" s="170">
        <v>10</v>
      </c>
      <c r="CZ1700" s="146">
        <v>0</v>
      </c>
    </row>
    <row r="1701" spans="1:104" ht="12.75">
      <c r="A1701" s="171">
        <v>273</v>
      </c>
      <c r="B1701" s="172" t="s">
        <v>1398</v>
      </c>
      <c r="C1701" s="173" t="s">
        <v>1399</v>
      </c>
      <c r="D1701" s="174" t="s">
        <v>166</v>
      </c>
      <c r="E1701" s="175">
        <v>5549.2475</v>
      </c>
      <c r="F1701" s="175">
        <v>0</v>
      </c>
      <c r="G1701" s="176">
        <f t="shared" si="0"/>
        <v>0</v>
      </c>
      <c r="O1701" s="170">
        <v>2</v>
      </c>
      <c r="AA1701" s="146">
        <v>1</v>
      </c>
      <c r="AB1701" s="146">
        <v>10</v>
      </c>
      <c r="AC1701" s="146">
        <v>10</v>
      </c>
      <c r="AZ1701" s="146">
        <v>1</v>
      </c>
      <c r="BA1701" s="146">
        <f t="shared" si="1"/>
        <v>0</v>
      </c>
      <c r="BB1701" s="146">
        <f t="shared" si="2"/>
        <v>0</v>
      </c>
      <c r="BC1701" s="146">
        <f t="shared" si="3"/>
        <v>0</v>
      </c>
      <c r="BD1701" s="146">
        <f t="shared" si="4"/>
        <v>0</v>
      </c>
      <c r="BE1701" s="146">
        <f t="shared" si="5"/>
        <v>0</v>
      </c>
      <c r="CA1701" s="170">
        <v>1</v>
      </c>
      <c r="CB1701" s="170">
        <v>10</v>
      </c>
      <c r="CZ1701" s="146">
        <v>0</v>
      </c>
    </row>
    <row r="1702" spans="1:104" ht="12.75">
      <c r="A1702" s="171">
        <v>274</v>
      </c>
      <c r="B1702" s="172" t="s">
        <v>1400</v>
      </c>
      <c r="C1702" s="173" t="s">
        <v>1401</v>
      </c>
      <c r="D1702" s="174" t="s">
        <v>166</v>
      </c>
      <c r="E1702" s="175">
        <v>396.3748</v>
      </c>
      <c r="F1702" s="175">
        <v>0</v>
      </c>
      <c r="G1702" s="176">
        <f t="shared" si="0"/>
        <v>0</v>
      </c>
      <c r="O1702" s="170">
        <v>2</v>
      </c>
      <c r="AA1702" s="146">
        <v>1</v>
      </c>
      <c r="AB1702" s="146">
        <v>10</v>
      </c>
      <c r="AC1702" s="146">
        <v>10</v>
      </c>
      <c r="AZ1702" s="146">
        <v>1</v>
      </c>
      <c r="BA1702" s="146">
        <f t="shared" si="1"/>
        <v>0</v>
      </c>
      <c r="BB1702" s="146">
        <f t="shared" si="2"/>
        <v>0</v>
      </c>
      <c r="BC1702" s="146">
        <f t="shared" si="3"/>
        <v>0</v>
      </c>
      <c r="BD1702" s="146">
        <f t="shared" si="4"/>
        <v>0</v>
      </c>
      <c r="BE1702" s="146">
        <f t="shared" si="5"/>
        <v>0</v>
      </c>
      <c r="CA1702" s="170">
        <v>1</v>
      </c>
      <c r="CB1702" s="170">
        <v>10</v>
      </c>
      <c r="CZ1702" s="146">
        <v>0</v>
      </c>
    </row>
    <row r="1703" spans="1:104" ht="12.75">
      <c r="A1703" s="171">
        <v>275</v>
      </c>
      <c r="B1703" s="172" t="s">
        <v>1402</v>
      </c>
      <c r="C1703" s="173" t="s">
        <v>1403</v>
      </c>
      <c r="D1703" s="174" t="s">
        <v>166</v>
      </c>
      <c r="E1703" s="175">
        <v>1981.8741</v>
      </c>
      <c r="F1703" s="175">
        <v>0</v>
      </c>
      <c r="G1703" s="176">
        <f t="shared" si="0"/>
        <v>0</v>
      </c>
      <c r="O1703" s="170">
        <v>2</v>
      </c>
      <c r="AA1703" s="146">
        <v>1</v>
      </c>
      <c r="AB1703" s="146">
        <v>10</v>
      </c>
      <c r="AC1703" s="146">
        <v>10</v>
      </c>
      <c r="AZ1703" s="146">
        <v>1</v>
      </c>
      <c r="BA1703" s="146">
        <f t="shared" si="1"/>
        <v>0</v>
      </c>
      <c r="BB1703" s="146">
        <f t="shared" si="2"/>
        <v>0</v>
      </c>
      <c r="BC1703" s="146">
        <f t="shared" si="3"/>
        <v>0</v>
      </c>
      <c r="BD1703" s="146">
        <f t="shared" si="4"/>
        <v>0</v>
      </c>
      <c r="BE1703" s="146">
        <f t="shared" si="5"/>
        <v>0</v>
      </c>
      <c r="CA1703" s="170">
        <v>1</v>
      </c>
      <c r="CB1703" s="170">
        <v>10</v>
      </c>
      <c r="CZ1703" s="146">
        <v>0</v>
      </c>
    </row>
    <row r="1704" spans="1:57" ht="12.75">
      <c r="A1704" s="183"/>
      <c r="B1704" s="184" t="s">
        <v>76</v>
      </c>
      <c r="C1704" s="185" t="str">
        <f>CONCATENATE(B1690," ",C1690)</f>
        <v>D96 Přesuny suti a vybouraných hmot</v>
      </c>
      <c r="D1704" s="186"/>
      <c r="E1704" s="187"/>
      <c r="F1704" s="188"/>
      <c r="G1704" s="189">
        <f>SUM(G1690:G1703)</f>
        <v>0</v>
      </c>
      <c r="O1704" s="170">
        <v>4</v>
      </c>
      <c r="BA1704" s="190">
        <f>SUM(BA1690:BA1703)</f>
        <v>0</v>
      </c>
      <c r="BB1704" s="190">
        <f>SUM(BB1690:BB1703)</f>
        <v>0</v>
      </c>
      <c r="BC1704" s="190">
        <f>SUM(BC1690:BC1703)</f>
        <v>0</v>
      </c>
      <c r="BD1704" s="190">
        <f>SUM(BD1690:BD1703)</f>
        <v>0</v>
      </c>
      <c r="BE1704" s="190">
        <f>SUM(BE1690:BE1703)</f>
        <v>0</v>
      </c>
    </row>
    <row r="1705" ht="12.75">
      <c r="E1705" s="146"/>
    </row>
    <row r="1706" ht="12.75">
      <c r="E1706" s="146"/>
    </row>
    <row r="1707" ht="12.75">
      <c r="E1707" s="146"/>
    </row>
    <row r="1708" ht="12.75">
      <c r="E1708" s="146"/>
    </row>
    <row r="1709" ht="12.75">
      <c r="E1709" s="146"/>
    </row>
    <row r="1710" ht="12.75">
      <c r="E1710" s="146"/>
    </row>
    <row r="1711" ht="12.75">
      <c r="E1711" s="146"/>
    </row>
    <row r="1712" ht="12.75">
      <c r="E1712" s="146"/>
    </row>
    <row r="1713" ht="12.75">
      <c r="E1713" s="146"/>
    </row>
    <row r="1714" ht="12.75">
      <c r="E1714" s="146"/>
    </row>
    <row r="1715" ht="12.75">
      <c r="E1715" s="146"/>
    </row>
    <row r="1716" ht="12.75">
      <c r="E1716" s="146"/>
    </row>
    <row r="1717" ht="12.75">
      <c r="E1717" s="146"/>
    </row>
    <row r="1718" ht="12.75">
      <c r="E1718" s="146"/>
    </row>
    <row r="1719" ht="12.75">
      <c r="E1719" s="146"/>
    </row>
    <row r="1720" ht="12.75">
      <c r="E1720" s="146"/>
    </row>
    <row r="1721" ht="12.75">
      <c r="E1721" s="146"/>
    </row>
    <row r="1722" ht="12.75">
      <c r="E1722" s="146"/>
    </row>
    <row r="1723" ht="12.75">
      <c r="E1723" s="146"/>
    </row>
    <row r="1724" ht="12.75">
      <c r="E1724" s="146"/>
    </row>
    <row r="1725" ht="12.75">
      <c r="E1725" s="146"/>
    </row>
    <row r="1726" ht="12.75">
      <c r="E1726" s="146"/>
    </row>
    <row r="1727" ht="12.75">
      <c r="E1727" s="146"/>
    </row>
    <row r="1728" spans="1:7" ht="12.75">
      <c r="A1728" s="191"/>
      <c r="B1728" s="191"/>
      <c r="C1728" s="191"/>
      <c r="D1728" s="191"/>
      <c r="E1728" s="191"/>
      <c r="F1728" s="191"/>
      <c r="G1728" s="191"/>
    </row>
    <row r="1729" spans="1:7" ht="12.75">
      <c r="A1729" s="191"/>
      <c r="B1729" s="191"/>
      <c r="C1729" s="191"/>
      <c r="D1729" s="191"/>
      <c r="E1729" s="191"/>
      <c r="F1729" s="191"/>
      <c r="G1729" s="191"/>
    </row>
    <row r="1730" spans="1:7" ht="12.75">
      <c r="A1730" s="191"/>
      <c r="B1730" s="191"/>
      <c r="C1730" s="191"/>
      <c r="D1730" s="191"/>
      <c r="E1730" s="191"/>
      <c r="F1730" s="191"/>
      <c r="G1730" s="191"/>
    </row>
    <row r="1731" spans="1:7" ht="12.75">
      <c r="A1731" s="191"/>
      <c r="B1731" s="191"/>
      <c r="C1731" s="191"/>
      <c r="D1731" s="191"/>
      <c r="E1731" s="191"/>
      <c r="F1731" s="191"/>
      <c r="G1731" s="191"/>
    </row>
    <row r="1732" ht="12.75">
      <c r="E1732" s="146"/>
    </row>
    <row r="1733" ht="12.75">
      <c r="E1733" s="146"/>
    </row>
    <row r="1734" ht="12.75">
      <c r="E1734" s="146"/>
    </row>
    <row r="1735" ht="12.75">
      <c r="E1735" s="146"/>
    </row>
    <row r="1736" ht="12.75">
      <c r="E1736" s="146"/>
    </row>
    <row r="1737" ht="12.75">
      <c r="E1737" s="146"/>
    </row>
    <row r="1738" ht="12.75">
      <c r="E1738" s="146"/>
    </row>
    <row r="1739" ht="12.75">
      <c r="E1739" s="146"/>
    </row>
    <row r="1740" ht="12.75">
      <c r="E1740" s="146"/>
    </row>
    <row r="1741" ht="12.75">
      <c r="E1741" s="146"/>
    </row>
    <row r="1742" ht="12.75">
      <c r="E1742" s="146"/>
    </row>
    <row r="1743" ht="12.75">
      <c r="E1743" s="146"/>
    </row>
    <row r="1744" ht="12.75">
      <c r="E1744" s="146"/>
    </row>
    <row r="1745" ht="12.75">
      <c r="E1745" s="146"/>
    </row>
    <row r="1746" ht="12.75">
      <c r="E1746" s="146"/>
    </row>
    <row r="1747" ht="12.75">
      <c r="E1747" s="146"/>
    </row>
    <row r="1748" ht="12.75">
      <c r="E1748" s="146"/>
    </row>
    <row r="1749" ht="12.75">
      <c r="E1749" s="146"/>
    </row>
    <row r="1750" ht="12.75">
      <c r="E1750" s="146"/>
    </row>
    <row r="1751" ht="12.75">
      <c r="E1751" s="146"/>
    </row>
    <row r="1752" ht="12.75">
      <c r="E1752" s="146"/>
    </row>
    <row r="1753" ht="12.75">
      <c r="E1753" s="146"/>
    </row>
    <row r="1754" ht="12.75">
      <c r="E1754" s="146"/>
    </row>
    <row r="1755" ht="12.75">
      <c r="E1755" s="146"/>
    </row>
    <row r="1756" ht="12.75">
      <c r="E1756" s="146"/>
    </row>
    <row r="1757" ht="12.75">
      <c r="E1757" s="146"/>
    </row>
    <row r="1758" ht="12.75">
      <c r="E1758" s="146"/>
    </row>
    <row r="1759" ht="12.75">
      <c r="E1759" s="146"/>
    </row>
    <row r="1760" ht="12.75">
      <c r="E1760" s="146"/>
    </row>
    <row r="1761" ht="12.75">
      <c r="E1761" s="146"/>
    </row>
    <row r="1762" ht="12.75">
      <c r="E1762" s="146"/>
    </row>
    <row r="1763" spans="1:2" ht="12.75">
      <c r="A1763" s="192"/>
      <c r="B1763" s="192"/>
    </row>
    <row r="1764" spans="1:7" ht="12.75">
      <c r="A1764" s="191"/>
      <c r="B1764" s="191"/>
      <c r="C1764" s="194"/>
      <c r="D1764" s="194"/>
      <c r="E1764" s="195"/>
      <c r="F1764" s="194"/>
      <c r="G1764" s="196"/>
    </row>
    <row r="1765" spans="1:7" ht="12.75">
      <c r="A1765" s="197"/>
      <c r="B1765" s="197"/>
      <c r="C1765" s="191"/>
      <c r="D1765" s="191"/>
      <c r="E1765" s="198"/>
      <c r="F1765" s="191"/>
      <c r="G1765" s="191"/>
    </row>
    <row r="1766" spans="1:7" ht="12.75">
      <c r="A1766" s="191"/>
      <c r="B1766" s="191"/>
      <c r="C1766" s="191"/>
      <c r="D1766" s="191"/>
      <c r="E1766" s="198"/>
      <c r="F1766" s="191"/>
      <c r="G1766" s="191"/>
    </row>
    <row r="1767" spans="1:7" ht="12.75">
      <c r="A1767" s="191"/>
      <c r="B1767" s="191"/>
      <c r="C1767" s="191"/>
      <c r="D1767" s="191"/>
      <c r="E1767" s="198"/>
      <c r="F1767" s="191"/>
      <c r="G1767" s="191"/>
    </row>
    <row r="1768" spans="1:7" ht="12.75">
      <c r="A1768" s="191"/>
      <c r="B1768" s="191"/>
      <c r="C1768" s="191"/>
      <c r="D1768" s="191"/>
      <c r="E1768" s="198"/>
      <c r="F1768" s="191"/>
      <c r="G1768" s="191"/>
    </row>
    <row r="1769" spans="1:7" ht="12.75">
      <c r="A1769" s="191"/>
      <c r="B1769" s="191"/>
      <c r="C1769" s="191"/>
      <c r="D1769" s="191"/>
      <c r="E1769" s="198"/>
      <c r="F1769" s="191"/>
      <c r="G1769" s="191"/>
    </row>
    <row r="1770" spans="1:7" ht="12.75">
      <c r="A1770" s="191"/>
      <c r="B1770" s="191"/>
      <c r="C1770" s="191"/>
      <c r="D1770" s="191"/>
      <c r="E1770" s="198"/>
      <c r="F1770" s="191"/>
      <c r="G1770" s="191"/>
    </row>
    <row r="1771" spans="1:7" ht="12.75">
      <c r="A1771" s="191"/>
      <c r="B1771" s="191"/>
      <c r="C1771" s="191"/>
      <c r="D1771" s="191"/>
      <c r="E1771" s="198"/>
      <c r="F1771" s="191"/>
      <c r="G1771" s="191"/>
    </row>
    <row r="1772" spans="1:7" ht="12.75">
      <c r="A1772" s="191"/>
      <c r="B1772" s="191"/>
      <c r="C1772" s="191"/>
      <c r="D1772" s="191"/>
      <c r="E1772" s="198"/>
      <c r="F1772" s="191"/>
      <c r="G1772" s="191"/>
    </row>
    <row r="1773" spans="1:7" ht="12.75">
      <c r="A1773" s="191"/>
      <c r="B1773" s="191"/>
      <c r="C1773" s="191"/>
      <c r="D1773" s="191"/>
      <c r="E1773" s="198"/>
      <c r="F1773" s="191"/>
      <c r="G1773" s="191"/>
    </row>
    <row r="1774" spans="1:7" ht="12.75">
      <c r="A1774" s="191"/>
      <c r="B1774" s="191"/>
      <c r="C1774" s="191"/>
      <c r="D1774" s="191"/>
      <c r="E1774" s="198"/>
      <c r="F1774" s="191"/>
      <c r="G1774" s="191"/>
    </row>
    <row r="1775" spans="1:7" ht="12.75">
      <c r="A1775" s="191"/>
      <c r="B1775" s="191"/>
      <c r="C1775" s="191"/>
      <c r="D1775" s="191"/>
      <c r="E1775" s="198"/>
      <c r="F1775" s="191"/>
      <c r="G1775" s="191"/>
    </row>
    <row r="1776" spans="1:7" ht="12.75">
      <c r="A1776" s="191"/>
      <c r="B1776" s="191"/>
      <c r="C1776" s="191"/>
      <c r="D1776" s="191"/>
      <c r="E1776" s="198"/>
      <c r="F1776" s="191"/>
      <c r="G1776" s="191"/>
    </row>
    <row r="1777" spans="1:7" ht="12.75">
      <c r="A1777" s="191"/>
      <c r="B1777" s="191"/>
      <c r="C1777" s="191"/>
      <c r="D1777" s="191"/>
      <c r="E1777" s="198"/>
      <c r="F1777" s="191"/>
      <c r="G1777" s="191"/>
    </row>
  </sheetData>
  <sheetProtection/>
  <mergeCells count="1367">
    <mergeCell ref="C11:D11"/>
    <mergeCell ref="C13:D13"/>
    <mergeCell ref="A1:G1"/>
    <mergeCell ref="A3:B3"/>
    <mergeCell ref="A4:B4"/>
    <mergeCell ref="E4:G4"/>
    <mergeCell ref="C9:D9"/>
    <mergeCell ref="C10:D10"/>
    <mergeCell ref="C14:D14"/>
    <mergeCell ref="C15:D15"/>
    <mergeCell ref="C16:D16"/>
    <mergeCell ref="C17:D17"/>
    <mergeCell ref="C18:D18"/>
    <mergeCell ref="C19:D19"/>
    <mergeCell ref="C20:D20"/>
    <mergeCell ref="C22:D22"/>
    <mergeCell ref="C23:D23"/>
    <mergeCell ref="C24:D24"/>
    <mergeCell ref="C25:D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3:D43"/>
    <mergeCell ref="C45:D45"/>
    <mergeCell ref="C46:D46"/>
    <mergeCell ref="C48:D48"/>
    <mergeCell ref="C49:D49"/>
    <mergeCell ref="C51:D51"/>
    <mergeCell ref="C53:D53"/>
    <mergeCell ref="C55:D55"/>
    <mergeCell ref="C56:D56"/>
    <mergeCell ref="C57:D57"/>
    <mergeCell ref="C58:D58"/>
    <mergeCell ref="C59:D59"/>
    <mergeCell ref="C60:D60"/>
    <mergeCell ref="C61:D61"/>
    <mergeCell ref="C62:D62"/>
    <mergeCell ref="C64:D64"/>
    <mergeCell ref="C85:D85"/>
    <mergeCell ref="C86:D86"/>
    <mergeCell ref="C65:D65"/>
    <mergeCell ref="C67:D67"/>
    <mergeCell ref="C68:D68"/>
    <mergeCell ref="C70:D70"/>
    <mergeCell ref="C71:D71"/>
    <mergeCell ref="C73:D73"/>
    <mergeCell ref="C74:D74"/>
    <mergeCell ref="C78:D78"/>
    <mergeCell ref="C79:D79"/>
    <mergeCell ref="C80:D80"/>
    <mergeCell ref="C82:D82"/>
    <mergeCell ref="C83:D83"/>
    <mergeCell ref="C105:D105"/>
    <mergeCell ref="C106:D106"/>
    <mergeCell ref="C88:D88"/>
    <mergeCell ref="C89:D89"/>
    <mergeCell ref="C90:D90"/>
    <mergeCell ref="C91:D91"/>
    <mergeCell ref="C92:D92"/>
    <mergeCell ref="C93:D93"/>
    <mergeCell ref="C95:D95"/>
    <mergeCell ref="C96:D96"/>
    <mergeCell ref="C100:D100"/>
    <mergeCell ref="C101:D101"/>
    <mergeCell ref="C102:D102"/>
    <mergeCell ref="C103:D103"/>
    <mergeCell ref="C108:D108"/>
    <mergeCell ref="C109:D109"/>
    <mergeCell ref="C110:D110"/>
    <mergeCell ref="C111:D111"/>
    <mergeCell ref="C113:D113"/>
    <mergeCell ref="C114:D114"/>
    <mergeCell ref="C132:D132"/>
    <mergeCell ref="C133:D133"/>
    <mergeCell ref="C115:D115"/>
    <mergeCell ref="C116:D116"/>
    <mergeCell ref="C118:D118"/>
    <mergeCell ref="C120:D120"/>
    <mergeCell ref="C121:D121"/>
    <mergeCell ref="C122:D122"/>
    <mergeCell ref="C123:D123"/>
    <mergeCell ref="C127:D127"/>
    <mergeCell ref="C128:D128"/>
    <mergeCell ref="C129:D129"/>
    <mergeCell ref="C130:D130"/>
    <mergeCell ref="C131:D131"/>
    <mergeCell ref="C149:D149"/>
    <mergeCell ref="C150:D150"/>
    <mergeCell ref="C134:D134"/>
    <mergeCell ref="C136:D136"/>
    <mergeCell ref="C137:D137"/>
    <mergeCell ref="C138:D138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51:D151"/>
    <mergeCell ref="C152:D152"/>
    <mergeCell ref="C154:D154"/>
    <mergeCell ref="C155:D155"/>
    <mergeCell ref="C162:D162"/>
    <mergeCell ref="C163:D163"/>
    <mergeCell ref="C156:D156"/>
    <mergeCell ref="C158:D158"/>
    <mergeCell ref="C164:D164"/>
    <mergeCell ref="C165:D165"/>
    <mergeCell ref="C168:D168"/>
    <mergeCell ref="C170:D170"/>
    <mergeCell ref="C166:D166"/>
    <mergeCell ref="C167:D167"/>
    <mergeCell ref="C171:D171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2:D192"/>
    <mergeCell ref="C193:D193"/>
    <mergeCell ref="C194:D194"/>
    <mergeCell ref="C195:D195"/>
    <mergeCell ref="C196:D196"/>
    <mergeCell ref="C197:D197"/>
    <mergeCell ref="C198:D198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25:D225"/>
    <mergeCell ref="C226:D226"/>
    <mergeCell ref="C208:D208"/>
    <mergeCell ref="C209:D209"/>
    <mergeCell ref="C210:D210"/>
    <mergeCell ref="C211:D211"/>
    <mergeCell ref="C212:D212"/>
    <mergeCell ref="C214:D214"/>
    <mergeCell ref="C216:D216"/>
    <mergeCell ref="C217:D217"/>
    <mergeCell ref="C221:D221"/>
    <mergeCell ref="C222:D222"/>
    <mergeCell ref="C223:D223"/>
    <mergeCell ref="C224:D224"/>
    <mergeCell ref="C227:D227"/>
    <mergeCell ref="C229:D229"/>
    <mergeCell ref="C230:D230"/>
    <mergeCell ref="C232:D232"/>
    <mergeCell ref="C233:D233"/>
    <mergeCell ref="C234:D234"/>
    <mergeCell ref="C235:D235"/>
    <mergeCell ref="C237:D237"/>
    <mergeCell ref="C239:D239"/>
    <mergeCell ref="C241:D241"/>
    <mergeCell ref="C242:D242"/>
    <mergeCell ref="C244:D244"/>
    <mergeCell ref="C245:D245"/>
    <mergeCell ref="C246:D246"/>
    <mergeCell ref="C248:D248"/>
    <mergeCell ref="C249:D249"/>
    <mergeCell ref="C250:D250"/>
    <mergeCell ref="C251:D251"/>
    <mergeCell ref="C252:D252"/>
    <mergeCell ref="C253:D253"/>
    <mergeCell ref="C254:D254"/>
    <mergeCell ref="C256:D256"/>
    <mergeCell ref="C258:D258"/>
    <mergeCell ref="C259:D259"/>
    <mergeCell ref="C261:D261"/>
    <mergeCell ref="C262:D262"/>
    <mergeCell ref="C263:D263"/>
    <mergeCell ref="C264:D264"/>
    <mergeCell ref="C265:D265"/>
    <mergeCell ref="C266:D266"/>
    <mergeCell ref="C268:D268"/>
    <mergeCell ref="C270:D270"/>
    <mergeCell ref="C272:D272"/>
    <mergeCell ref="C273:D273"/>
    <mergeCell ref="C274:D274"/>
    <mergeCell ref="C275:D275"/>
    <mergeCell ref="C276:D276"/>
    <mergeCell ref="C278:D278"/>
    <mergeCell ref="C280:D280"/>
    <mergeCell ref="C281:D281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40:D340"/>
    <mergeCell ref="C341:D341"/>
    <mergeCell ref="C342:D342"/>
    <mergeCell ref="C343:D343"/>
    <mergeCell ref="C345:D345"/>
    <mergeCell ref="C346:D346"/>
    <mergeCell ref="C347:D347"/>
    <mergeCell ref="C348:D348"/>
    <mergeCell ref="C349:D349"/>
    <mergeCell ref="C350:D350"/>
    <mergeCell ref="C351:D351"/>
    <mergeCell ref="C353:D353"/>
    <mergeCell ref="C355:D355"/>
    <mergeCell ref="C377:D377"/>
    <mergeCell ref="C378:D378"/>
    <mergeCell ref="C356:D356"/>
    <mergeCell ref="C357:D357"/>
    <mergeCell ref="C359:D359"/>
    <mergeCell ref="C361:D361"/>
    <mergeCell ref="C363:D363"/>
    <mergeCell ref="C365:D365"/>
    <mergeCell ref="C367:D367"/>
    <mergeCell ref="C369:D369"/>
    <mergeCell ref="C373:D373"/>
    <mergeCell ref="C374:D374"/>
    <mergeCell ref="C375:D375"/>
    <mergeCell ref="C376:D376"/>
    <mergeCell ref="C379:D379"/>
    <mergeCell ref="C380:D380"/>
    <mergeCell ref="C381:D381"/>
    <mergeCell ref="C382:D382"/>
    <mergeCell ref="C384:D384"/>
    <mergeCell ref="C385:D385"/>
    <mergeCell ref="C386:D386"/>
    <mergeCell ref="C388:D388"/>
    <mergeCell ref="C389:D389"/>
    <mergeCell ref="C390:D390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3:D403"/>
    <mergeCell ref="C404:D404"/>
    <mergeCell ref="C405:D405"/>
    <mergeCell ref="C406:D406"/>
    <mergeCell ref="C407:D407"/>
    <mergeCell ref="C408:D408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1:D421"/>
    <mergeCell ref="C423:D423"/>
    <mergeCell ref="C424:D424"/>
    <mergeCell ref="C425:D425"/>
    <mergeCell ref="C426:D426"/>
    <mergeCell ref="C427:D427"/>
    <mergeCell ref="C428:D428"/>
    <mergeCell ref="C429:D429"/>
    <mergeCell ref="C431:D431"/>
    <mergeCell ref="C432:D432"/>
    <mergeCell ref="C433:D433"/>
    <mergeCell ref="C434:D434"/>
    <mergeCell ref="C461:D461"/>
    <mergeCell ref="C462:D462"/>
    <mergeCell ref="C463:D463"/>
    <mergeCell ref="C464:D464"/>
    <mergeCell ref="C436:D436"/>
    <mergeCell ref="C437:D437"/>
    <mergeCell ref="C438:D438"/>
    <mergeCell ref="C440:D440"/>
    <mergeCell ref="C441:D441"/>
    <mergeCell ref="C442:D442"/>
    <mergeCell ref="C458:D458"/>
    <mergeCell ref="C459:D459"/>
    <mergeCell ref="C460:D460"/>
    <mergeCell ref="C444:D444"/>
    <mergeCell ref="C445:D445"/>
    <mergeCell ref="C446:D446"/>
    <mergeCell ref="C447:D447"/>
    <mergeCell ref="C448:D448"/>
    <mergeCell ref="C452:D452"/>
    <mergeCell ref="C453:D453"/>
    <mergeCell ref="C454:D454"/>
    <mergeCell ref="C455:D455"/>
    <mergeCell ref="C456:D456"/>
    <mergeCell ref="C457:D457"/>
    <mergeCell ref="C489:D489"/>
    <mergeCell ref="C490:D490"/>
    <mergeCell ref="C465:D465"/>
    <mergeCell ref="C466:D466"/>
    <mergeCell ref="C467:D467"/>
    <mergeCell ref="C471:D471"/>
    <mergeCell ref="C472:D472"/>
    <mergeCell ref="C473:D473"/>
    <mergeCell ref="C474:D474"/>
    <mergeCell ref="C476:D476"/>
    <mergeCell ref="C480:D480"/>
    <mergeCell ref="C481:D481"/>
    <mergeCell ref="C482:D482"/>
    <mergeCell ref="C483:D483"/>
    <mergeCell ref="C487:D487"/>
    <mergeCell ref="C488:D488"/>
    <mergeCell ref="C491:D491"/>
    <mergeCell ref="C493:D493"/>
    <mergeCell ref="C496:D496"/>
    <mergeCell ref="C497:D497"/>
    <mergeCell ref="C498:D498"/>
    <mergeCell ref="C500:D500"/>
    <mergeCell ref="C494:D494"/>
    <mergeCell ref="C495:D495"/>
    <mergeCell ref="C502:D502"/>
    <mergeCell ref="C504:D504"/>
    <mergeCell ref="C506:D506"/>
    <mergeCell ref="C508:D508"/>
    <mergeCell ref="C509:D509"/>
    <mergeCell ref="C510:D510"/>
    <mergeCell ref="C511:D511"/>
    <mergeCell ref="C512:D512"/>
    <mergeCell ref="C514:D514"/>
    <mergeCell ref="C515:D515"/>
    <mergeCell ref="C516:D516"/>
    <mergeCell ref="C518:D518"/>
    <mergeCell ref="C519:D519"/>
    <mergeCell ref="C521:D521"/>
    <mergeCell ref="C550:D550"/>
    <mergeCell ref="C551:D551"/>
    <mergeCell ref="C553:D553"/>
    <mergeCell ref="C554:D554"/>
    <mergeCell ref="C522:D522"/>
    <mergeCell ref="C523:D523"/>
    <mergeCell ref="C524:D524"/>
    <mergeCell ref="C525:D525"/>
    <mergeCell ref="C526:D526"/>
    <mergeCell ref="C528:D528"/>
    <mergeCell ref="C546:D546"/>
    <mergeCell ref="C547:D547"/>
    <mergeCell ref="C548:D548"/>
    <mergeCell ref="C530:D530"/>
    <mergeCell ref="C532:D532"/>
    <mergeCell ref="C533:D533"/>
    <mergeCell ref="C534:D534"/>
    <mergeCell ref="C535:D535"/>
    <mergeCell ref="C539:D539"/>
    <mergeCell ref="C540:D540"/>
    <mergeCell ref="C542:D542"/>
    <mergeCell ref="C543:D543"/>
    <mergeCell ref="C544:D544"/>
    <mergeCell ref="C545:D545"/>
    <mergeCell ref="C556:D556"/>
    <mergeCell ref="C557:D557"/>
    <mergeCell ref="C559:D559"/>
    <mergeCell ref="C560:D560"/>
    <mergeCell ref="C562:D562"/>
    <mergeCell ref="C563:D563"/>
    <mergeCell ref="C564:D564"/>
    <mergeCell ref="C565:D565"/>
    <mergeCell ref="C566:D566"/>
    <mergeCell ref="C567:D567"/>
    <mergeCell ref="C568:D568"/>
    <mergeCell ref="C569:D569"/>
    <mergeCell ref="C586:D586"/>
    <mergeCell ref="C587:D587"/>
    <mergeCell ref="C571:D571"/>
    <mergeCell ref="C573:D573"/>
    <mergeCell ref="C574:D574"/>
    <mergeCell ref="C575:D575"/>
    <mergeCell ref="C577:D577"/>
    <mergeCell ref="C579:D579"/>
    <mergeCell ref="C580:D580"/>
    <mergeCell ref="C581:D581"/>
    <mergeCell ref="C582:D582"/>
    <mergeCell ref="C583:D583"/>
    <mergeCell ref="C584:D584"/>
    <mergeCell ref="C585:D585"/>
    <mergeCell ref="C588:D588"/>
    <mergeCell ref="C589:D589"/>
    <mergeCell ref="C590:D590"/>
    <mergeCell ref="C591:D591"/>
    <mergeCell ref="C597:D597"/>
    <mergeCell ref="C598:D598"/>
    <mergeCell ref="C595:D595"/>
    <mergeCell ref="C596:D596"/>
    <mergeCell ref="C600:D600"/>
    <mergeCell ref="C601:D601"/>
    <mergeCell ref="C605:D605"/>
    <mergeCell ref="C606:D606"/>
    <mergeCell ref="C602:D602"/>
    <mergeCell ref="C603:D603"/>
    <mergeCell ref="C607:D607"/>
    <mergeCell ref="C608:D608"/>
    <mergeCell ref="C609:D609"/>
    <mergeCell ref="C611:D611"/>
    <mergeCell ref="C612:D612"/>
    <mergeCell ref="C613:D613"/>
    <mergeCell ref="C614:D614"/>
    <mergeCell ref="C615:D615"/>
    <mergeCell ref="C616:D616"/>
    <mergeCell ref="C617:D617"/>
    <mergeCell ref="C619:D619"/>
    <mergeCell ref="C620:D620"/>
    <mergeCell ref="C621:D621"/>
    <mergeCell ref="C622:D622"/>
    <mergeCell ref="C623:D623"/>
    <mergeCell ref="C624:D624"/>
    <mergeCell ref="C625:D625"/>
    <mergeCell ref="C626:D626"/>
    <mergeCell ref="C627:D627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1:D641"/>
    <mergeCell ref="C642:D642"/>
    <mergeCell ref="C643:D643"/>
    <mergeCell ref="C644:D644"/>
    <mergeCell ref="C646:D646"/>
    <mergeCell ref="C647:D647"/>
    <mergeCell ref="C648:D648"/>
    <mergeCell ref="C650:D650"/>
    <mergeCell ref="C651:D651"/>
    <mergeCell ref="C652:D652"/>
    <mergeCell ref="C654:D654"/>
    <mergeCell ref="C655:D655"/>
    <mergeCell ref="C656:D656"/>
    <mergeCell ref="C657:D657"/>
    <mergeCell ref="C658:D658"/>
    <mergeCell ref="C659:D659"/>
    <mergeCell ref="C660:D660"/>
    <mergeCell ref="C662:D662"/>
    <mergeCell ref="C663:D663"/>
    <mergeCell ref="C664:D664"/>
    <mergeCell ref="C665:D665"/>
    <mergeCell ref="C666:D666"/>
    <mergeCell ref="C667:D667"/>
    <mergeCell ref="C669:D669"/>
    <mergeCell ref="C670:D670"/>
    <mergeCell ref="C671:D671"/>
    <mergeCell ref="C672:D672"/>
    <mergeCell ref="C674:D674"/>
    <mergeCell ref="C675:D675"/>
    <mergeCell ref="C676:D676"/>
    <mergeCell ref="C678:D678"/>
    <mergeCell ref="C679:D679"/>
    <mergeCell ref="C680:D680"/>
    <mergeCell ref="C681:D681"/>
    <mergeCell ref="C682:D682"/>
    <mergeCell ref="C684:D684"/>
    <mergeCell ref="C685:D685"/>
    <mergeCell ref="C686:D686"/>
    <mergeCell ref="C687:D687"/>
    <mergeCell ref="C688:D688"/>
    <mergeCell ref="C690:D690"/>
    <mergeCell ref="C691:D691"/>
    <mergeCell ref="C692:D692"/>
    <mergeCell ref="C693:D693"/>
    <mergeCell ref="C695:D695"/>
    <mergeCell ref="C697:D697"/>
    <mergeCell ref="C698:D698"/>
    <mergeCell ref="C699:D699"/>
    <mergeCell ref="C700:D700"/>
    <mergeCell ref="C701:D701"/>
    <mergeCell ref="C702:D702"/>
    <mergeCell ref="C703:D703"/>
    <mergeCell ref="C705:D705"/>
    <mergeCell ref="C706:D706"/>
    <mergeCell ref="C707:D707"/>
    <mergeCell ref="C709:D709"/>
    <mergeCell ref="C710:D710"/>
    <mergeCell ref="C711:D711"/>
    <mergeCell ref="C713:D713"/>
    <mergeCell ref="C714:D714"/>
    <mergeCell ref="C715:D715"/>
    <mergeCell ref="C717:D717"/>
    <mergeCell ref="C718:D718"/>
    <mergeCell ref="C720:D720"/>
    <mergeCell ref="C721:D721"/>
    <mergeCell ref="C722:D722"/>
    <mergeCell ref="C724:D724"/>
    <mergeCell ref="C725:D725"/>
    <mergeCell ref="C726:D726"/>
    <mergeCell ref="C728:D728"/>
    <mergeCell ref="C729:D729"/>
    <mergeCell ref="C730:D730"/>
    <mergeCell ref="C731:D731"/>
    <mergeCell ref="C732:D732"/>
    <mergeCell ref="C733:D733"/>
    <mergeCell ref="C735:D735"/>
    <mergeCell ref="C736:D736"/>
    <mergeCell ref="C737:D737"/>
    <mergeCell ref="C738:D738"/>
    <mergeCell ref="C740:D740"/>
    <mergeCell ref="C741:D741"/>
    <mergeCell ref="C742:D742"/>
    <mergeCell ref="C743:D743"/>
    <mergeCell ref="C745:D745"/>
    <mergeCell ref="C746:D746"/>
    <mergeCell ref="C747:D747"/>
    <mergeCell ref="C748:D748"/>
    <mergeCell ref="C749:D749"/>
    <mergeCell ref="C751:D751"/>
    <mergeCell ref="C752:D752"/>
    <mergeCell ref="C753:D753"/>
    <mergeCell ref="C754:D754"/>
    <mergeCell ref="C756:D756"/>
    <mergeCell ref="C757:D757"/>
    <mergeCell ref="C758:D758"/>
    <mergeCell ref="C759:D759"/>
    <mergeCell ref="C761:D761"/>
    <mergeCell ref="C763:D763"/>
    <mergeCell ref="C764:D764"/>
    <mergeCell ref="C765:D765"/>
    <mergeCell ref="C766:D766"/>
    <mergeCell ref="C767:D767"/>
    <mergeCell ref="C768:D768"/>
    <mergeCell ref="C769:D769"/>
    <mergeCell ref="C770:D770"/>
    <mergeCell ref="C771:D771"/>
    <mergeCell ref="C772:D772"/>
    <mergeCell ref="C773:D773"/>
    <mergeCell ref="C774:D774"/>
    <mergeCell ref="C775:D775"/>
    <mergeCell ref="C776:D776"/>
    <mergeCell ref="C777:D777"/>
    <mergeCell ref="C778:D778"/>
    <mergeCell ref="C779:D779"/>
    <mergeCell ref="C780:D780"/>
    <mergeCell ref="C781:D781"/>
    <mergeCell ref="C782:D782"/>
    <mergeCell ref="C783:D783"/>
    <mergeCell ref="C784:D784"/>
    <mergeCell ref="C785:D785"/>
    <mergeCell ref="C787:D787"/>
    <mergeCell ref="C788:D788"/>
    <mergeCell ref="C789:D789"/>
    <mergeCell ref="C791:D791"/>
    <mergeCell ref="C792:D792"/>
    <mergeCell ref="C793:D793"/>
    <mergeCell ref="C823:D823"/>
    <mergeCell ref="C825:D825"/>
    <mergeCell ref="C822:D822"/>
    <mergeCell ref="C805:D805"/>
    <mergeCell ref="C806:D806"/>
    <mergeCell ref="C807:D807"/>
    <mergeCell ref="C820:D820"/>
    <mergeCell ref="C821:D821"/>
    <mergeCell ref="C818:D818"/>
    <mergeCell ref="C819:D819"/>
    <mergeCell ref="C794:D794"/>
    <mergeCell ref="C795:D795"/>
    <mergeCell ref="C796:D796"/>
    <mergeCell ref="C798:D798"/>
    <mergeCell ref="C799:D799"/>
    <mergeCell ref="C800:D800"/>
    <mergeCell ref="C801:D801"/>
    <mergeCell ref="C802:D802"/>
    <mergeCell ref="C803:D803"/>
    <mergeCell ref="C804:D804"/>
    <mergeCell ref="C839:D839"/>
    <mergeCell ref="C840:D840"/>
    <mergeCell ref="C814:D814"/>
    <mergeCell ref="C815:D815"/>
    <mergeCell ref="C816:D816"/>
    <mergeCell ref="C817:D817"/>
    <mergeCell ref="C826:D826"/>
    <mergeCell ref="C827:D827"/>
    <mergeCell ref="C828:D828"/>
    <mergeCell ref="C829:D829"/>
    <mergeCell ref="C830:D830"/>
    <mergeCell ref="C831:D831"/>
    <mergeCell ref="C832:D832"/>
    <mergeCell ref="C834:D834"/>
    <mergeCell ref="C841:D841"/>
    <mergeCell ref="C842:D842"/>
    <mergeCell ref="C844:D844"/>
    <mergeCell ref="C845:D845"/>
    <mergeCell ref="C849:D849"/>
    <mergeCell ref="C850:D850"/>
    <mergeCell ref="C846:D846"/>
    <mergeCell ref="C847:D847"/>
    <mergeCell ref="C851:D851"/>
    <mergeCell ref="C852:D852"/>
    <mergeCell ref="C853:D853"/>
    <mergeCell ref="C855:D855"/>
    <mergeCell ref="C856:D856"/>
    <mergeCell ref="C857:D857"/>
    <mergeCell ref="C858:D858"/>
    <mergeCell ref="C859:D859"/>
    <mergeCell ref="C861:D861"/>
    <mergeCell ref="C862:D862"/>
    <mergeCell ref="C863:D863"/>
    <mergeCell ref="C865:D865"/>
    <mergeCell ref="C866:D866"/>
    <mergeCell ref="C867:D867"/>
    <mergeCell ref="C869:D869"/>
    <mergeCell ref="C870:D870"/>
    <mergeCell ref="C871:D871"/>
    <mergeCell ref="C872:D872"/>
    <mergeCell ref="C874:D874"/>
    <mergeCell ref="C875:D875"/>
    <mergeCell ref="C876:D876"/>
    <mergeCell ref="C877:D877"/>
    <mergeCell ref="C878:D878"/>
    <mergeCell ref="C879:D879"/>
    <mergeCell ref="C880:D880"/>
    <mergeCell ref="C881:D881"/>
    <mergeCell ref="C882:D882"/>
    <mergeCell ref="C883:D883"/>
    <mergeCell ref="C884:D884"/>
    <mergeCell ref="C885:D885"/>
    <mergeCell ref="C886:D886"/>
    <mergeCell ref="C888:D888"/>
    <mergeCell ref="C889:D889"/>
    <mergeCell ref="C890:D890"/>
    <mergeCell ref="C891:D891"/>
    <mergeCell ref="C892:D892"/>
    <mergeCell ref="C893:D893"/>
    <mergeCell ref="C894:D894"/>
    <mergeCell ref="C895:D895"/>
    <mergeCell ref="C896:D896"/>
    <mergeCell ref="C897:D897"/>
    <mergeCell ref="C898:D898"/>
    <mergeCell ref="C899:D899"/>
    <mergeCell ref="C900:D900"/>
    <mergeCell ref="C901:D901"/>
    <mergeCell ref="C902:D902"/>
    <mergeCell ref="C903:D903"/>
    <mergeCell ref="C904:D904"/>
    <mergeCell ref="C905:D905"/>
    <mergeCell ref="C906:D906"/>
    <mergeCell ref="C907:D907"/>
    <mergeCell ref="C908:D908"/>
    <mergeCell ref="C909:D909"/>
    <mergeCell ref="C910:D910"/>
    <mergeCell ref="C911:D911"/>
    <mergeCell ref="C913:D913"/>
    <mergeCell ref="C914:D914"/>
    <mergeCell ref="C915:D915"/>
    <mergeCell ref="C916:D916"/>
    <mergeCell ref="C918:D918"/>
    <mergeCell ref="C919:D919"/>
    <mergeCell ref="C920:D920"/>
    <mergeCell ref="C921:D921"/>
    <mergeCell ref="C922:D922"/>
    <mergeCell ref="C923:D923"/>
    <mergeCell ref="C924:D924"/>
    <mergeCell ref="C926:D926"/>
    <mergeCell ref="C927:D927"/>
    <mergeCell ref="C928:D928"/>
    <mergeCell ref="C929:D929"/>
    <mergeCell ref="C930:D930"/>
    <mergeCell ref="C931:D931"/>
    <mergeCell ref="C932:D932"/>
    <mergeCell ref="C934:D934"/>
    <mergeCell ref="C935:D935"/>
    <mergeCell ref="C936:D936"/>
    <mergeCell ref="C937:D937"/>
    <mergeCell ref="C938:D938"/>
    <mergeCell ref="C939:D939"/>
    <mergeCell ref="C940:D940"/>
    <mergeCell ref="C941:D941"/>
    <mergeCell ref="C942:D942"/>
    <mergeCell ref="C943:D943"/>
    <mergeCell ref="C944:D944"/>
    <mergeCell ref="C945:D945"/>
    <mergeCell ref="C946:D946"/>
    <mergeCell ref="C947:D947"/>
    <mergeCell ref="C948:D948"/>
    <mergeCell ref="C949:D949"/>
    <mergeCell ref="C951:D951"/>
    <mergeCell ref="C952:D952"/>
    <mergeCell ref="C953:D953"/>
    <mergeCell ref="C954:D954"/>
    <mergeCell ref="C955:D955"/>
    <mergeCell ref="C956:D956"/>
    <mergeCell ref="C957:D957"/>
    <mergeCell ref="C958:D958"/>
    <mergeCell ref="C959:D959"/>
    <mergeCell ref="C960:D960"/>
    <mergeCell ref="C961:D961"/>
    <mergeCell ref="C962:D962"/>
    <mergeCell ref="C964:D964"/>
    <mergeCell ref="C965:D965"/>
    <mergeCell ref="C966:D966"/>
    <mergeCell ref="C968:D968"/>
    <mergeCell ref="C970:D970"/>
    <mergeCell ref="C971:D971"/>
    <mergeCell ref="C972:D972"/>
    <mergeCell ref="C974:D974"/>
    <mergeCell ref="C975:D975"/>
    <mergeCell ref="C977:D977"/>
    <mergeCell ref="C978:D978"/>
    <mergeCell ref="C979:D979"/>
    <mergeCell ref="C980:D980"/>
    <mergeCell ref="C981:D981"/>
    <mergeCell ref="C982:D982"/>
    <mergeCell ref="C983:D983"/>
    <mergeCell ref="C984:D984"/>
    <mergeCell ref="C1005:D1005"/>
    <mergeCell ref="C1006:D1006"/>
    <mergeCell ref="C985:D985"/>
    <mergeCell ref="C986:D986"/>
    <mergeCell ref="C987:D987"/>
    <mergeCell ref="C988:D988"/>
    <mergeCell ref="C989:D989"/>
    <mergeCell ref="C990:D990"/>
    <mergeCell ref="C992:D992"/>
    <mergeCell ref="C994:D994"/>
    <mergeCell ref="C996:D996"/>
    <mergeCell ref="C1001:D1001"/>
    <mergeCell ref="C1002:D1002"/>
    <mergeCell ref="C1004:D1004"/>
    <mergeCell ref="C1007:D1007"/>
    <mergeCell ref="C1008:D1008"/>
    <mergeCell ref="C1009:D1009"/>
    <mergeCell ref="C1011:D1011"/>
    <mergeCell ref="C1012:D1012"/>
    <mergeCell ref="C1013:D1013"/>
    <mergeCell ref="C1014:D1014"/>
    <mergeCell ref="C1016:D1016"/>
    <mergeCell ref="C1017:D1017"/>
    <mergeCell ref="C1018:D1018"/>
    <mergeCell ref="C1019:D1019"/>
    <mergeCell ref="C1021:D1021"/>
    <mergeCell ref="C1022:D1022"/>
    <mergeCell ref="C1023:D1023"/>
    <mergeCell ref="C1024:D1024"/>
    <mergeCell ref="C1026:D1026"/>
    <mergeCell ref="C1027:D1027"/>
    <mergeCell ref="C1028:D1028"/>
    <mergeCell ref="C1029:D1029"/>
    <mergeCell ref="C1030:D1030"/>
    <mergeCell ref="C1032:D1032"/>
    <mergeCell ref="C1033:D1033"/>
    <mergeCell ref="C1034:D1034"/>
    <mergeCell ref="C1035:D1035"/>
    <mergeCell ref="C1036:D1036"/>
    <mergeCell ref="C1037:D1037"/>
    <mergeCell ref="C1038:D1038"/>
    <mergeCell ref="C1040:D1040"/>
    <mergeCell ref="C1041:D1041"/>
    <mergeCell ref="C1043:D1043"/>
    <mergeCell ref="C1065:D1065"/>
    <mergeCell ref="C1045:D1045"/>
    <mergeCell ref="C1046:D1046"/>
    <mergeCell ref="C1047:D1047"/>
    <mergeCell ref="C1048:D1048"/>
    <mergeCell ref="C1050:D1050"/>
    <mergeCell ref="C1076:D1076"/>
    <mergeCell ref="C1078:D1078"/>
    <mergeCell ref="C1055:D1055"/>
    <mergeCell ref="C1056:D1056"/>
    <mergeCell ref="C1057:D1057"/>
    <mergeCell ref="C1059:D1059"/>
    <mergeCell ref="C1060:D1060"/>
    <mergeCell ref="C1061:D1061"/>
    <mergeCell ref="C1063:D1063"/>
    <mergeCell ref="C1064:D1064"/>
    <mergeCell ref="C1070:D1070"/>
    <mergeCell ref="C1071:D1071"/>
    <mergeCell ref="C1072:D1072"/>
    <mergeCell ref="C1073:D1073"/>
    <mergeCell ref="C1074:D1074"/>
    <mergeCell ref="C1075:D1075"/>
    <mergeCell ref="C1079:D1079"/>
    <mergeCell ref="C1081:D1081"/>
    <mergeCell ref="C1082:D1082"/>
    <mergeCell ref="C1083:D1083"/>
    <mergeCell ref="C1084:D1084"/>
    <mergeCell ref="C1085:D1085"/>
    <mergeCell ref="C1086:D1086"/>
    <mergeCell ref="C1088:D1088"/>
    <mergeCell ref="C1089:D1089"/>
    <mergeCell ref="C1091:D1091"/>
    <mergeCell ref="C1092:D1092"/>
    <mergeCell ref="C1093:D1093"/>
    <mergeCell ref="C1110:D1110"/>
    <mergeCell ref="C1111:D1111"/>
    <mergeCell ref="C1094:D1094"/>
    <mergeCell ref="C1096:D1096"/>
    <mergeCell ref="C1097:D1097"/>
    <mergeCell ref="C1098:D1098"/>
    <mergeCell ref="C1099:D1099"/>
    <mergeCell ref="C1100:D1100"/>
    <mergeCell ref="C1101:D1101"/>
    <mergeCell ref="C1102:D1102"/>
    <mergeCell ref="C1104:D1104"/>
    <mergeCell ref="C1105:D1105"/>
    <mergeCell ref="C1107:D1107"/>
    <mergeCell ref="C1108:D1108"/>
    <mergeCell ref="C1113:D1113"/>
    <mergeCell ref="C1115:D1115"/>
    <mergeCell ref="C1117:D1117"/>
    <mergeCell ref="C1118:D1118"/>
    <mergeCell ref="C1126:D1126"/>
    <mergeCell ref="C1127:D1127"/>
    <mergeCell ref="C1123:D1123"/>
    <mergeCell ref="C1124:D1124"/>
    <mergeCell ref="C1128:D1128"/>
    <mergeCell ref="C1129:D1129"/>
    <mergeCell ref="C1134:D1134"/>
    <mergeCell ref="C1135:D1135"/>
    <mergeCell ref="C1131:D1131"/>
    <mergeCell ref="C1132:D1132"/>
    <mergeCell ref="C1136:D1136"/>
    <mergeCell ref="C1137:D1137"/>
    <mergeCell ref="C1138:D1138"/>
    <mergeCell ref="C1139:D1139"/>
    <mergeCell ref="C1140:D1140"/>
    <mergeCell ref="C1141:D1141"/>
    <mergeCell ref="C1142:D1142"/>
    <mergeCell ref="C1144:D1144"/>
    <mergeCell ref="C1145:D1145"/>
    <mergeCell ref="C1147:D1147"/>
    <mergeCell ref="C1148:D1148"/>
    <mergeCell ref="C1149:D1149"/>
    <mergeCell ref="C1150:D1150"/>
    <mergeCell ref="C1152:D1152"/>
    <mergeCell ref="C1153:D1153"/>
    <mergeCell ref="C1155:D1155"/>
    <mergeCell ref="C1173:D1173"/>
    <mergeCell ref="C1174:D1174"/>
    <mergeCell ref="C1156:D1156"/>
    <mergeCell ref="C1157:D1157"/>
    <mergeCell ref="C1159:D1159"/>
    <mergeCell ref="C1160:D1160"/>
    <mergeCell ref="C1161:D1161"/>
    <mergeCell ref="C1162:D1162"/>
    <mergeCell ref="C1163:D1163"/>
    <mergeCell ref="C1164:D1164"/>
    <mergeCell ref="C1165:D1165"/>
    <mergeCell ref="C1166:D1166"/>
    <mergeCell ref="C1171:D1171"/>
    <mergeCell ref="C1172:D1172"/>
    <mergeCell ref="C1175:D1175"/>
    <mergeCell ref="C1176:D1176"/>
    <mergeCell ref="C1177:D1177"/>
    <mergeCell ref="C1178:D1178"/>
    <mergeCell ref="C1179:D1179"/>
    <mergeCell ref="C1180:D1180"/>
    <mergeCell ref="C1182:D1182"/>
    <mergeCell ref="C1183:D1183"/>
    <mergeCell ref="C1184:D1184"/>
    <mergeCell ref="C1185:D1185"/>
    <mergeCell ref="C1186:D1186"/>
    <mergeCell ref="C1187:D1187"/>
    <mergeCell ref="C1189:D1189"/>
    <mergeCell ref="C1190:D1190"/>
    <mergeCell ref="C1191:D1191"/>
    <mergeCell ref="C1192:D1192"/>
    <mergeCell ref="C1193:D1193"/>
    <mergeCell ref="C1194:D1194"/>
    <mergeCell ref="C1196:D1196"/>
    <mergeCell ref="C1197:D1197"/>
    <mergeCell ref="C1198:D1198"/>
    <mergeCell ref="C1199:D1199"/>
    <mergeCell ref="C1200:D1200"/>
    <mergeCell ref="C1201:D1201"/>
    <mergeCell ref="C1203:D1203"/>
    <mergeCell ref="C1204:D1204"/>
    <mergeCell ref="C1205:D1205"/>
    <mergeCell ref="C1206:D1206"/>
    <mergeCell ref="C1207:D1207"/>
    <mergeCell ref="C1208:D1208"/>
    <mergeCell ref="C1209:D1209"/>
    <mergeCell ref="C1211:D1211"/>
    <mergeCell ref="C1212:D1212"/>
    <mergeCell ref="C1213:D1213"/>
    <mergeCell ref="C1214:D1214"/>
    <mergeCell ref="C1215:D1215"/>
    <mergeCell ref="C1216:D1216"/>
    <mergeCell ref="C1218:D1218"/>
    <mergeCell ref="C1219:D1219"/>
    <mergeCell ref="C1220:D1220"/>
    <mergeCell ref="C1221:D1221"/>
    <mergeCell ref="C1223:D1223"/>
    <mergeCell ref="C1244:D1244"/>
    <mergeCell ref="C1245:D1245"/>
    <mergeCell ref="C1224:D1224"/>
    <mergeCell ref="C1226:D1226"/>
    <mergeCell ref="C1227:D1227"/>
    <mergeCell ref="C1229:D1229"/>
    <mergeCell ref="C1230:D1230"/>
    <mergeCell ref="C1231:D1231"/>
    <mergeCell ref="C1233:D1233"/>
    <mergeCell ref="C1234:D1234"/>
    <mergeCell ref="C1235:D1235"/>
    <mergeCell ref="C1240:D1240"/>
    <mergeCell ref="C1241:D1241"/>
    <mergeCell ref="C1243:D1243"/>
    <mergeCell ref="C1246:D1246"/>
    <mergeCell ref="C1247:D1247"/>
    <mergeCell ref="C1248:D1248"/>
    <mergeCell ref="C1249:D1249"/>
    <mergeCell ref="C1250:D1250"/>
    <mergeCell ref="C1252:D1252"/>
    <mergeCell ref="C1253:D1253"/>
    <mergeCell ref="C1254:D1254"/>
    <mergeCell ref="C1256:D1256"/>
    <mergeCell ref="C1257:D1257"/>
    <mergeCell ref="C1258:D1258"/>
    <mergeCell ref="C1259:D1259"/>
    <mergeCell ref="C1260:D1260"/>
    <mergeCell ref="C1261:D1261"/>
    <mergeCell ref="C1262:D1262"/>
    <mergeCell ref="C1263:D1263"/>
    <mergeCell ref="C1264:D1264"/>
    <mergeCell ref="C1265:D1265"/>
    <mergeCell ref="C1266:D1266"/>
    <mergeCell ref="C1267:D1267"/>
    <mergeCell ref="C1268:D1268"/>
    <mergeCell ref="C1269:D1269"/>
    <mergeCell ref="C1270:D1270"/>
    <mergeCell ref="C1271:D1271"/>
    <mergeCell ref="C1272:D1272"/>
    <mergeCell ref="C1273:D1273"/>
    <mergeCell ref="C1275:D1275"/>
    <mergeCell ref="C1276:D1276"/>
    <mergeCell ref="C1277:D1277"/>
    <mergeCell ref="C1278:D1278"/>
    <mergeCell ref="C1279:D1279"/>
    <mergeCell ref="C1280:D1280"/>
    <mergeCell ref="C1281:D1281"/>
    <mergeCell ref="C1282:D1282"/>
    <mergeCell ref="C1283:D1283"/>
    <mergeCell ref="C1284:D1284"/>
    <mergeCell ref="C1285:D1285"/>
    <mergeCell ref="C1286:D1286"/>
    <mergeCell ref="C1288:D1288"/>
    <mergeCell ref="C1289:D1289"/>
    <mergeCell ref="C1290:D1290"/>
    <mergeCell ref="C1291:D1291"/>
    <mergeCell ref="C1292:D1292"/>
    <mergeCell ref="C1293:D1293"/>
    <mergeCell ref="C1294:D1294"/>
    <mergeCell ref="C1295:D1295"/>
    <mergeCell ref="C1296:D1296"/>
    <mergeCell ref="C1297:D1297"/>
    <mergeCell ref="C1298:D1298"/>
    <mergeCell ref="C1299:D1299"/>
    <mergeCell ref="C1301:D1301"/>
    <mergeCell ref="C1302:D1302"/>
    <mergeCell ref="C1303:D1303"/>
    <mergeCell ref="C1304:D1304"/>
    <mergeCell ref="C1305:D1305"/>
    <mergeCell ref="C1306:D1306"/>
    <mergeCell ref="C1307:D1307"/>
    <mergeCell ref="C1308:D1308"/>
    <mergeCell ref="C1309:D1309"/>
    <mergeCell ref="C1310:D1310"/>
    <mergeCell ref="C1311:D1311"/>
    <mergeCell ref="C1312:D1312"/>
    <mergeCell ref="C1314:D1314"/>
    <mergeCell ref="C1315:D1315"/>
    <mergeCell ref="C1316:D1316"/>
    <mergeCell ref="C1317:D1317"/>
    <mergeCell ref="C1318:D1318"/>
    <mergeCell ref="C1319:D1319"/>
    <mergeCell ref="C1320:D1320"/>
    <mergeCell ref="C1321:D1321"/>
    <mergeCell ref="C1322:D1322"/>
    <mergeCell ref="C1323:D1323"/>
    <mergeCell ref="C1324:D1324"/>
    <mergeCell ref="C1325:D1325"/>
    <mergeCell ref="C1327:D1327"/>
    <mergeCell ref="C1328:D1328"/>
    <mergeCell ref="C1329:D1329"/>
    <mergeCell ref="C1330:D1330"/>
    <mergeCell ref="C1331:D1331"/>
    <mergeCell ref="C1332:D1332"/>
    <mergeCell ref="C1333:D1333"/>
    <mergeCell ref="C1334:D1334"/>
    <mergeCell ref="C1335:D1335"/>
    <mergeCell ref="C1336:D1336"/>
    <mergeCell ref="C1337:D1337"/>
    <mergeCell ref="C1338:D1338"/>
    <mergeCell ref="C1339:D1339"/>
    <mergeCell ref="C1340:D1340"/>
    <mergeCell ref="C1341:D1341"/>
    <mergeCell ref="C1343:D1343"/>
    <mergeCell ref="C1344:D1344"/>
    <mergeCell ref="C1345:D1345"/>
    <mergeCell ref="C1346:D1346"/>
    <mergeCell ref="C1347:D1347"/>
    <mergeCell ref="C1348:D1348"/>
    <mergeCell ref="C1349:D1349"/>
    <mergeCell ref="C1350:D1350"/>
    <mergeCell ref="C1351:D1351"/>
    <mergeCell ref="C1352:D1352"/>
    <mergeCell ref="C1353:D1353"/>
    <mergeCell ref="C1354:D1354"/>
    <mergeCell ref="C1355:D1355"/>
    <mergeCell ref="C1356:D1356"/>
    <mergeCell ref="C1357:D1357"/>
    <mergeCell ref="C1359:D1359"/>
    <mergeCell ref="C1360:D1360"/>
    <mergeCell ref="C1361:D1361"/>
    <mergeCell ref="C1362:D1362"/>
    <mergeCell ref="C1363:D1363"/>
    <mergeCell ref="C1364:D1364"/>
    <mergeCell ref="C1365:D1365"/>
    <mergeCell ref="C1366:D1366"/>
    <mergeCell ref="C1367:D1367"/>
    <mergeCell ref="C1368:D1368"/>
    <mergeCell ref="C1369:D1369"/>
    <mergeCell ref="C1370:D1370"/>
    <mergeCell ref="C1372:D1372"/>
    <mergeCell ref="C1373:D1373"/>
    <mergeCell ref="C1374:D1374"/>
    <mergeCell ref="C1375:D1375"/>
    <mergeCell ref="C1376:D1376"/>
    <mergeCell ref="C1377:D1377"/>
    <mergeCell ref="C1378:D1378"/>
    <mergeCell ref="C1379:D1379"/>
    <mergeCell ref="C1380:D1380"/>
    <mergeCell ref="C1381:D1381"/>
    <mergeCell ref="C1382:D1382"/>
    <mergeCell ref="C1383:D1383"/>
    <mergeCell ref="C1385:D1385"/>
    <mergeCell ref="C1386:D1386"/>
    <mergeCell ref="C1387:D1387"/>
    <mergeCell ref="C1388:D1388"/>
    <mergeCell ref="C1389:D1389"/>
    <mergeCell ref="C1390:D1390"/>
    <mergeCell ref="C1391:D1391"/>
    <mergeCell ref="C1392:D1392"/>
    <mergeCell ref="C1393:D1393"/>
    <mergeCell ref="C1394:D1394"/>
    <mergeCell ref="C1395:D1395"/>
    <mergeCell ref="C1396:D1396"/>
    <mergeCell ref="C1398:D1398"/>
    <mergeCell ref="C1399:D1399"/>
    <mergeCell ref="C1400:D1400"/>
    <mergeCell ref="C1401:D1401"/>
    <mergeCell ref="C1402:D1402"/>
    <mergeCell ref="C1403:D1403"/>
    <mergeCell ref="C1404:D1404"/>
    <mergeCell ref="C1405:D1405"/>
    <mergeCell ref="C1406:D1406"/>
    <mergeCell ref="C1407:D1407"/>
    <mergeCell ref="C1408:D1408"/>
    <mergeCell ref="C1409:D1409"/>
    <mergeCell ref="C1410:D1410"/>
    <mergeCell ref="C1411:D1411"/>
    <mergeCell ref="C1413:D1413"/>
    <mergeCell ref="C1414:D1414"/>
    <mergeCell ref="C1415:D1415"/>
    <mergeCell ref="C1416:D1416"/>
    <mergeCell ref="C1417:D1417"/>
    <mergeCell ref="C1418:D1418"/>
    <mergeCell ref="C1419:D1419"/>
    <mergeCell ref="C1420:D1420"/>
    <mergeCell ref="C1421:D1421"/>
    <mergeCell ref="C1422:D1422"/>
    <mergeCell ref="C1423:D1423"/>
    <mergeCell ref="C1424:D1424"/>
    <mergeCell ref="C1425:D1425"/>
    <mergeCell ref="C1426:D1426"/>
    <mergeCell ref="C1428:D1428"/>
    <mergeCell ref="C1429:D1429"/>
    <mergeCell ref="C1430:D1430"/>
    <mergeCell ref="C1431:D1431"/>
    <mergeCell ref="C1432:D1432"/>
    <mergeCell ref="C1433:D1433"/>
    <mergeCell ref="C1434:D1434"/>
    <mergeCell ref="C1435:D1435"/>
    <mergeCell ref="C1436:D1436"/>
    <mergeCell ref="C1437:D1437"/>
    <mergeCell ref="C1438:D1438"/>
    <mergeCell ref="C1439:D1439"/>
    <mergeCell ref="C1441:D1441"/>
    <mergeCell ref="C1442:D1442"/>
    <mergeCell ref="C1443:D1443"/>
    <mergeCell ref="C1444:D1444"/>
    <mergeCell ref="C1445:D1445"/>
    <mergeCell ref="C1446:D1446"/>
    <mergeCell ref="C1447:D1447"/>
    <mergeCell ref="C1448:D1448"/>
    <mergeCell ref="C1449:D1449"/>
    <mergeCell ref="C1450:D1450"/>
    <mergeCell ref="C1451:D1451"/>
    <mergeCell ref="C1452:D1452"/>
    <mergeCell ref="C1453:D1453"/>
    <mergeCell ref="C1455:D1455"/>
    <mergeCell ref="C1456:D1456"/>
    <mergeCell ref="C1457:D1457"/>
    <mergeCell ref="C1458:D1458"/>
    <mergeCell ref="C1459:D1459"/>
    <mergeCell ref="C1460:D1460"/>
    <mergeCell ref="C1461:D1461"/>
    <mergeCell ref="C1462:D1462"/>
    <mergeCell ref="C1463:D1463"/>
    <mergeCell ref="C1464:D1464"/>
    <mergeCell ref="C1465:D1465"/>
    <mergeCell ref="C1466:D1466"/>
    <mergeCell ref="C1467:D1467"/>
    <mergeCell ref="C1469:D1469"/>
    <mergeCell ref="C1470:D1470"/>
    <mergeCell ref="C1471:D1471"/>
    <mergeCell ref="C1472:D1472"/>
    <mergeCell ref="C1473:D1473"/>
    <mergeCell ref="C1474:D1474"/>
    <mergeCell ref="C1475:D1475"/>
    <mergeCell ref="C1476:D1476"/>
    <mergeCell ref="C1477:D1477"/>
    <mergeCell ref="C1478:D1478"/>
    <mergeCell ref="C1479:D1479"/>
    <mergeCell ref="C1480:D1480"/>
    <mergeCell ref="C1481:D1481"/>
    <mergeCell ref="C1483:D1483"/>
    <mergeCell ref="C1484:D1484"/>
    <mergeCell ref="C1485:D1485"/>
    <mergeCell ref="C1486:D1486"/>
    <mergeCell ref="C1487:D1487"/>
    <mergeCell ref="C1488:D1488"/>
    <mergeCell ref="C1489:D1489"/>
    <mergeCell ref="C1490:D1490"/>
    <mergeCell ref="C1491:D1491"/>
    <mergeCell ref="C1492:D1492"/>
    <mergeCell ref="C1493:D1493"/>
    <mergeCell ref="C1494:D1494"/>
    <mergeCell ref="C1495:D1495"/>
    <mergeCell ref="C1496:D1496"/>
    <mergeCell ref="C1498:D1498"/>
    <mergeCell ref="C1499:D1499"/>
    <mergeCell ref="C1500:D1500"/>
    <mergeCell ref="C1501:D1501"/>
    <mergeCell ref="C1502:D1502"/>
    <mergeCell ref="C1503:D1503"/>
    <mergeCell ref="C1504:D1504"/>
    <mergeCell ref="C1505:D1505"/>
    <mergeCell ref="C1506:D1506"/>
    <mergeCell ref="C1507:D1507"/>
    <mergeCell ref="C1508:D1508"/>
    <mergeCell ref="C1509:D1509"/>
    <mergeCell ref="C1510:D1510"/>
    <mergeCell ref="C1512:D1512"/>
    <mergeCell ref="C1513:D1513"/>
    <mergeCell ref="C1514:D1514"/>
    <mergeCell ref="C1516:D1516"/>
    <mergeCell ref="C1517:D1517"/>
    <mergeCell ref="C1518:D1518"/>
    <mergeCell ref="C1519:D1519"/>
    <mergeCell ref="C1520:D1520"/>
    <mergeCell ref="C1521:D1521"/>
    <mergeCell ref="C1522:D1522"/>
    <mergeCell ref="C1523:D1523"/>
    <mergeCell ref="C1524:D1524"/>
    <mergeCell ref="C1545:D1545"/>
    <mergeCell ref="C1546:D1546"/>
    <mergeCell ref="C1525:D1525"/>
    <mergeCell ref="C1526:D1526"/>
    <mergeCell ref="C1527:D1527"/>
    <mergeCell ref="C1528:D1528"/>
    <mergeCell ref="C1531:D1531"/>
    <mergeCell ref="C1532:D1532"/>
    <mergeCell ref="C1534:D1534"/>
    <mergeCell ref="C1535:D1535"/>
    <mergeCell ref="C1540:D1540"/>
    <mergeCell ref="C1541:D1541"/>
    <mergeCell ref="C1542:D1542"/>
    <mergeCell ref="C1544:D1544"/>
    <mergeCell ref="C1562:D1562"/>
    <mergeCell ref="C1563:D1563"/>
    <mergeCell ref="C1547:D1547"/>
    <mergeCell ref="C1548:D1548"/>
    <mergeCell ref="C1549:D1549"/>
    <mergeCell ref="C1550:D1550"/>
    <mergeCell ref="C1551:D1551"/>
    <mergeCell ref="C1552:D1552"/>
    <mergeCell ref="C1553:D1553"/>
    <mergeCell ref="C1554:D1554"/>
    <mergeCell ref="C1555:D1555"/>
    <mergeCell ref="C1559:D1559"/>
    <mergeCell ref="C1560:D1560"/>
    <mergeCell ref="C1561:D1561"/>
    <mergeCell ref="C1564:D1564"/>
    <mergeCell ref="C1566:D1566"/>
    <mergeCell ref="C1567:D1567"/>
    <mergeCell ref="C1568:D1568"/>
    <mergeCell ref="C1569:D1569"/>
    <mergeCell ref="C1570:D1570"/>
    <mergeCell ref="C1571:D1571"/>
    <mergeCell ref="C1572:D1572"/>
    <mergeCell ref="C1574:D1574"/>
    <mergeCell ref="C1575:D1575"/>
    <mergeCell ref="C1576:D1576"/>
    <mergeCell ref="C1577:D1577"/>
    <mergeCell ref="C1578:D1578"/>
    <mergeCell ref="C1579:D1579"/>
    <mergeCell ref="C1580:D1580"/>
    <mergeCell ref="C1581:D1581"/>
    <mergeCell ref="C1582:D1582"/>
    <mergeCell ref="C1583:D1583"/>
    <mergeCell ref="C1584:D1584"/>
    <mergeCell ref="C1588:D1588"/>
    <mergeCell ref="C1592:D1592"/>
    <mergeCell ref="C1593:D1593"/>
    <mergeCell ref="C1594:D1594"/>
    <mergeCell ref="C1595:D1595"/>
    <mergeCell ref="C1596:D1596"/>
    <mergeCell ref="C1597:D1597"/>
    <mergeCell ref="C1598:D1598"/>
    <mergeCell ref="C1599:D1599"/>
    <mergeCell ref="C1600:D1600"/>
    <mergeCell ref="C1602:D1602"/>
    <mergeCell ref="C1603:D1603"/>
    <mergeCell ref="C1604:D1604"/>
    <mergeCell ref="C1605:D1605"/>
    <mergeCell ref="C1606:D1606"/>
    <mergeCell ref="C1607:D1607"/>
    <mergeCell ref="C1608:D1608"/>
    <mergeCell ref="C1619:D1619"/>
    <mergeCell ref="C1620:D1620"/>
    <mergeCell ref="C1621:D1621"/>
    <mergeCell ref="C1622:D1622"/>
    <mergeCell ref="C1609:D1609"/>
    <mergeCell ref="C1610:D1610"/>
    <mergeCell ref="C1611:D1611"/>
    <mergeCell ref="C1612:D1612"/>
    <mergeCell ref="C1613:D1613"/>
    <mergeCell ref="C1614:D1614"/>
    <mergeCell ref="C1627:D1627"/>
    <mergeCell ref="C1631:D1631"/>
    <mergeCell ref="C1632:D1632"/>
    <mergeCell ref="C1634:D1634"/>
    <mergeCell ref="C1635:D1635"/>
    <mergeCell ref="C1637:D1637"/>
    <mergeCell ref="C1638:D1638"/>
    <mergeCell ref="C1639:D1639"/>
    <mergeCell ref="C1640:D1640"/>
    <mergeCell ref="C1641:D1641"/>
    <mergeCell ref="C1642:D1642"/>
    <mergeCell ref="C1643:D1643"/>
    <mergeCell ref="C1644:D1644"/>
    <mergeCell ref="C1645:D1645"/>
    <mergeCell ref="C1646:D1646"/>
    <mergeCell ref="C1647:D1647"/>
    <mergeCell ref="C1648:D1648"/>
    <mergeCell ref="C1650:D1650"/>
    <mergeCell ref="C1651:D1651"/>
    <mergeCell ref="C1652:D1652"/>
    <mergeCell ref="C1653:D1653"/>
    <mergeCell ref="C1654:D1654"/>
    <mergeCell ref="C1655:D1655"/>
    <mergeCell ref="C1656:D1656"/>
    <mergeCell ref="C1657:D1657"/>
    <mergeCell ref="C1658:D1658"/>
    <mergeCell ref="C1659:D1659"/>
    <mergeCell ref="C1660:D1660"/>
    <mergeCell ref="C1661:D1661"/>
    <mergeCell ref="C1662:D1662"/>
    <mergeCell ref="C1663:D1663"/>
    <mergeCell ref="C1665:D1665"/>
    <mergeCell ref="C1666:D1666"/>
    <mergeCell ref="C1668:D1668"/>
    <mergeCell ref="C1669:D1669"/>
    <mergeCell ref="C1670:D1670"/>
    <mergeCell ref="C1671:D1671"/>
    <mergeCell ref="C1672:D1672"/>
    <mergeCell ref="C1673:D1673"/>
    <mergeCell ref="C1675:D1675"/>
    <mergeCell ref="C1694:D1694"/>
    <mergeCell ref="C1676:D1676"/>
    <mergeCell ref="C1677:D1677"/>
    <mergeCell ref="C1678:D1678"/>
    <mergeCell ref="C1679:D1679"/>
    <mergeCell ref="C1680:D1680"/>
    <mergeCell ref="C1682:D1682"/>
    <mergeCell ref="C1696:D1696"/>
    <mergeCell ref="C1683:D1683"/>
    <mergeCell ref="C1684:D1684"/>
    <mergeCell ref="C1697:D1697"/>
    <mergeCell ref="C1685:D1685"/>
    <mergeCell ref="C1686:D1686"/>
    <mergeCell ref="C1687:D1687"/>
    <mergeCell ref="C1688:D1688"/>
    <mergeCell ref="C1692:D1692"/>
    <mergeCell ref="C1693:D169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Kroulíková Anna</cp:lastModifiedBy>
  <cp:lastPrinted>2015-05-21T11:12:33Z</cp:lastPrinted>
  <dcterms:created xsi:type="dcterms:W3CDTF">2015-05-21T11:11:02Z</dcterms:created>
  <dcterms:modified xsi:type="dcterms:W3CDTF">2015-06-11T09:49:33Z</dcterms:modified>
  <cp:category/>
  <cp:version/>
  <cp:contentType/>
  <cp:contentStatus/>
</cp:coreProperties>
</file>