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kac\Documents\výrobní plány\výrobní plány 2024\podklady pro soutěže\III 054 1 Kašenec\"/>
    </mc:Choice>
  </mc:AlternateContent>
  <bookViews>
    <workbookView xWindow="0" yWindow="0" windowWidth="28800" windowHeight="12300"/>
  </bookViews>
  <sheets>
    <sheet name="Rekapitulace" sheetId="4" r:id="rId1"/>
    <sheet name="SO 000" sheetId="2" r:id="rId2"/>
    <sheet name="SO 101" sheetId="3" r:id="rId3"/>
  </sheets>
  <calcPr calcId="162913"/>
</workbook>
</file>

<file path=xl/calcChain.xml><?xml version="1.0" encoding="utf-8"?>
<calcChain xmlns="http://schemas.openxmlformats.org/spreadsheetml/2006/main">
  <c r="I48" i="3" l="1"/>
  <c r="I56" i="3" l="1"/>
  <c r="I53" i="3"/>
  <c r="I51" i="3"/>
  <c r="I46" i="3"/>
  <c r="I43" i="3"/>
  <c r="I40" i="3"/>
  <c r="I38" i="3"/>
  <c r="I35" i="3"/>
  <c r="I33" i="3"/>
  <c r="I30" i="3"/>
  <c r="I26" i="3"/>
  <c r="I23" i="3"/>
  <c r="I20" i="3"/>
  <c r="I17" i="3"/>
  <c r="I14" i="3"/>
  <c r="I9" i="3"/>
  <c r="I8" i="3" s="1"/>
  <c r="I9" i="2"/>
  <c r="I10" i="2"/>
  <c r="I11" i="2"/>
  <c r="I55" i="3" l="1"/>
  <c r="I29" i="3"/>
  <c r="I13" i="3"/>
  <c r="I50" i="3"/>
  <c r="I12" i="2"/>
  <c r="I8" i="2" s="1"/>
  <c r="I3" i="3" l="1"/>
  <c r="N12" i="2"/>
  <c r="I3" i="2"/>
  <c r="C6" i="4" l="1"/>
  <c r="C7" i="4" l="1"/>
</calcChain>
</file>

<file path=xl/sharedStrings.xml><?xml version="1.0" encoding="utf-8"?>
<sst xmlns="http://schemas.openxmlformats.org/spreadsheetml/2006/main" count="190" uniqueCount="124">
  <si>
    <t>EstiCon</t>
  </si>
  <si>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</si>
  <si>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</si>
  <si>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</si>
  <si>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</si>
  <si>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</si>
  <si>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</si>
  <si>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</si>
  <si>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</si>
  <si>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</si>
  <si>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Ostatní a vedlejší náklady</t>
  </si>
  <si>
    <t>SO 101</t>
  </si>
  <si>
    <t>Komunikace</t>
  </si>
  <si>
    <t>S</t>
  </si>
  <si>
    <t>Stavba:</t>
  </si>
  <si>
    <t>MR 2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</si>
  <si>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</si>
  <si>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</si>
  <si>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</si>
  <si>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</si>
  <si>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</si>
  <si>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</si>
  <si>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</si>
  <si>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</si>
  <si>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</si>
  <si>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</si>
  <si>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</si>
  <si>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</si>
  <si>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</si>
  <si>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</si>
  <si>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</si>
  <si>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</si>
  <si>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</si>
  <si>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</si>
  <si>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</si>
  <si>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</si>
  <si>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</si>
  <si>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</si>
  <si>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TS</t>
  </si>
  <si>
    <t>zahrnuje veškeré náklady spojené s objednatelem požadovanými zařízeními</t>
  </si>
  <si>
    <t>1</t>
  </si>
  <si>
    <t>Zemní práce</t>
  </si>
  <si>
    <t>M3</t>
  </si>
  <si>
    <t>5</t>
  </si>
  <si>
    <t>572213</t>
  </si>
  <si>
    <t>SPOJOVACÍ POSTŘIK Z EMULZE DO 0,5KG/M2</t>
  </si>
  <si>
    <t>M2</t>
  </si>
  <si>
    <t>M</t>
  </si>
  <si>
    <t>9</t>
  </si>
  <si>
    <t>Ostatní konstrukce a práce</t>
  </si>
  <si>
    <t>919111</t>
  </si>
  <si>
    <t>ŘEZÁNÍ ASFALTOVÉHO KRYTU VOZOVEK TL DO 50MM</t>
  </si>
  <si>
    <t>položka zahrnuje řezání vozovkové vrstvy v předepsané tloušťce, včetně spotřeby vody</t>
  </si>
  <si>
    <t>00014</t>
  </si>
  <si>
    <t>R</t>
  </si>
  <si>
    <t>Zajištění provedení a výstupů veškerých zkoušek a revizí - popsáno v obchodních podmínkách, technických podmínkách a normách ČSN</t>
  </si>
  <si>
    <t>00015</t>
  </si>
  <si>
    <t>R02</t>
  </si>
  <si>
    <t>574A04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</si>
  <si>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</si>
  <si>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OTSKP 2024</t>
  </si>
  <si>
    <t>Stavba: MR 2 - III/0541 Kašenec</t>
  </si>
  <si>
    <t>III/0541 Kašenec</t>
  </si>
  <si>
    <t>00008</t>
  </si>
  <si>
    <t>Zajištění přístupů a příjezdů k sousedním nemovitostem  - popsáno v obchodních podmínkách, v zákoně č. 13/1997 Sb., a vyhlášce č. 104/1997</t>
  </si>
  <si>
    <t>Zajištění osazení 2 ks dopravního značení - označení stavby, včetně demontáže - dodání objednatelem</t>
  </si>
  <si>
    <t>014102</t>
  </si>
  <si>
    <t>POPLATKY ZA SKLÁDKU</t>
  </si>
  <si>
    <t>T</t>
  </si>
  <si>
    <t>zemina a kamení</t>
  </si>
  <si>
    <t>odkop: 246,6*2,0=493,200 [A] 
Celkem: 493,2 [D]</t>
  </si>
  <si>
    <t>zahrnuje veškeré poplatky provozovateli skládky související s uložením odpadu na skládce.</t>
  </si>
  <si>
    <t>11313A</t>
  </si>
  <si>
    <t>ODSTRANĚNÍ KRYTU ZPEVNĚNÝCH PLOCH S ASFALTOVÝM POJIVEM - BEZ DOPRAVY</t>
  </si>
  <si>
    <t>822*0,1=82,2000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</si>
  <si>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</si>
  <si>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11313B</t>
  </si>
  <si>
    <t>ODSTRANĚNÍ KRYTU ZPEVNĚNÝCH PLOCH S ASFALTOVÝM POJIVEM - DOPRAVA</t>
  </si>
  <si>
    <t>tkm</t>
  </si>
  <si>
    <t>3*82,2*2,4=591,84000 [A]</t>
  </si>
  <si>
    <t>Položka zahrnuje samostatnou dopravu suti a vybouraných hmot. Množství se určí jako součin hmotnosti [t] a požadované vzdálenosti [km].</t>
  </si>
  <si>
    <t>12373A</t>
  </si>
  <si>
    <t>ODKOP PRO SPOD STAVBU SILNIC A ŽELEZNIC TŘ. I - BEZ DOPRAVY</t>
  </si>
  <si>
    <t>822*0,3=1 000,000 [A]</t>
  </si>
  <si>
    <t>položka zahrnuje: 
-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</si>
  <si>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12373B</t>
  </si>
  <si>
    <t>ODKOP PRO SPOD STAVBU SILNIC A ŽELEZNIC TŘ. I - DOPRAVA</t>
  </si>
  <si>
    <t>M3KM</t>
  </si>
  <si>
    <t>3*246,6=739,800 [A]</t>
  </si>
  <si>
    <t>Položka zahrnuje samostatnou dopravu zeminy. Množství se určí jako součin kubatutry [m3] a požadované vzdálenosti [km].</t>
  </si>
  <si>
    <t>17120</t>
  </si>
  <si>
    <t>ULOŽENÍ SYPANINY DO NÁSYPŮ A NA SKLÁDKY BEZ ZHUTNĚNÍ</t>
  </si>
  <si>
    <t>246,6=246,60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</si>
  <si>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</si>
  <si>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56330</t>
  </si>
  <si>
    <t>VOZOVKOVÉ VRSTVY ZE ŠTĚRKODRTI</t>
  </si>
  <si>
    <t>ŠD 0/32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</si>
  <si>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</si>
  <si>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VRST PRO OBNOVU A OPR RECYK ZA STUD CEM A ASF EM TL DO 200MM</t>
  </si>
  <si>
    <t>- dodání materiálů předepsaných pro recyklaci za studena
- provedení recyklace dle předepsaného technologického předpisu zhutnění vrstvy v předepsané tloušťce
- zřízení vrstvy bez rozlišení šířky pokládání vrstvy po etapách
- úpravu napojení ukončení
 - nezahrnuje postřiky nátěry</t>
  </si>
  <si>
    <t>56962</t>
  </si>
  <si>
    <t>ZPEVNĚNÍ KRAJNIC Z RECYKLOVANÉHO MATERIÁLU TL DO 100MM</t>
  </si>
  <si>
    <t>1000*2*0,5=1 000,000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</si>
  <si>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</si>
  <si>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</si>
  <si>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2119*0,05=105,950 [A]</t>
  </si>
  <si>
    <t>574C06</t>
  </si>
  <si>
    <t>577A2</t>
  </si>
  <si>
    <t>VÝSPRAVA TRHLIN ASFALTOVOU ZÁLIVKOU MODIFIK</t>
  </si>
  <si>
    <t>- vyfrézování drážky šířky do 20mm hloubky do 40mm 
- vyčištění 
- nátěr 
- výplň předepsanou zálivkovou hmotou</t>
  </si>
  <si>
    <t>8</t>
  </si>
  <si>
    <t>Potrubí</t>
  </si>
  <si>
    <t>89921</t>
  </si>
  <si>
    <t>VÝŠKOVÁ ÚPRAVA POKLOPŮ</t>
  </si>
  <si>
    <t>KUS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</si>
  <si>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</si>
  <si>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</si>
  <si>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</si>
  <si>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58920</t>
  </si>
  <si>
    <t>VÝPLŇ SPAR MODIFIKOVANÝM ASFALTEM</t>
  </si>
  <si>
    <t>položka zahrnuje: 
- dodávku předepsaného materiálu 
- vyčištění a výplň spar tímto materiálem</t>
  </si>
  <si>
    <t>Soupis prací</t>
  </si>
  <si>
    <t>ASFALTOVÝ BETON PRO OBRUSNÉ VRSTVY ACO 11+</t>
  </si>
  <si>
    <t>ASFALTOVÝ BETON PRO LOŽNÍ VRSTVY ACL 16+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</si>
</sst>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###\ ##0.00"/>
    <numFmt numFmtId="165" formatCode="#\ ###\ ###\ ###\ ##0.000"/>
    <numFmt numFmtId="166" formatCode="#,##0.000"/>
  </numFmts>
  <fonts count="13" x14ac:knownFonts="1">
    <font>
      <sz val="11"/>
      <name val="Calibri"/>
      <family val="2"/>
      <scheme val="minor"/>
    </font>
    <font>
      <sz val="11"/>
      <color rgb="FFD9D9D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7" fillId="0" borderId="0">
      <alignment horizontal="left" vertical="center" wrapText="1"/>
    </xf>
    <xf numFmtId="0" fontId="9" fillId="0" borderId="0"/>
  </cellStyleXfs>
  <cellXfs count="95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5" fillId="2" borderId="4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6" fillId="2" borderId="11" xfId="0" applyFont="1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/>
    <xf numFmtId="0" fontId="8" fillId="0" borderId="14" xfId="0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8" xfId="0" applyFont="1" applyBorder="1" applyAlignment="1">
      <alignment wrapText="1"/>
    </xf>
    <xf numFmtId="0" fontId="0" fillId="0" borderId="1" xfId="9" applyFont="1" applyBorder="1" applyAlignment="1">
      <alignment horizontal="right"/>
    </xf>
    <xf numFmtId="0" fontId="0" fillId="0" borderId="1" xfId="9" applyFont="1" applyBorder="1"/>
    <xf numFmtId="0" fontId="0" fillId="0" borderId="1" xfId="9" applyFont="1" applyBorder="1" applyAlignment="1">
      <alignment wrapText="1"/>
    </xf>
    <xf numFmtId="0" fontId="0" fillId="0" borderId="1" xfId="9" applyFont="1" applyBorder="1" applyAlignment="1">
      <alignment horizontal="center"/>
    </xf>
    <xf numFmtId="166" fontId="0" fillId="0" borderId="1" xfId="9" applyNumberFormat="1" applyFont="1" applyBorder="1" applyAlignment="1">
      <alignment horizontal="center"/>
    </xf>
    <xf numFmtId="4" fontId="0" fillId="0" borderId="1" xfId="9" applyNumberFormat="1" applyFont="1" applyBorder="1" applyAlignment="1">
      <alignment horizontal="center"/>
    </xf>
    <xf numFmtId="0" fontId="0" fillId="0" borderId="1" xfId="9" applyFont="1" applyBorder="1" applyAlignment="1">
      <alignment horizontal="left" vertical="center" wrapText="1"/>
    </xf>
    <xf numFmtId="0" fontId="0" fillId="2" borderId="5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4" borderId="20" xfId="9" applyFont="1" applyFill="1" applyBorder="1"/>
    <xf numFmtId="0" fontId="11" fillId="4" borderId="20" xfId="9" applyFont="1" applyFill="1" applyBorder="1" applyAlignment="1">
      <alignment horizontal="right"/>
    </xf>
    <xf numFmtId="0" fontId="11" fillId="4" borderId="20" xfId="9" applyFont="1" applyFill="1" applyBorder="1" applyAlignment="1">
      <alignment wrapText="1"/>
    </xf>
    <xf numFmtId="0" fontId="12" fillId="0" borderId="1" xfId="9" applyFont="1" applyBorder="1" applyAlignment="1">
      <alignment horizontal="left" vertical="center" wrapText="1"/>
    </xf>
    <xf numFmtId="0" fontId="0" fillId="4" borderId="16" xfId="9" applyFont="1" applyFill="1" applyBorder="1"/>
    <xf numFmtId="0" fontId="11" fillId="4" borderId="16" xfId="9" applyFont="1" applyFill="1" applyBorder="1" applyAlignment="1">
      <alignment horizontal="right"/>
    </xf>
    <xf numFmtId="49" fontId="9" fillId="0" borderId="1" xfId="9" applyNumberFormat="1" applyFont="1" applyBorder="1" applyAlignment="1">
      <alignment horizontal="left" vertical="center" wrapText="1"/>
    </xf>
    <xf numFmtId="0" fontId="6" fillId="2" borderId="21" xfId="0" applyFont="1" applyFill="1" applyBorder="1"/>
    <xf numFmtId="0" fontId="0" fillId="0" borderId="21" xfId="0" applyBorder="1"/>
    <xf numFmtId="0" fontId="4" fillId="3" borderId="22" xfId="4" applyFill="1" applyBorder="1">
      <alignment horizontal="center" vertical="center" wrapText="1"/>
    </xf>
    <xf numFmtId="0" fontId="6" fillId="2" borderId="9" xfId="0" applyFont="1" applyFill="1" applyBorder="1"/>
    <xf numFmtId="0" fontId="6" fillId="2" borderId="14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23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5" xfId="0" applyBorder="1"/>
    <xf numFmtId="0" fontId="0" fillId="0" borderId="16" xfId="0" applyBorder="1"/>
    <xf numFmtId="0" fontId="0" fillId="0" borderId="29" xfId="0" applyBorder="1" applyAlignment="1">
      <alignment wrapText="1"/>
    </xf>
    <xf numFmtId="0" fontId="0" fillId="0" borderId="19" xfId="0" applyBorder="1"/>
    <xf numFmtId="0" fontId="0" fillId="4" borderId="7" xfId="9" applyFont="1" applyFill="1" applyBorder="1"/>
    <xf numFmtId="4" fontId="11" fillId="4" borderId="17" xfId="9" applyNumberFormat="1" applyFont="1" applyFill="1" applyBorder="1" applyAlignment="1">
      <alignment horizontal="center"/>
    </xf>
    <xf numFmtId="0" fontId="0" fillId="4" borderId="15" xfId="9" applyFont="1" applyFill="1" applyBorder="1"/>
    <xf numFmtId="4" fontId="11" fillId="4" borderId="19" xfId="9" applyNumberFormat="1" applyFont="1" applyFill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30" xfId="0" applyBorder="1"/>
    <xf numFmtId="0" fontId="11" fillId="4" borderId="16" xfId="9" applyFont="1" applyFill="1" applyBorder="1" applyAlignment="1">
      <alignment wrapText="1"/>
    </xf>
    <xf numFmtId="0" fontId="10" fillId="0" borderId="10" xfId="9" applyFont="1" applyBorder="1" applyAlignment="1">
      <alignment horizontal="left" vertical="center" wrapText="1"/>
    </xf>
    <xf numFmtId="0" fontId="0" fillId="0" borderId="7" xfId="0" applyBorder="1"/>
    <xf numFmtId="0" fontId="0" fillId="0" borderId="20" xfId="0" applyBorder="1"/>
    <xf numFmtId="0" fontId="0" fillId="0" borderId="17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4" fillId="3" borderId="7" xfId="4" applyFill="1" applyBorder="1">
      <alignment horizontal="center" vertical="center" wrapText="1"/>
    </xf>
    <xf numFmtId="0" fontId="4" fillId="3" borderId="8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</cellXfs>
  <cellStyles count="10">
    <cellStyle name="NadpisRekapitulaceSoupisPraciStyle" xfId="2"/>
    <cellStyle name="NadpisStrukturyStyle" xfId="6"/>
    <cellStyle name="NadpisySloupcuStyle" xfId="4"/>
    <cellStyle name="Normal" xfId="9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D14" sqref="D14"/>
    </sheetView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/>
      <c r="C1" s="3"/>
      <c r="D1" s="3"/>
      <c r="E1" s="3"/>
    </row>
    <row r="2" spans="1:5" x14ac:dyDescent="0.3">
      <c r="A2" s="1"/>
      <c r="B2" s="88" t="s">
        <v>1</v>
      </c>
      <c r="C2" s="3"/>
      <c r="D2" s="3"/>
      <c r="E2" s="3"/>
    </row>
    <row r="3" spans="1:5" x14ac:dyDescent="0.3">
      <c r="A3" s="3"/>
      <c r="B3" s="89"/>
      <c r="C3" s="3"/>
      <c r="D3" s="3"/>
      <c r="E3" s="3"/>
    </row>
    <row r="4" spans="1:5" x14ac:dyDescent="0.3">
      <c r="A4" s="3"/>
      <c r="B4" s="88" t="s">
        <v>61</v>
      </c>
      <c r="C4" s="89"/>
      <c r="D4" s="89"/>
      <c r="E4" s="89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4" t="s">
        <v>2</v>
      </c>
      <c r="C6" s="5">
        <f>SUM(C10:C11)</f>
        <v>0</v>
      </c>
      <c r="D6" s="3"/>
      <c r="E6" s="3"/>
    </row>
    <row r="7" spans="1:5" x14ac:dyDescent="0.3">
      <c r="A7" s="3"/>
      <c r="B7" s="4" t="s">
        <v>3</v>
      </c>
      <c r="C7" s="5">
        <f>SUM(E10:E11)</f>
        <v>0</v>
      </c>
      <c r="D7" s="3"/>
      <c r="E7" s="3"/>
    </row>
    <row r="8" spans="1:5" x14ac:dyDescent="0.3">
      <c r="A8" s="3"/>
      <c r="B8" s="3"/>
      <c r="C8" s="3"/>
      <c r="D8" s="3"/>
      <c r="E8" s="52" t="s">
        <v>60</v>
      </c>
    </row>
    <row r="9" spans="1:5" x14ac:dyDescent="0.3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</row>
    <row r="10" spans="1:5" x14ac:dyDescent="0.3">
      <c r="A10" s="7" t="s">
        <v>9</v>
      </c>
      <c r="B10" s="7" t="s">
        <v>10</v>
      </c>
      <c r="C10" s="8"/>
      <c r="D10" s="8"/>
      <c r="E10" s="8"/>
    </row>
    <row r="11" spans="1:5" x14ac:dyDescent="0.3">
      <c r="A11" s="7" t="s">
        <v>11</v>
      </c>
      <c r="B11" s="7" t="s">
        <v>12</v>
      </c>
      <c r="C11" s="8"/>
      <c r="D11" s="8"/>
      <c r="E11" s="8"/>
    </row>
  </sheetData>
  <mergeCells count="2">
    <mergeCell ref="B2:B3"/>
    <mergeCell ref="B4:E4"/>
  </mergeCells>
  <pageMargins left="0.7" right="0.7" top="0.78740157499999996" bottom="0.78740157499999996" header="0.3" footer="0.3"/>
  <pageSetup fitToHeight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opLeftCell="B1" workbookViewId="0">
      <selection activeCell="E2" sqref="E2"/>
    </sheetView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4" max="15" width="9.109375" hidden="1"/>
  </cols>
  <sheetData>
    <row r="1" spans="1:15" x14ac:dyDescent="0.3">
      <c r="A1" s="1" t="s">
        <v>0</v>
      </c>
      <c r="B1" s="9"/>
      <c r="C1" s="10"/>
      <c r="D1" s="10"/>
      <c r="E1" s="11"/>
      <c r="F1" s="10"/>
      <c r="G1" s="10"/>
      <c r="H1" s="10"/>
      <c r="I1" s="10"/>
      <c r="O1">
        <v>3</v>
      </c>
    </row>
    <row r="2" spans="1:15" ht="21" x14ac:dyDescent="0.3">
      <c r="A2" s="1"/>
      <c r="B2" s="12"/>
      <c r="C2" s="13"/>
      <c r="D2" s="13"/>
      <c r="E2" s="14" t="s">
        <v>121</v>
      </c>
      <c r="F2" s="13"/>
      <c r="G2" s="13"/>
      <c r="H2" s="13"/>
      <c r="I2" s="13"/>
    </row>
    <row r="3" spans="1:15" ht="15" customHeight="1" x14ac:dyDescent="0.3">
      <c r="A3" s="3" t="s">
        <v>13</v>
      </c>
      <c r="B3" s="15" t="s">
        <v>14</v>
      </c>
      <c r="C3" s="93" t="s">
        <v>15</v>
      </c>
      <c r="D3" s="94"/>
      <c r="E3" s="16" t="s">
        <v>62</v>
      </c>
      <c r="F3" s="13"/>
      <c r="G3" s="13"/>
      <c r="H3" s="17" t="s">
        <v>9</v>
      </c>
      <c r="I3" s="18">
        <f>SUMIFS(I8:I14,A8:A14,"SD")</f>
        <v>0</v>
      </c>
      <c r="N3">
        <v>0</v>
      </c>
      <c r="O3">
        <v>2</v>
      </c>
    </row>
    <row r="4" spans="1:15" x14ac:dyDescent="0.3">
      <c r="A4" s="3" t="s">
        <v>16</v>
      </c>
      <c r="B4" s="15" t="s">
        <v>17</v>
      </c>
      <c r="C4" s="93" t="s">
        <v>9</v>
      </c>
      <c r="D4" s="94"/>
      <c r="E4" s="16" t="s">
        <v>10</v>
      </c>
      <c r="F4" s="13"/>
      <c r="G4" s="13"/>
      <c r="H4" s="13"/>
      <c r="I4" s="51" t="s">
        <v>60</v>
      </c>
      <c r="N4">
        <v>0.15</v>
      </c>
      <c r="O4">
        <v>2</v>
      </c>
    </row>
    <row r="5" spans="1:15" ht="15" customHeight="1" x14ac:dyDescent="0.3">
      <c r="A5" s="90" t="s">
        <v>18</v>
      </c>
      <c r="B5" s="91" t="s">
        <v>19</v>
      </c>
      <c r="C5" s="92" t="s">
        <v>20</v>
      </c>
      <c r="D5" s="92" t="s">
        <v>21</v>
      </c>
      <c r="E5" s="92" t="s">
        <v>22</v>
      </c>
      <c r="F5" s="92" t="s">
        <v>23</v>
      </c>
      <c r="G5" s="92" t="s">
        <v>24</v>
      </c>
      <c r="H5" s="92" t="s">
        <v>25</v>
      </c>
      <c r="I5" s="92"/>
      <c r="N5">
        <v>0.21</v>
      </c>
    </row>
    <row r="6" spans="1:15" x14ac:dyDescent="0.3">
      <c r="A6" s="90"/>
      <c r="B6" s="91"/>
      <c r="C6" s="92"/>
      <c r="D6" s="92"/>
      <c r="E6" s="92"/>
      <c r="F6" s="92"/>
      <c r="G6" s="92"/>
      <c r="H6" s="6" t="s">
        <v>26</v>
      </c>
      <c r="I6" s="6" t="s">
        <v>27</v>
      </c>
    </row>
    <row r="7" spans="1:15" x14ac:dyDescent="0.3">
      <c r="A7" s="20">
        <v>0</v>
      </c>
      <c r="B7" s="62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7</v>
      </c>
      <c r="I7" s="21">
        <v>8</v>
      </c>
    </row>
    <row r="8" spans="1:15" x14ac:dyDescent="0.3">
      <c r="A8" s="60" t="s">
        <v>28</v>
      </c>
      <c r="B8" s="63"/>
      <c r="C8" s="64" t="s">
        <v>29</v>
      </c>
      <c r="D8" s="22"/>
      <c r="E8" s="65" t="s">
        <v>30</v>
      </c>
      <c r="F8" s="22"/>
      <c r="G8" s="22"/>
      <c r="H8" s="22"/>
      <c r="I8" s="66">
        <f>SUM(I9:I14)</f>
        <v>0</v>
      </c>
    </row>
    <row r="9" spans="1:15" ht="30" customHeight="1" x14ac:dyDescent="0.3">
      <c r="A9" s="60"/>
      <c r="B9" s="44" t="s">
        <v>40</v>
      </c>
      <c r="C9" s="44" t="s">
        <v>63</v>
      </c>
      <c r="D9" s="45" t="s">
        <v>54</v>
      </c>
      <c r="E9" s="46" t="s">
        <v>64</v>
      </c>
      <c r="F9" s="47" t="s">
        <v>35</v>
      </c>
      <c r="G9" s="35">
        <v>1</v>
      </c>
      <c r="H9" s="36"/>
      <c r="I9" s="67">
        <f>ROUND(G9*H9,O1)</f>
        <v>0</v>
      </c>
    </row>
    <row r="10" spans="1:15" ht="28.8" x14ac:dyDescent="0.3">
      <c r="A10" s="60"/>
      <c r="B10" s="68">
        <v>2</v>
      </c>
      <c r="C10" s="32" t="s">
        <v>53</v>
      </c>
      <c r="D10" s="31" t="s">
        <v>54</v>
      </c>
      <c r="E10" s="33" t="s">
        <v>55</v>
      </c>
      <c r="F10" s="34" t="s">
        <v>35</v>
      </c>
      <c r="G10" s="35">
        <v>1</v>
      </c>
      <c r="H10" s="36"/>
      <c r="I10" s="67">
        <f>ROUND(G10*H10,O2)</f>
        <v>0</v>
      </c>
    </row>
    <row r="11" spans="1:15" ht="28.8" x14ac:dyDescent="0.3">
      <c r="A11" s="60"/>
      <c r="B11" s="37">
        <v>3</v>
      </c>
      <c r="C11" s="38" t="s">
        <v>56</v>
      </c>
      <c r="D11" s="39" t="s">
        <v>57</v>
      </c>
      <c r="E11" s="43" t="s">
        <v>65</v>
      </c>
      <c r="F11" s="40" t="s">
        <v>35</v>
      </c>
      <c r="G11" s="41">
        <v>1</v>
      </c>
      <c r="H11" s="42"/>
      <c r="I11" s="67">
        <f>ROUND(G11*H11,O3)</f>
        <v>0</v>
      </c>
    </row>
    <row r="12" spans="1:15" x14ac:dyDescent="0.3">
      <c r="A12" s="61" t="s">
        <v>31</v>
      </c>
      <c r="B12" s="69">
        <v>4</v>
      </c>
      <c r="C12" s="24" t="s">
        <v>32</v>
      </c>
      <c r="D12" s="23" t="s">
        <v>33</v>
      </c>
      <c r="E12" s="25" t="s">
        <v>34</v>
      </c>
      <c r="F12" s="26" t="s">
        <v>35</v>
      </c>
      <c r="G12" s="27">
        <v>1</v>
      </c>
      <c r="H12" s="28"/>
      <c r="I12" s="67">
        <f>ROUND(G12*H12,O4)</f>
        <v>0</v>
      </c>
      <c r="N12" s="29">
        <f>I12*0.21</f>
        <v>0</v>
      </c>
      <c r="O12">
        <v>3</v>
      </c>
    </row>
    <row r="13" spans="1:15" ht="187.2" x14ac:dyDescent="0.3">
      <c r="A13" s="61" t="s">
        <v>36</v>
      </c>
      <c r="B13" s="70"/>
      <c r="C13" s="30"/>
      <c r="D13" s="30"/>
      <c r="E13" s="25" t="s">
        <v>37</v>
      </c>
      <c r="F13" s="30"/>
      <c r="G13" s="30"/>
      <c r="H13" s="30"/>
      <c r="I13" s="71"/>
    </row>
    <row r="14" spans="1:15" x14ac:dyDescent="0.3">
      <c r="A14" s="61" t="s">
        <v>38</v>
      </c>
      <c r="B14" s="72"/>
      <c r="C14" s="73"/>
      <c r="D14" s="73"/>
      <c r="E14" s="74" t="s">
        <v>39</v>
      </c>
      <c r="F14" s="73"/>
      <c r="G14" s="73"/>
      <c r="H14" s="73"/>
      <c r="I14" s="75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fitToHeight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opLeftCell="B1" workbookViewId="0">
      <selection activeCell="E2" sqref="E2"/>
    </sheetView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4" max="15" width="9.109375" hidden="1"/>
  </cols>
  <sheetData>
    <row r="1" spans="1:15" x14ac:dyDescent="0.3">
      <c r="A1" s="1" t="s">
        <v>0</v>
      </c>
      <c r="B1" s="9"/>
      <c r="C1" s="10"/>
      <c r="D1" s="10"/>
      <c r="E1" s="11"/>
      <c r="F1" s="10"/>
      <c r="G1" s="10"/>
      <c r="H1" s="10"/>
      <c r="I1" s="10"/>
      <c r="O1">
        <v>3</v>
      </c>
    </row>
    <row r="2" spans="1:15" ht="21" x14ac:dyDescent="0.3">
      <c r="A2" s="1"/>
      <c r="B2" s="12"/>
      <c r="C2" s="13"/>
      <c r="D2" s="13"/>
      <c r="E2" s="14" t="s">
        <v>121</v>
      </c>
      <c r="F2" s="13"/>
      <c r="G2" s="13"/>
      <c r="H2" s="13"/>
      <c r="I2" s="13"/>
    </row>
    <row r="3" spans="1:15" x14ac:dyDescent="0.3">
      <c r="A3" s="3" t="s">
        <v>13</v>
      </c>
      <c r="B3" s="15" t="s">
        <v>14</v>
      </c>
      <c r="C3" s="93" t="s">
        <v>15</v>
      </c>
      <c r="D3" s="94"/>
      <c r="E3" s="16" t="s">
        <v>62</v>
      </c>
      <c r="F3" s="13"/>
      <c r="G3" s="13"/>
      <c r="H3" s="17" t="s">
        <v>11</v>
      </c>
      <c r="I3" s="18">
        <f>I8+I13+I29+I50+I55</f>
        <v>0</v>
      </c>
      <c r="N3">
        <v>0</v>
      </c>
      <c r="O3">
        <v>2</v>
      </c>
    </row>
    <row r="4" spans="1:15" x14ac:dyDescent="0.3">
      <c r="A4" s="3" t="s">
        <v>16</v>
      </c>
      <c r="B4" s="15" t="s">
        <v>17</v>
      </c>
      <c r="C4" s="93" t="s">
        <v>11</v>
      </c>
      <c r="D4" s="94"/>
      <c r="E4" s="16" t="s">
        <v>12</v>
      </c>
      <c r="F4" s="13"/>
      <c r="G4" s="13"/>
      <c r="H4" s="13"/>
      <c r="I4" s="51" t="s">
        <v>60</v>
      </c>
      <c r="N4">
        <v>0.15</v>
      </c>
      <c r="O4">
        <v>2</v>
      </c>
    </row>
    <row r="5" spans="1:15" ht="15" customHeight="1" x14ac:dyDescent="0.3">
      <c r="A5" s="90" t="s">
        <v>18</v>
      </c>
      <c r="B5" s="91" t="s">
        <v>19</v>
      </c>
      <c r="C5" s="92" t="s">
        <v>20</v>
      </c>
      <c r="D5" s="92" t="s">
        <v>21</v>
      </c>
      <c r="E5" s="92" t="s">
        <v>22</v>
      </c>
      <c r="F5" s="92" t="s">
        <v>23</v>
      </c>
      <c r="G5" s="92" t="s">
        <v>24</v>
      </c>
      <c r="H5" s="92" t="s">
        <v>25</v>
      </c>
      <c r="I5" s="92"/>
      <c r="N5">
        <v>0.21</v>
      </c>
    </row>
    <row r="6" spans="1:15" x14ac:dyDescent="0.3">
      <c r="A6" s="90"/>
      <c r="B6" s="91"/>
      <c r="C6" s="92"/>
      <c r="D6" s="92"/>
      <c r="E6" s="92"/>
      <c r="F6" s="92"/>
      <c r="G6" s="92"/>
      <c r="H6" s="6" t="s">
        <v>26</v>
      </c>
      <c r="I6" s="6" t="s">
        <v>27</v>
      </c>
    </row>
    <row r="7" spans="1:15" x14ac:dyDescent="0.3">
      <c r="A7" s="20">
        <v>0</v>
      </c>
      <c r="B7" s="19">
        <v>1</v>
      </c>
      <c r="C7" s="21">
        <v>2</v>
      </c>
      <c r="D7" s="6">
        <v>3</v>
      </c>
      <c r="E7" s="21">
        <v>4</v>
      </c>
      <c r="F7" s="6">
        <v>5</v>
      </c>
      <c r="G7" s="6">
        <v>6</v>
      </c>
      <c r="H7" s="6">
        <v>7</v>
      </c>
      <c r="I7" s="21">
        <v>8</v>
      </c>
    </row>
    <row r="8" spans="1:15" x14ac:dyDescent="0.3">
      <c r="B8" s="76"/>
      <c r="C8" s="54" t="s">
        <v>29</v>
      </c>
      <c r="D8" s="53"/>
      <c r="E8" s="55" t="s">
        <v>30</v>
      </c>
      <c r="F8" s="53"/>
      <c r="G8" s="53"/>
      <c r="H8" s="53"/>
      <c r="I8" s="77">
        <f>SUM(I9)</f>
        <v>0</v>
      </c>
    </row>
    <row r="9" spans="1:15" x14ac:dyDescent="0.3">
      <c r="B9" s="44" t="s">
        <v>40</v>
      </c>
      <c r="C9" s="44" t="s">
        <v>66</v>
      </c>
      <c r="D9" s="45" t="s">
        <v>40</v>
      </c>
      <c r="E9" s="46" t="s">
        <v>67</v>
      </c>
      <c r="F9" s="47" t="s">
        <v>68</v>
      </c>
      <c r="G9" s="48">
        <v>493.2</v>
      </c>
      <c r="H9" s="49"/>
      <c r="I9" s="49">
        <f>ROUND(ROUND(H9,2)*ROUND(G9,3),2)</f>
        <v>0</v>
      </c>
    </row>
    <row r="10" spans="1:15" x14ac:dyDescent="0.3">
      <c r="B10" s="80"/>
      <c r="C10" s="81"/>
      <c r="D10" s="82"/>
      <c r="E10" s="50" t="s">
        <v>69</v>
      </c>
      <c r="F10" s="80"/>
      <c r="G10" s="81"/>
      <c r="H10" s="81"/>
      <c r="I10" s="82"/>
    </row>
    <row r="11" spans="1:15" ht="26.4" x14ac:dyDescent="0.3">
      <c r="B11" s="70"/>
      <c r="C11" s="30"/>
      <c r="D11" s="71"/>
      <c r="E11" s="56" t="s">
        <v>70</v>
      </c>
      <c r="F11" s="70"/>
      <c r="G11" s="30"/>
      <c r="H11" s="30"/>
      <c r="I11" s="71"/>
    </row>
    <row r="12" spans="1:15" ht="28.8" x14ac:dyDescent="0.3">
      <c r="B12" s="72"/>
      <c r="C12" s="73"/>
      <c r="D12" s="75"/>
      <c r="E12" s="50" t="s">
        <v>71</v>
      </c>
      <c r="F12" s="72"/>
      <c r="G12" s="73"/>
      <c r="H12" s="73"/>
      <c r="I12" s="75"/>
    </row>
    <row r="13" spans="1:15" x14ac:dyDescent="0.3">
      <c r="B13" s="78"/>
      <c r="C13" s="58" t="s">
        <v>40</v>
      </c>
      <c r="D13" s="57"/>
      <c r="E13" s="55" t="s">
        <v>41</v>
      </c>
      <c r="F13" s="57"/>
      <c r="G13" s="57"/>
      <c r="H13" s="57"/>
      <c r="I13" s="79">
        <f>SUM(I14:I26)</f>
        <v>0</v>
      </c>
    </row>
    <row r="14" spans="1:15" ht="28.8" x14ac:dyDescent="0.3">
      <c r="B14" s="44">
        <v>2</v>
      </c>
      <c r="C14" s="44" t="s">
        <v>72</v>
      </c>
      <c r="D14" s="45" t="s">
        <v>33</v>
      </c>
      <c r="E14" s="46" t="s">
        <v>73</v>
      </c>
      <c r="F14" s="47" t="s">
        <v>42</v>
      </c>
      <c r="G14" s="48">
        <v>82.2</v>
      </c>
      <c r="H14" s="49"/>
      <c r="I14" s="49">
        <f>ROUND(ROUND(H14,2)*ROUND(G14,3),2)</f>
        <v>0</v>
      </c>
    </row>
    <row r="15" spans="1:15" x14ac:dyDescent="0.3">
      <c r="B15" s="70"/>
      <c r="C15" s="30"/>
      <c r="D15" s="30"/>
      <c r="E15" s="56" t="s">
        <v>74</v>
      </c>
      <c r="F15" s="30"/>
      <c r="G15" s="30"/>
      <c r="H15" s="30"/>
      <c r="I15" s="71"/>
    </row>
    <row r="16" spans="1:15" ht="86.4" x14ac:dyDescent="0.3">
      <c r="B16" s="70"/>
      <c r="C16" s="30"/>
      <c r="D16" s="30"/>
      <c r="E16" s="50" t="s">
        <v>75</v>
      </c>
      <c r="F16" s="30"/>
      <c r="G16" s="30"/>
      <c r="H16" s="30"/>
      <c r="I16" s="71"/>
    </row>
    <row r="17" spans="2:9" ht="28.8" x14ac:dyDescent="0.3">
      <c r="B17" s="44">
        <v>3</v>
      </c>
      <c r="C17" s="44" t="s">
        <v>76</v>
      </c>
      <c r="D17" s="45" t="s">
        <v>33</v>
      </c>
      <c r="E17" s="46" t="s">
        <v>77</v>
      </c>
      <c r="F17" s="47" t="s">
        <v>78</v>
      </c>
      <c r="G17" s="48">
        <v>591.84</v>
      </c>
      <c r="H17" s="49"/>
      <c r="I17" s="49">
        <f>ROUND(ROUND(H17,2)*ROUND(G17,3),2)</f>
        <v>0</v>
      </c>
    </row>
    <row r="18" spans="2:9" x14ac:dyDescent="0.3">
      <c r="B18" s="70"/>
      <c r="C18" s="30"/>
      <c r="D18" s="30"/>
      <c r="E18" s="56" t="s">
        <v>79</v>
      </c>
      <c r="F18" s="30"/>
      <c r="G18" s="30"/>
      <c r="H18" s="30"/>
      <c r="I18" s="71"/>
    </row>
    <row r="19" spans="2:9" ht="28.8" x14ac:dyDescent="0.3">
      <c r="B19" s="70"/>
      <c r="C19" s="30"/>
      <c r="D19" s="30"/>
      <c r="E19" s="50" t="s">
        <v>80</v>
      </c>
      <c r="F19" s="30"/>
      <c r="G19" s="30"/>
      <c r="H19" s="30"/>
      <c r="I19" s="71"/>
    </row>
    <row r="20" spans="2:9" x14ac:dyDescent="0.3">
      <c r="B20" s="44">
        <v>4</v>
      </c>
      <c r="C20" s="44" t="s">
        <v>81</v>
      </c>
      <c r="D20" s="45" t="s">
        <v>33</v>
      </c>
      <c r="E20" s="46" t="s">
        <v>82</v>
      </c>
      <c r="F20" s="47" t="s">
        <v>42</v>
      </c>
      <c r="G20" s="48">
        <v>246.6</v>
      </c>
      <c r="H20" s="49"/>
      <c r="I20" s="49">
        <f>ROUND(ROUND(H20,2)*ROUND(G20,3),2)</f>
        <v>0</v>
      </c>
    </row>
    <row r="21" spans="2:9" x14ac:dyDescent="0.3">
      <c r="B21" s="70"/>
      <c r="C21" s="30"/>
      <c r="D21" s="30"/>
      <c r="E21" s="56" t="s">
        <v>83</v>
      </c>
      <c r="F21" s="30"/>
      <c r="G21" s="30"/>
      <c r="H21" s="30"/>
      <c r="I21" s="71"/>
    </row>
    <row r="22" spans="2:9" ht="409.6" x14ac:dyDescent="0.3">
      <c r="B22" s="70"/>
      <c r="C22" s="30"/>
      <c r="D22" s="30"/>
      <c r="E22" s="50" t="s">
        <v>84</v>
      </c>
      <c r="F22" s="30"/>
      <c r="G22" s="30"/>
      <c r="H22" s="30"/>
      <c r="I22" s="71"/>
    </row>
    <row r="23" spans="2:9" x14ac:dyDescent="0.3">
      <c r="B23" s="44">
        <v>5</v>
      </c>
      <c r="C23" s="44" t="s">
        <v>85</v>
      </c>
      <c r="D23" s="45" t="s">
        <v>33</v>
      </c>
      <c r="E23" s="46" t="s">
        <v>86</v>
      </c>
      <c r="F23" s="47" t="s">
        <v>87</v>
      </c>
      <c r="G23" s="48">
        <v>739.8</v>
      </c>
      <c r="H23" s="49"/>
      <c r="I23" s="49">
        <f>ROUND(ROUND(H23,2)*ROUND(G23,3),2)</f>
        <v>0</v>
      </c>
    </row>
    <row r="24" spans="2:9" x14ac:dyDescent="0.3">
      <c r="B24" s="70"/>
      <c r="C24" s="30"/>
      <c r="D24" s="30"/>
      <c r="E24" s="56" t="s">
        <v>88</v>
      </c>
      <c r="F24" s="30"/>
      <c r="G24" s="30"/>
      <c r="H24" s="30"/>
      <c r="I24" s="71"/>
    </row>
    <row r="25" spans="2:9" ht="28.8" x14ac:dyDescent="0.3">
      <c r="B25" s="70"/>
      <c r="C25" s="30"/>
      <c r="D25" s="30"/>
      <c r="E25" s="50" t="s">
        <v>89</v>
      </c>
      <c r="F25" s="30"/>
      <c r="G25" s="30"/>
      <c r="H25" s="30"/>
      <c r="I25" s="71"/>
    </row>
    <row r="26" spans="2:9" x14ac:dyDescent="0.3">
      <c r="B26" s="44">
        <v>6</v>
      </c>
      <c r="C26" s="44" t="s">
        <v>90</v>
      </c>
      <c r="D26" s="45" t="s">
        <v>33</v>
      </c>
      <c r="E26" s="46" t="s">
        <v>91</v>
      </c>
      <c r="F26" s="47" t="s">
        <v>42</v>
      </c>
      <c r="G26" s="48">
        <v>246.6</v>
      </c>
      <c r="H26" s="49"/>
      <c r="I26" s="49">
        <f>ROUND(ROUND(H26,2)*ROUND(G26,3),2)</f>
        <v>0</v>
      </c>
    </row>
    <row r="27" spans="2:9" x14ac:dyDescent="0.3">
      <c r="B27" s="70"/>
      <c r="C27" s="30"/>
      <c r="D27" s="30"/>
      <c r="E27" s="84" t="s">
        <v>92</v>
      </c>
      <c r="F27" s="30"/>
      <c r="G27" s="30"/>
      <c r="H27" s="30"/>
      <c r="I27" s="71"/>
    </row>
    <row r="28" spans="2:9" ht="216" x14ac:dyDescent="0.3">
      <c r="B28" s="85"/>
      <c r="C28" s="86"/>
      <c r="D28" s="86"/>
      <c r="E28" s="50" t="s">
        <v>93</v>
      </c>
      <c r="F28" s="86"/>
      <c r="G28" s="86"/>
      <c r="H28" s="86"/>
      <c r="I28" s="87"/>
    </row>
    <row r="29" spans="2:9" x14ac:dyDescent="0.3">
      <c r="B29" s="78"/>
      <c r="C29" s="58" t="s">
        <v>43</v>
      </c>
      <c r="D29" s="57"/>
      <c r="E29" s="83" t="s">
        <v>12</v>
      </c>
      <c r="F29" s="57"/>
      <c r="G29" s="57"/>
      <c r="H29" s="57"/>
      <c r="I29" s="79">
        <f>SUM(I30:I46)</f>
        <v>0</v>
      </c>
    </row>
    <row r="30" spans="2:9" x14ac:dyDescent="0.3">
      <c r="B30" s="44">
        <v>7</v>
      </c>
      <c r="C30" s="44" t="s">
        <v>94</v>
      </c>
      <c r="D30" s="45" t="s">
        <v>33</v>
      </c>
      <c r="E30" s="46" t="s">
        <v>95</v>
      </c>
      <c r="F30" s="47" t="s">
        <v>42</v>
      </c>
      <c r="G30" s="48">
        <v>246.6</v>
      </c>
      <c r="H30" s="49"/>
      <c r="I30" s="49">
        <f>ROUND(ROUND(H30,2)*ROUND(G30,3),2)</f>
        <v>0</v>
      </c>
    </row>
    <row r="31" spans="2:9" x14ac:dyDescent="0.3">
      <c r="B31" s="70"/>
      <c r="C31" s="30"/>
      <c r="D31" s="30"/>
      <c r="E31" s="50" t="s">
        <v>96</v>
      </c>
      <c r="F31" s="30"/>
      <c r="G31" s="30"/>
      <c r="H31" s="30"/>
      <c r="I31" s="71"/>
    </row>
    <row r="32" spans="2:9" ht="57.6" x14ac:dyDescent="0.3">
      <c r="B32" s="70"/>
      <c r="C32" s="30"/>
      <c r="D32" s="30"/>
      <c r="E32" s="50" t="s">
        <v>97</v>
      </c>
      <c r="F32" s="30"/>
      <c r="G32" s="30"/>
      <c r="H32" s="30"/>
      <c r="I32" s="71"/>
    </row>
    <row r="33" spans="2:9" x14ac:dyDescent="0.3">
      <c r="B33" s="44">
        <v>8</v>
      </c>
      <c r="C33" s="44">
        <v>567544</v>
      </c>
      <c r="D33" s="45" t="s">
        <v>33</v>
      </c>
      <c r="E33" s="46" t="s">
        <v>98</v>
      </c>
      <c r="F33" s="47" t="s">
        <v>46</v>
      </c>
      <c r="G33" s="48">
        <v>2119</v>
      </c>
      <c r="H33" s="49"/>
      <c r="I33" s="49">
        <f>ROUND(ROUND(H33,2)*ROUND(G33,3),2)</f>
        <v>0</v>
      </c>
    </row>
    <row r="34" spans="2:9" ht="79.2" x14ac:dyDescent="0.3">
      <c r="B34" s="70"/>
      <c r="C34" s="30"/>
      <c r="D34" s="30"/>
      <c r="E34" s="59" t="s">
        <v>99</v>
      </c>
      <c r="F34" s="30"/>
      <c r="G34" s="30"/>
      <c r="H34" s="30"/>
      <c r="I34" s="71"/>
    </row>
    <row r="35" spans="2:9" x14ac:dyDescent="0.3">
      <c r="B35" s="44">
        <v>9</v>
      </c>
      <c r="C35" s="44" t="s">
        <v>100</v>
      </c>
      <c r="D35" s="45" t="s">
        <v>33</v>
      </c>
      <c r="E35" s="46" t="s">
        <v>101</v>
      </c>
      <c r="F35" s="47" t="s">
        <v>46</v>
      </c>
      <c r="G35" s="48">
        <v>451</v>
      </c>
      <c r="H35" s="49"/>
      <c r="I35" s="49">
        <f>ROUND(ROUND(H35,2)*ROUND(G35,3),2)</f>
        <v>0</v>
      </c>
    </row>
    <row r="36" spans="2:9" x14ac:dyDescent="0.3">
      <c r="B36" s="70"/>
      <c r="C36" s="30"/>
      <c r="D36" s="30"/>
      <c r="E36" s="56" t="s">
        <v>102</v>
      </c>
      <c r="F36" s="30"/>
      <c r="G36" s="30"/>
      <c r="H36" s="30"/>
      <c r="I36" s="71"/>
    </row>
    <row r="37" spans="2:9" ht="115.2" x14ac:dyDescent="0.3">
      <c r="B37" s="70"/>
      <c r="C37" s="30"/>
      <c r="D37" s="30"/>
      <c r="E37" s="50" t="s">
        <v>103</v>
      </c>
      <c r="F37" s="30"/>
      <c r="G37" s="30"/>
      <c r="H37" s="30"/>
      <c r="I37" s="71"/>
    </row>
    <row r="38" spans="2:9" x14ac:dyDescent="0.3">
      <c r="B38" s="44">
        <v>10</v>
      </c>
      <c r="C38" s="44" t="s">
        <v>44</v>
      </c>
      <c r="D38" s="45" t="s">
        <v>33</v>
      </c>
      <c r="E38" s="46" t="s">
        <v>45</v>
      </c>
      <c r="F38" s="47" t="s">
        <v>46</v>
      </c>
      <c r="G38" s="48">
        <v>4238</v>
      </c>
      <c r="H38" s="49"/>
      <c r="I38" s="49">
        <f>ROUND(ROUND(H38,2)*ROUND(G38,3),2)</f>
        <v>0</v>
      </c>
    </row>
    <row r="39" spans="2:9" ht="57.6" x14ac:dyDescent="0.3">
      <c r="B39" s="70"/>
      <c r="C39" s="30"/>
      <c r="D39" s="30"/>
      <c r="E39" s="50" t="s">
        <v>104</v>
      </c>
      <c r="F39" s="30"/>
      <c r="G39" s="30"/>
      <c r="H39" s="30"/>
      <c r="I39" s="71"/>
    </row>
    <row r="40" spans="2:9" x14ac:dyDescent="0.3">
      <c r="B40" s="44">
        <v>11</v>
      </c>
      <c r="C40" s="44" t="s">
        <v>58</v>
      </c>
      <c r="D40" s="45" t="s">
        <v>33</v>
      </c>
      <c r="E40" s="46" t="s">
        <v>122</v>
      </c>
      <c r="F40" s="47" t="s">
        <v>42</v>
      </c>
      <c r="G40" s="48">
        <v>105.95</v>
      </c>
      <c r="H40" s="49"/>
      <c r="I40" s="49">
        <f>ROUND(ROUND(H40,2)*ROUND(G40,3),2)</f>
        <v>0</v>
      </c>
    </row>
    <row r="41" spans="2:9" x14ac:dyDescent="0.3">
      <c r="B41" s="70"/>
      <c r="C41" s="30"/>
      <c r="D41" s="30"/>
      <c r="E41" s="56" t="s">
        <v>105</v>
      </c>
      <c r="F41" s="30"/>
      <c r="G41" s="30"/>
      <c r="H41" s="30"/>
      <c r="I41" s="71"/>
    </row>
    <row r="42" spans="2:9" ht="158.4" x14ac:dyDescent="0.3">
      <c r="B42" s="70"/>
      <c r="C42" s="30"/>
      <c r="D42" s="30"/>
      <c r="E42" s="50" t="s">
        <v>59</v>
      </c>
      <c r="F42" s="30"/>
      <c r="G42" s="30"/>
      <c r="H42" s="30"/>
      <c r="I42" s="71"/>
    </row>
    <row r="43" spans="2:9" x14ac:dyDescent="0.3">
      <c r="B43" s="44">
        <v>12</v>
      </c>
      <c r="C43" s="44" t="s">
        <v>106</v>
      </c>
      <c r="D43" s="45" t="s">
        <v>33</v>
      </c>
      <c r="E43" s="46" t="s">
        <v>123</v>
      </c>
      <c r="F43" s="47" t="s">
        <v>42</v>
      </c>
      <c r="G43" s="48">
        <v>105.95</v>
      </c>
      <c r="H43" s="49"/>
      <c r="I43" s="49">
        <f>ROUND(ROUND(H43,2)*ROUND(G43,3),2)</f>
        <v>0</v>
      </c>
    </row>
    <row r="44" spans="2:9" x14ac:dyDescent="0.3">
      <c r="B44" s="70"/>
      <c r="C44" s="30"/>
      <c r="D44" s="30"/>
      <c r="E44" s="56" t="s">
        <v>105</v>
      </c>
      <c r="F44" s="30"/>
      <c r="G44" s="30"/>
      <c r="H44" s="30"/>
      <c r="I44" s="71"/>
    </row>
    <row r="45" spans="2:9" ht="158.4" x14ac:dyDescent="0.3">
      <c r="B45" s="70"/>
      <c r="C45" s="30"/>
      <c r="D45" s="30"/>
      <c r="E45" s="50" t="s">
        <v>59</v>
      </c>
      <c r="F45" s="30"/>
      <c r="G45" s="30"/>
      <c r="H45" s="30"/>
      <c r="I45" s="71"/>
    </row>
    <row r="46" spans="2:9" x14ac:dyDescent="0.3">
      <c r="B46" s="44">
        <v>13</v>
      </c>
      <c r="C46" s="44" t="s">
        <v>107</v>
      </c>
      <c r="D46" s="45" t="s">
        <v>33</v>
      </c>
      <c r="E46" s="46" t="s">
        <v>108</v>
      </c>
      <c r="F46" s="47" t="s">
        <v>47</v>
      </c>
      <c r="G46" s="48">
        <v>100</v>
      </c>
      <c r="H46" s="49"/>
      <c r="I46" s="49">
        <f>ROUND(ROUND(H46,2)*ROUND(G46,3),2)</f>
        <v>0</v>
      </c>
    </row>
    <row r="47" spans="2:9" ht="57.6" x14ac:dyDescent="0.3">
      <c r="B47" s="72"/>
      <c r="C47" s="73"/>
      <c r="D47" s="73"/>
      <c r="E47" s="50" t="s">
        <v>109</v>
      </c>
      <c r="F47" s="73"/>
      <c r="G47" s="73"/>
      <c r="H47" s="73"/>
      <c r="I47" s="75"/>
    </row>
    <row r="48" spans="2:9" x14ac:dyDescent="0.3">
      <c r="B48" s="44">
        <v>14</v>
      </c>
      <c r="C48" s="44" t="s">
        <v>118</v>
      </c>
      <c r="D48" s="45" t="s">
        <v>33</v>
      </c>
      <c r="E48" s="46" t="s">
        <v>119</v>
      </c>
      <c r="F48" s="47" t="s">
        <v>47</v>
      </c>
      <c r="G48" s="48">
        <v>19.7</v>
      </c>
      <c r="H48" s="49"/>
      <c r="I48" s="49">
        <f>ROUND(ROUND(H48,2)*ROUND(G48,3),2)</f>
        <v>0</v>
      </c>
    </row>
    <row r="49" spans="2:9" ht="43.2" x14ac:dyDescent="0.3">
      <c r="B49" s="72"/>
      <c r="C49" s="73"/>
      <c r="D49" s="75"/>
      <c r="E49" s="50" t="s">
        <v>120</v>
      </c>
      <c r="F49" s="30"/>
      <c r="G49" s="30"/>
      <c r="H49" s="30"/>
      <c r="I49" s="71"/>
    </row>
    <row r="50" spans="2:9" x14ac:dyDescent="0.3">
      <c r="B50" s="78"/>
      <c r="C50" s="58" t="s">
        <v>110</v>
      </c>
      <c r="D50" s="57"/>
      <c r="E50" s="83" t="s">
        <v>111</v>
      </c>
      <c r="F50" s="57"/>
      <c r="G50" s="57"/>
      <c r="H50" s="57"/>
      <c r="I50" s="79">
        <f>SUM(I51:I53)</f>
        <v>0</v>
      </c>
    </row>
    <row r="51" spans="2:9" x14ac:dyDescent="0.3">
      <c r="B51" s="44">
        <v>15</v>
      </c>
      <c r="C51" s="44" t="s">
        <v>112</v>
      </c>
      <c r="D51" s="45" t="s">
        <v>33</v>
      </c>
      <c r="E51" s="46" t="s">
        <v>113</v>
      </c>
      <c r="F51" s="47" t="s">
        <v>114</v>
      </c>
      <c r="G51" s="48">
        <v>12</v>
      </c>
      <c r="H51" s="49"/>
      <c r="I51" s="49">
        <f>ROUND(ROUND(H51,2)*ROUND(G51,3),2)</f>
        <v>0</v>
      </c>
    </row>
    <row r="52" spans="2:9" ht="43.2" x14ac:dyDescent="0.3">
      <c r="B52" s="70"/>
      <c r="C52" s="30"/>
      <c r="D52" s="30"/>
      <c r="E52" s="50" t="s">
        <v>115</v>
      </c>
      <c r="F52" s="30"/>
      <c r="G52" s="30"/>
      <c r="H52" s="30"/>
      <c r="I52" s="71"/>
    </row>
    <row r="53" spans="2:9" x14ac:dyDescent="0.3">
      <c r="B53" s="44">
        <v>16</v>
      </c>
      <c r="C53" s="44" t="s">
        <v>116</v>
      </c>
      <c r="D53" s="45" t="s">
        <v>33</v>
      </c>
      <c r="E53" s="46" t="s">
        <v>117</v>
      </c>
      <c r="F53" s="47" t="s">
        <v>114</v>
      </c>
      <c r="G53" s="48">
        <v>7</v>
      </c>
      <c r="H53" s="49"/>
      <c r="I53" s="49">
        <f>ROUND(ROUND(H53,2)*ROUND(G53,3),2)</f>
        <v>0</v>
      </c>
    </row>
    <row r="54" spans="2:9" ht="43.2" x14ac:dyDescent="0.3">
      <c r="B54" s="72"/>
      <c r="C54" s="73"/>
      <c r="D54" s="73"/>
      <c r="E54" s="50" t="s">
        <v>115</v>
      </c>
      <c r="F54" s="73"/>
      <c r="G54" s="73"/>
      <c r="H54" s="73"/>
      <c r="I54" s="75"/>
    </row>
    <row r="55" spans="2:9" x14ac:dyDescent="0.3">
      <c r="B55" s="78"/>
      <c r="C55" s="58" t="s">
        <v>48</v>
      </c>
      <c r="D55" s="57"/>
      <c r="E55" s="83" t="s">
        <v>49</v>
      </c>
      <c r="F55" s="57"/>
      <c r="G55" s="57"/>
      <c r="H55" s="57"/>
      <c r="I55" s="79">
        <f>SUM(I56:I56)</f>
        <v>0</v>
      </c>
    </row>
    <row r="56" spans="2:9" x14ac:dyDescent="0.3">
      <c r="B56" s="44">
        <v>17</v>
      </c>
      <c r="C56" s="44" t="s">
        <v>50</v>
      </c>
      <c r="D56" s="45" t="s">
        <v>33</v>
      </c>
      <c r="E56" s="46" t="s">
        <v>51</v>
      </c>
      <c r="F56" s="47" t="s">
        <v>47</v>
      </c>
      <c r="G56" s="48">
        <v>19.7</v>
      </c>
      <c r="H56" s="49"/>
      <c r="I56" s="49">
        <f>ROUND(ROUND(H56,2)*ROUND(G56,3),2)</f>
        <v>0</v>
      </c>
    </row>
    <row r="57" spans="2:9" ht="28.8" x14ac:dyDescent="0.3">
      <c r="B57" s="72"/>
      <c r="C57" s="73"/>
      <c r="D57" s="73"/>
      <c r="E57" s="50" t="s">
        <v>52</v>
      </c>
      <c r="F57" s="73"/>
      <c r="G57" s="73"/>
      <c r="H57" s="73"/>
      <c r="I57" s="75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Marcela</dc:creator>
  <cp:lastModifiedBy>Fukač Josef</cp:lastModifiedBy>
  <dcterms:created xsi:type="dcterms:W3CDTF">2024-01-15T08:08:39Z</dcterms:created>
  <dcterms:modified xsi:type="dcterms:W3CDTF">2024-04-29T13:25:26Z</dcterms:modified>
</cp:coreProperties>
</file>