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ů\Desktop\Nová složka\Ivančice škola\VENKOVNÍ ROZVODY - 2024\"/>
    </mc:Choice>
  </mc:AlternateContent>
  <xr:revisionPtr revIDLastSave="0" documentId="13_ncr:1_{C0CF7D8E-4D95-4116-B158-E1AF261DEF5C}" xr6:coauthVersionLast="47" xr6:coauthVersionMax="47" xr10:uidLastSave="{00000000-0000-0000-0000-000000000000}"/>
  <bookViews>
    <workbookView xWindow="-120" yWindow="-120" windowWidth="29040" windowHeight="15840" activeTab="1" xr2:uid="{BE205826-7F67-4277-8215-2A7FBC773ABF}"/>
  </bookViews>
  <sheets>
    <sheet name="Rekapitulace" sheetId="2" r:id="rId1"/>
    <sheet name="Položky" sheetId="1" r:id="rId2"/>
    <sheet name="Rozvodnice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132" i="1"/>
  <c r="G133" i="1"/>
  <c r="G134" i="1"/>
  <c r="G135" i="1"/>
  <c r="G136" i="1"/>
  <c r="G137" i="1"/>
  <c r="G138" i="1"/>
  <c r="G139" i="1"/>
  <c r="G140" i="1"/>
  <c r="G141" i="1"/>
  <c r="G131" i="1"/>
  <c r="G114" i="1"/>
  <c r="G115" i="1"/>
  <c r="G116" i="1"/>
  <c r="G117" i="1"/>
  <c r="G118" i="1"/>
  <c r="G119" i="1"/>
  <c r="G120" i="1"/>
  <c r="G121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68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19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3" i="3"/>
  <c r="G37" i="1" l="1"/>
  <c r="C5" i="2" s="1"/>
  <c r="G61" i="1"/>
  <c r="C8" i="2" s="1"/>
  <c r="G102" i="1"/>
  <c r="G105" i="1"/>
  <c r="G144" i="1"/>
  <c r="C12" i="2" s="1"/>
  <c r="C13" i="2" s="1"/>
  <c r="F38" i="3"/>
  <c r="D113" i="1" s="1"/>
  <c r="G113" i="1" s="1"/>
  <c r="F17" i="3"/>
  <c r="D112" i="1" s="1"/>
  <c r="G112" i="1" s="1"/>
  <c r="G108" i="1" l="1"/>
  <c r="C6" i="2" s="1"/>
  <c r="C7" i="2" s="1"/>
  <c r="C9" i="2" s="1"/>
  <c r="G124" i="1"/>
  <c r="C16" i="2" s="1"/>
  <c r="C17" i="2" s="1"/>
  <c r="C22" i="2" l="1"/>
  <c r="C26" i="2" s="1"/>
  <c r="C27" i="2" l="1"/>
  <c r="C28" i="2" s="1"/>
</calcChain>
</file>

<file path=xl/sharedStrings.xml><?xml version="1.0" encoding="utf-8"?>
<sst xmlns="http://schemas.openxmlformats.org/spreadsheetml/2006/main" count="470" uniqueCount="305">
  <si>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</si>
  <si>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</si>
  <si>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</si>
  <si>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</si>
  <si>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</si>
  <si>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</si>
  <si>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</si>
  <si>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</si>
  <si>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210010124</t>
  </si>
  <si>
    <t>trubka ochr.z PE vnitřní do R=80mm (VU)</t>
  </si>
  <si>
    <t>m</t>
  </si>
  <si>
    <t>210100001</t>
  </si>
  <si>
    <t>ukonč.vod.v rozv.vč.zap.a konc.do 2.5mm2</t>
  </si>
  <si>
    <t>ks</t>
  </si>
  <si>
    <t>210100002</t>
  </si>
  <si>
    <t>ukonč.vod.v rozv.vč.zap.a konc.do 6mm2</t>
  </si>
  <si>
    <t>210100003</t>
  </si>
  <si>
    <t>ukonč.vod.v rozv.vč.zap.a konc.do 16mm2</t>
  </si>
  <si>
    <t>210100252</t>
  </si>
  <si>
    <t>ukonč.kab.smršt.zákl.do 4x25 mm2</t>
  </si>
  <si>
    <t>210100258</t>
  </si>
  <si>
    <t>ukonč.kab.smršt.zákl.do 5x4 mm2</t>
  </si>
  <si>
    <t>210100259</t>
  </si>
  <si>
    <t>ukonč.kab.smršt.zákl.do 5x10 mm2</t>
  </si>
  <si>
    <t>210120101</t>
  </si>
  <si>
    <t>pojistka vložka do 60A vč. doteku</t>
  </si>
  <si>
    <t>210190003</t>
  </si>
  <si>
    <t>mont.oceloplech.rozvodnic do 100kg</t>
  </si>
  <si>
    <t>210201101V</t>
  </si>
  <si>
    <t>Montáž svítidel a světlených sestav  dle specifikace v TZ</t>
  </si>
  <si>
    <t>210204011</t>
  </si>
  <si>
    <t>stožár ocelový do délky 12m</t>
  </si>
  <si>
    <t>210204103</t>
  </si>
  <si>
    <t>výložník ocel. 1-rám. do hmotnosti 35kg</t>
  </si>
  <si>
    <t>210204203</t>
  </si>
  <si>
    <t>elektrovýzbroj stožáru pro 3 okruhy</t>
  </si>
  <si>
    <t>210220022</t>
  </si>
  <si>
    <t>uzem. v zemi FeZn R=8-10 mm vč.svorek;propoj.aj.</t>
  </si>
  <si>
    <t>210220302</t>
  </si>
  <si>
    <t>svorky hromosv.nad 2 šrouby(ST;SJ;SK;SZ;SR01;02)</t>
  </si>
  <si>
    <t>210220401</t>
  </si>
  <si>
    <t>označení stožáru štítky smalt.;umělá hmota</t>
  </si>
  <si>
    <t>210220431</t>
  </si>
  <si>
    <t>tvarováni mont.dílu-jímače;ochran.trubky;úhelníky</t>
  </si>
  <si>
    <t>210800646</t>
  </si>
  <si>
    <t>CYA 6 mm2 zelenožlutý (PU)</t>
  </si>
  <si>
    <t>210810005</t>
  </si>
  <si>
    <t>CYKY-CYKYm 3Cx1.5 mm2 750V (VU)</t>
  </si>
  <si>
    <t>210810006</t>
  </si>
  <si>
    <t>CYKY-CYKYm 3Cx2.5 mm2 750V (VU)</t>
  </si>
  <si>
    <t>210810007</t>
  </si>
  <si>
    <t>CYKY-CYKYm 3Cx4 mm2 750V (VU)</t>
  </si>
  <si>
    <t>210810012</t>
  </si>
  <si>
    <t>CYKY-CYKYm 5x6 mm2 750V (VU)</t>
  </si>
  <si>
    <t>210810014</t>
  </si>
  <si>
    <t>CYKY-CYKYm 5x16 mm2 750V (VU)</t>
  </si>
  <si>
    <t>210810016</t>
  </si>
  <si>
    <t>CYKY-CYKYm 5Cx2.5 mm2 750V (VU)</t>
  </si>
  <si>
    <t>210810017</t>
  </si>
  <si>
    <t>CYKY-CYKYm 5Cx4 mm2 750V (VU)</t>
  </si>
  <si>
    <t>210810903V</t>
  </si>
  <si>
    <t>Optický gelový kabel s volnou sekundární ochranou, univerzální, 4 vlákna SM 9/125um, plášť PE, venkovní provedení + Mikrotrubička HDPE14/10mm</t>
  </si>
  <si>
    <t>210950101</t>
  </si>
  <si>
    <t>označovací štítek na kabel(navíc proti ČSN)</t>
  </si>
  <si>
    <t>210950202</t>
  </si>
  <si>
    <t>přípl. za zatahování kab. při váze kab. do 2kg</t>
  </si>
  <si>
    <t>215995922V</t>
  </si>
  <si>
    <t>Zapojení  pohonu el. brány</t>
  </si>
  <si>
    <t>Celkem za ceník:</t>
  </si>
  <si>
    <t>C46M - Zemní práce</t>
  </si>
  <si>
    <t>460010024</t>
  </si>
  <si>
    <t>vytyč.trati kab.vedení v zastavěném prostoru</t>
  </si>
  <si>
    <t>km</t>
  </si>
  <si>
    <t>460050602</t>
  </si>
  <si>
    <t>ruční výkop jámy zem.tř.3-4</t>
  </si>
  <si>
    <t>m3</t>
  </si>
  <si>
    <t>460080001</t>
  </si>
  <si>
    <t>betonový základ do rostlé zeminy bez bednění</t>
  </si>
  <si>
    <t>460100002</t>
  </si>
  <si>
    <t>pouzdrový zákl.pro stožár VO mimo trasu 250x1500mm</t>
  </si>
  <si>
    <t>460100006</t>
  </si>
  <si>
    <t>pouzdrový zákl.pro stožár VO mimo trasu 500x2000mm</t>
  </si>
  <si>
    <t>460120002</t>
  </si>
  <si>
    <t>zához jámy zem.tř. 3-4</t>
  </si>
  <si>
    <t>460200263</t>
  </si>
  <si>
    <t>kabel.rýha 50cm/šíř. 80cm/hl. zem.tř.3</t>
  </si>
  <si>
    <t>460200303</t>
  </si>
  <si>
    <t>kabel.rýha 50cm/šíř. 120cm/hl. zem.tř.3</t>
  </si>
  <si>
    <t>460420022</t>
  </si>
  <si>
    <t>kabel.lože z kop.písku rýha 65cm tl.10cm</t>
  </si>
  <si>
    <t>460490012</t>
  </si>
  <si>
    <t>fólie výstražná z PVC šířky 33cm</t>
  </si>
  <si>
    <t>460560263</t>
  </si>
  <si>
    <t>ruč.zához.kab.rýhy 50cm šíř.80cm hl.zem.tř.3</t>
  </si>
  <si>
    <t>460560303</t>
  </si>
  <si>
    <t>ruč.zához.kab.rýhy 50cm šíř.120cm hl.zem.tř.3</t>
  </si>
  <si>
    <t>460620000</t>
  </si>
  <si>
    <t>Štěrkový podsyp</t>
  </si>
  <si>
    <t>460620006</t>
  </si>
  <si>
    <t>osetí povrchu travou</t>
  </si>
  <si>
    <t>m2</t>
  </si>
  <si>
    <t>460620013</t>
  </si>
  <si>
    <t>provizorní úprava terénu zem.tř.3</t>
  </si>
  <si>
    <t>Materiály</t>
  </si>
  <si>
    <t>00246</t>
  </si>
  <si>
    <t>kabelová chránička DN 63mm</t>
  </si>
  <si>
    <t>01094</t>
  </si>
  <si>
    <t>výložník ocelový pro osazení svítidel V4</t>
  </si>
  <si>
    <t>01156</t>
  </si>
  <si>
    <t>01403</t>
  </si>
  <si>
    <t>FeZn R=10mm</t>
  </si>
  <si>
    <t>FeZn 30x4mm - pásek</t>
  </si>
  <si>
    <t>01426</t>
  </si>
  <si>
    <t>svorka SP 1 k připojení kovových částí</t>
  </si>
  <si>
    <t>01436</t>
  </si>
  <si>
    <t>svorka SR 02</t>
  </si>
  <si>
    <t>01437</t>
  </si>
  <si>
    <t>svorka SR 03 s páskem</t>
  </si>
  <si>
    <t>01473</t>
  </si>
  <si>
    <t xml:space="preserve">Zinek ve spreji </t>
  </si>
  <si>
    <t>01488</t>
  </si>
  <si>
    <t>označovací štítek</t>
  </si>
  <si>
    <t>02961</t>
  </si>
  <si>
    <t>CYKY 5Cx2.5mm2</t>
  </si>
  <si>
    <t>02962</t>
  </si>
  <si>
    <t>CYKY 5Cx4mm2</t>
  </si>
  <si>
    <t>11501</t>
  </si>
  <si>
    <t>Gumoasfalt ve spreji</t>
  </si>
  <si>
    <t>O 14</t>
  </si>
  <si>
    <t>11635</t>
  </si>
  <si>
    <t>Svítidlo V1 - specifikace dle knihy svítidel</t>
  </si>
  <si>
    <t>O 15</t>
  </si>
  <si>
    <t>11636</t>
  </si>
  <si>
    <t>Svítidlo V2a - specifikace dle knihy svítidel</t>
  </si>
  <si>
    <t>O 16</t>
  </si>
  <si>
    <t>11637</t>
  </si>
  <si>
    <t>Svítidlo V2b - specifikace dle knihy svítidel</t>
  </si>
  <si>
    <t>O 17</t>
  </si>
  <si>
    <t>11638</t>
  </si>
  <si>
    <t>Svítidlo V3 - specifikace dle knihy svítidel</t>
  </si>
  <si>
    <t>O 18</t>
  </si>
  <si>
    <t>11639</t>
  </si>
  <si>
    <t xml:space="preserve">Svítidlo V4 - specifikace dle knihy svítidel vč. zákl. dílu </t>
  </si>
  <si>
    <t>O 19</t>
  </si>
  <si>
    <t>11640</t>
  </si>
  <si>
    <t>Stožár VO  5m v provedení žár zinek V1- nátěr barvou černou dle svítidel  V2a,V2b  -  bezpaticový s plastickou ochranou</t>
  </si>
  <si>
    <t>O 20</t>
  </si>
  <si>
    <t>11641</t>
  </si>
  <si>
    <t>Stožár VO 8m v provedení žár zinek bezpaticový s plastickou ochranou</t>
  </si>
  <si>
    <t>11925</t>
  </si>
  <si>
    <t>Smršťovací dutinka  10mm zž</t>
  </si>
  <si>
    <t>33836</t>
  </si>
  <si>
    <t>CYA   6mm2 zelenožlutý</t>
  </si>
  <si>
    <t>33914</t>
  </si>
  <si>
    <t>CYKY 3Cx1.5mm2</t>
  </si>
  <si>
    <t>33918</t>
  </si>
  <si>
    <t>CYKY 3Cx2.5mm2</t>
  </si>
  <si>
    <t>33922</t>
  </si>
  <si>
    <t>CYKY 3Cx4mm2</t>
  </si>
  <si>
    <t>33970</t>
  </si>
  <si>
    <t>CYKY5x6mm2</t>
  </si>
  <si>
    <t>33974</t>
  </si>
  <si>
    <t>CYKY 5x16mm2</t>
  </si>
  <si>
    <t>35202</t>
  </si>
  <si>
    <t>pojistková vložka E27/ 4A</t>
  </si>
  <si>
    <t>35240</t>
  </si>
  <si>
    <t>pojistkový dotyk  4A</t>
  </si>
  <si>
    <t>45374</t>
  </si>
  <si>
    <t>90001</t>
  </si>
  <si>
    <t>kopaný písek</t>
  </si>
  <si>
    <t>90006</t>
  </si>
  <si>
    <t>fólie z polyetylenu šíře 330mm</t>
  </si>
  <si>
    <t>Celkem za materiály:</t>
  </si>
  <si>
    <t>Dodávky zařízení (specifikace)</t>
  </si>
  <si>
    <t>O 1</t>
  </si>
  <si>
    <t>01</t>
  </si>
  <si>
    <t>Rozvodnice RSM 003</t>
  </si>
  <si>
    <t>O 2</t>
  </si>
  <si>
    <t>02</t>
  </si>
  <si>
    <t>Rozvodnice RSM , altán</t>
  </si>
  <si>
    <t>O 3</t>
  </si>
  <si>
    <t>03</t>
  </si>
  <si>
    <t>Zděný pilíř pro rozvodnice  Altán - zdivo štípaný beton, základ , krycí deska , výška nad terénem 130cm</t>
  </si>
  <si>
    <t>komplet</t>
  </si>
  <si>
    <t>O 4</t>
  </si>
  <si>
    <t>04</t>
  </si>
  <si>
    <t>Drobný materiál  - napojení  v rozvodnici ER-HR , přepojení MŠ., napojení slp rovodů</t>
  </si>
  <si>
    <t>O 5</t>
  </si>
  <si>
    <t>05</t>
  </si>
  <si>
    <t>Vjezdová brána dálky 5m  bude pojízná (pohledově lamelová), vodorovně posuvná, s automatickým pohonem včetně zem. prací a základu dle PD</t>
  </si>
  <si>
    <t>O 6</t>
  </si>
  <si>
    <t>06</t>
  </si>
  <si>
    <t>O 7</t>
  </si>
  <si>
    <t>07</t>
  </si>
  <si>
    <t>IP Vario - 3x2 tlačítka, kamera + Roof and Flush box for 1 module, Stříška a záp.krab pro 1 modul</t>
  </si>
  <si>
    <t>O 8</t>
  </si>
  <si>
    <t>08</t>
  </si>
  <si>
    <t>Zdroj 12V pro napájení EV, Elektrický zámek 12V pro zabudování do branky</t>
  </si>
  <si>
    <t>O 9</t>
  </si>
  <si>
    <t>09</t>
  </si>
  <si>
    <t>Demontáž stávajících osvětlovacích stožárů - 3ks + odpojení el. rozvodů , vč. zabezpečení.</t>
  </si>
  <si>
    <t>O 10</t>
  </si>
  <si>
    <t>10</t>
  </si>
  <si>
    <t>Zapojení a oživení slp rozvodů, revize , ukončení kabelů, atd...</t>
  </si>
  <si>
    <t>Celkem za dodávky:</t>
  </si>
  <si>
    <t>Práce v HZS</t>
  </si>
  <si>
    <t/>
  </si>
  <si>
    <t>Úklid pracoviště</t>
  </si>
  <si>
    <t>hod.</t>
  </si>
  <si>
    <t>Vypracování výchozí revize  elektro</t>
  </si>
  <si>
    <t>Zhotovení projektové dokumentace zaměření skut prov.</t>
  </si>
  <si>
    <t>Účat ved montéra při revizi</t>
  </si>
  <si>
    <t>Elektromontáže  práce  oneosazené v C21m</t>
  </si>
  <si>
    <t>Bourací a zednické práce</t>
  </si>
  <si>
    <t>Napojení na stávající rozvody</t>
  </si>
  <si>
    <t>Koordinace s ostatními profesemi</t>
  </si>
  <si>
    <t>Zabezpečení pracoviště</t>
  </si>
  <si>
    <t>Vypracování plánu  BOZP</t>
  </si>
  <si>
    <t>Celkem za práci v HZS:</t>
  </si>
  <si>
    <t>Kap.</t>
  </si>
  <si>
    <t>Základ DPH</t>
  </si>
  <si>
    <t>Základ 21%</t>
  </si>
  <si>
    <t>Rekapitulace</t>
  </si>
  <si>
    <t xml:space="preserve">A.  </t>
  </si>
  <si>
    <t>UPRAVENÉ ROZPOČTOVÉ NÁKLADY</t>
  </si>
  <si>
    <t>C21M - Elektromontáže (MONTÁŽ)</t>
  </si>
  <si>
    <t>C21M - Elektromontáže (MAT.NOSNÝ)</t>
  </si>
  <si>
    <t>C46M - Zemní práce (MONTÁŽ)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</si>
  <si>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</si>
  <si>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</si>
  <si>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</si>
  <si>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</si>
  <si>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</si>
  <si>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</si>
  <si>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DODÁVKA ZAŘÍZENÍ</t>
  </si>
  <si>
    <t>Dodávka zařízení (specifikace)</t>
  </si>
  <si>
    <t>CELKEM DODÁVKA</t>
  </si>
  <si>
    <t xml:space="preserve">D.  </t>
  </si>
  <si>
    <t>VEDLEJŠÍ ROZPOČTOVÉ NÁKLADY</t>
  </si>
  <si>
    <t>CELKEM VRN</t>
  </si>
  <si>
    <t>REKAPITULACE CELKEM</t>
  </si>
  <si>
    <t>CELKEM - náklady bez DPH [Kč]:</t>
  </si>
  <si>
    <t>náklady včetně DPH:</t>
  </si>
  <si>
    <t>Poř.</t>
  </si>
  <si>
    <t>Popis</t>
  </si>
  <si>
    <t>Počet kusů celkem</t>
  </si>
  <si>
    <t>Celková koncová cena [Kč]</t>
  </si>
  <si>
    <t>Rozváděč- RSM 003</t>
  </si>
  <si>
    <t>1</t>
  </si>
  <si>
    <t>Rozvodnice KLV, pod omítku, plech.dveře, šroubová svorkovnice, řad 4, modulů 56</t>
  </si>
  <si>
    <t>2</t>
  </si>
  <si>
    <t>Záslepka pro výřezy 45mm (10TE) bílá plombovatelná</t>
  </si>
  <si>
    <t>3</t>
  </si>
  <si>
    <t>Hlavní vypínač, 3-pól, In=63A</t>
  </si>
  <si>
    <t>4</t>
  </si>
  <si>
    <t>Jistič PL7, char B, 1-pólový, Icn=10kA, In=6A</t>
  </si>
  <si>
    <t>5</t>
  </si>
  <si>
    <t>Jistič PL7, char B, 1-pólový, Icn=10kA, In=4A</t>
  </si>
  <si>
    <t>6</t>
  </si>
  <si>
    <t>Jistič PL7, char B, 1-pólový, Icn=10kA, In=10A</t>
  </si>
  <si>
    <t>7</t>
  </si>
  <si>
    <t>Jistič PL7, char B, 1-pólový, Icn=10kA, In=25A</t>
  </si>
  <si>
    <t>8</t>
  </si>
  <si>
    <t>Jistič PL7, char C, 3-pólový, Icn=10kA, In=10A</t>
  </si>
  <si>
    <t>9</t>
  </si>
  <si>
    <t>Instalační stykač, Uc=230V AC, In=25A, 2zap. kont.</t>
  </si>
  <si>
    <t>Svodič přepětí B/C  síť TN-C-S</t>
  </si>
  <si>
    <t>11</t>
  </si>
  <si>
    <t>Instalační relé 230V AC, 2 zap. kont., 20A, mechanická předvolba ON/AUT/OFF</t>
  </si>
  <si>
    <t>12</t>
  </si>
  <si>
    <t>Spínací hodiny digitální s astronomickým programem, 1-kanál, týdenní, 1-přep.kont, 16A, 240V</t>
  </si>
  <si>
    <t>13</t>
  </si>
  <si>
    <t>Vypínač 3zap kontakty, In=16A</t>
  </si>
  <si>
    <t>14</t>
  </si>
  <si>
    <t xml:space="preserve">Zapojení rozvodnice ,propojovací lišty svorky , drátování ...	</t>
  </si>
  <si>
    <t>Rozváděč-RSM Altán</t>
  </si>
  <si>
    <t>Rám s dveřmi, zámek Doppelbart (motýlek 3mm), IP54, šedá, montáž POD omítku, ŠxV=435x760</t>
  </si>
  <si>
    <t>Bočnice, V=650, včetně západky BPZ-SNAP</t>
  </si>
  <si>
    <t>Ochranný kryt, montáž POD omítku, ŠxVxH=435x760x240</t>
  </si>
  <si>
    <t>DIN lišta přístrojová hliníková, šířka skříně = 400, šířka lišty = 288 (13 modulů)</t>
  </si>
  <si>
    <t>Upevňovací úchytka s vodivým propojení (zelená)</t>
  </si>
  <si>
    <t>Upevňovací úchytka celoplastová (bílá)</t>
  </si>
  <si>
    <t>Krycí deska, s výřezem 45mm, plechová, šedá, Š=400, V=150</t>
  </si>
  <si>
    <t>Krycí deska, bez výřezu, plechová, šedá, Š=400, V=50</t>
  </si>
  <si>
    <t>Hlavní vypínač, 3-pól, In=25A</t>
  </si>
  <si>
    <t>Jistič PL7, char B, 1-pólový, Icn=10kA, In=16A</t>
  </si>
  <si>
    <t>Jistič PL7, char B, 3-pólový, Icn=10kA, In=20A</t>
  </si>
  <si>
    <t>15</t>
  </si>
  <si>
    <t>Otočný spínač, přepínač 3-pól, 1-0-2</t>
  </si>
  <si>
    <t>16</t>
  </si>
  <si>
    <t>Zásuvka vestavná  32 A,380-415 V AC, 3P+N+PE, TYP 432RU6, ABB</t>
  </si>
  <si>
    <t>17</t>
  </si>
  <si>
    <t>18</t>
  </si>
  <si>
    <t>Zásuvka na DIN lištu s clonkami a kolíkem</t>
  </si>
  <si>
    <t>19</t>
  </si>
  <si>
    <t>Chránič Ir=250A, typ A, 4-pól, Idn=0.30A, In=25A</t>
  </si>
  <si>
    <t>cena/ kus</t>
  </si>
  <si>
    <t xml:space="preserve">Prořez (5,00%): </t>
  </si>
  <si>
    <t xml:space="preserve">Cena za materiály celkem: </t>
  </si>
  <si>
    <r>
      <t xml:space="preserve">Silový rozvaděč pro umístění zdroje a optopřevodníku
provedení podle ČSN EN 61439-1ed.2, IP55/00
skříň : 400x400mm, polyester. vlákna
zámek: ano, cilindrický s unikátním zámkem
montážní vodivá deska : ano
DIN lišty : ano, 
aretace dveří : ano
ventilace : jednootáčkový ventilátor IP54, výstupní mřížka, 15m3/hod
topení: topné těleso 45W spínané termostatem
součástí jsou objímky pro uchycení na sloup
součástí je stříška pro zvýšení krytí na IP55
svorky pro připojení silových a uzem. přívodů : ano
kabelové vývody : ano - spodem
</t>
    </r>
    <r>
      <rPr>
        <u/>
        <sz val="8"/>
        <rFont val="Arial"/>
        <family val="2"/>
        <charset val="238"/>
      </rPr>
      <t>Silové vystrojení :</t>
    </r>
    <r>
      <rPr>
        <sz val="8"/>
        <rFont val="Arial"/>
        <family val="2"/>
        <charset val="238"/>
      </rPr>
      <t xml:space="preserve">
Hl. vypínač
Jistič 2A/1/B : 1x
Chránič s nadproudovou ochranou 10A/2/B : 1x
zásuvka : 1x
Dvojitý termostat pro spínání topení/ventilace, 1R/1Z :1x
Kompletní prodrátování, optický přrvodník pro venkovní prostředí
</t>
    </r>
  </si>
  <si>
    <t>O 11</t>
  </si>
  <si>
    <t>Zapravení drážek vč. maltové směsy , vymalování dotčených prostor</t>
  </si>
  <si>
    <t xml:space="preserve">  Podružný materiál 5% z pol. Č. 2</t>
  </si>
  <si>
    <t>hodnoty DPH: 21%</t>
  </si>
  <si>
    <t xml:space="preserve">Propojení  uzemnění stávající hromosvodové soustavy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</si>
</sst>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b/>
      <sz val="9"/>
      <color rgb="FF000000"/>
      <name val="Courier New"/>
      <family val="3"/>
      <charset val="238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rgb="FF0000FF"/>
      <name val="Arial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9CBFF"/>
      </patternFill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10" fillId="0" borderId="0"/>
    <xf numFmtId="0" fontId="11" fillId="0" borderId="14" applyProtection="0">
      <alignment horizontal="justify" vertical="center" wrapText="1"/>
    </xf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right" vertical="top"/>
    </xf>
    <xf numFmtId="0" fontId="1" fillId="0" borderId="3" xfId="0" applyFont="1" applyBorder="1" applyAlignment="1">
      <alignment vertical="top"/>
    </xf>
    <xf numFmtId="2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2" fontId="4" fillId="3" borderId="0" xfId="0" applyNumberFormat="1" applyFont="1" applyFill="1" applyAlignment="1">
      <alignment horizontal="right" vertical="top"/>
    </xf>
    <xf numFmtId="2" fontId="4" fillId="4" borderId="0" xfId="0" applyNumberFormat="1" applyFont="1" applyFill="1" applyAlignment="1">
      <alignment horizontal="right" vertical="top"/>
    </xf>
    <xf numFmtId="49" fontId="7" fillId="5" borderId="4" xfId="1" applyNumberFormat="1" applyFont="1" applyFill="1" applyBorder="1" applyAlignment="1">
      <alignment horizontal="left"/>
    </xf>
    <xf numFmtId="49" fontId="7" fillId="5" borderId="5" xfId="1" applyNumberFormat="1" applyFont="1" applyFill="1" applyBorder="1" applyAlignment="1">
      <alignment horizontal="left"/>
    </xf>
    <xf numFmtId="49" fontId="8" fillId="6" borderId="6" xfId="1" applyNumberFormat="1" applyFont="1" applyFill="1" applyBorder="1" applyAlignment="1">
      <alignment horizontal="center" vertical="top" wrapText="1"/>
    </xf>
    <xf numFmtId="49" fontId="8" fillId="6" borderId="7" xfId="1" applyNumberFormat="1" applyFont="1" applyFill="1" applyBorder="1" applyAlignment="1">
      <alignment horizontal="center" vertical="top" wrapText="1"/>
    </xf>
    <xf numFmtId="49" fontId="8" fillId="7" borderId="8" xfId="1" applyNumberFormat="1" applyFont="1" applyFill="1" applyBorder="1" applyAlignment="1">
      <alignment horizontal="left"/>
    </xf>
    <xf numFmtId="49" fontId="8" fillId="7" borderId="9" xfId="1" applyNumberFormat="1" applyFont="1" applyFill="1" applyBorder="1" applyAlignment="1">
      <alignment horizontal="left"/>
    </xf>
    <xf numFmtId="1" fontId="7" fillId="5" borderId="10" xfId="1" applyNumberFormat="1" applyFont="1" applyFill="1" applyBorder="1" applyAlignment="1">
      <alignment horizontal="right" vertical="top"/>
    </xf>
    <xf numFmtId="1" fontId="7" fillId="5" borderId="11" xfId="1" applyNumberFormat="1" applyFont="1" applyFill="1" applyBorder="1" applyAlignment="1">
      <alignment horizontal="right" vertical="top" indent="1"/>
    </xf>
    <xf numFmtId="4" fontId="7" fillId="5" borderId="11" xfId="1" applyNumberFormat="1" applyFont="1" applyFill="1" applyBorder="1" applyAlignment="1">
      <alignment horizontal="right" vertical="top"/>
    </xf>
    <xf numFmtId="4" fontId="9" fillId="7" borderId="12" xfId="1" applyNumberFormat="1" applyFont="1" applyFill="1" applyBorder="1" applyAlignment="1">
      <alignment horizontal="right" vertical="center"/>
    </xf>
    <xf numFmtId="1" fontId="7" fillId="0" borderId="11" xfId="1" applyNumberFormat="1" applyFont="1" applyBorder="1" applyAlignment="1">
      <alignment horizontal="right" vertical="top" indent="1"/>
    </xf>
    <xf numFmtId="2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>
      <alignment vertical="top"/>
    </xf>
    <xf numFmtId="0" fontId="12" fillId="0" borderId="13" xfId="2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49" fontId="7" fillId="5" borderId="11" xfId="1" applyNumberFormat="1" applyFont="1" applyFill="1" applyBorder="1" applyAlignment="1">
      <alignment horizontal="left" vertical="top" wrapText="1"/>
    </xf>
    <xf numFmtId="49" fontId="7" fillId="5" borderId="11" xfId="1" applyNumberFormat="1" applyFont="1" applyFill="1" applyBorder="1" applyAlignment="1">
      <alignment horizontal="left"/>
    </xf>
    <xf numFmtId="49" fontId="8" fillId="6" borderId="7" xfId="1" applyNumberFormat="1" applyFont="1" applyFill="1" applyBorder="1" applyAlignment="1">
      <alignment horizontal="center" vertical="top" wrapText="1"/>
    </xf>
    <xf numFmtId="4" fontId="7" fillId="5" borderId="11" xfId="1" applyNumberFormat="1" applyFont="1" applyFill="1" applyBorder="1" applyAlignment="1" applyProtection="1">
      <alignment horizontal="right" vertical="top"/>
      <protection locked="0"/>
    </xf>
  </cellXfs>
  <cellStyles count="6">
    <cellStyle name="Excel Built-in Normal" xfId="5" xr:uid="{2D3CDAC2-05A1-4538-AC43-FB1CF2250A6D}"/>
    <cellStyle name="Normal_Sheet1" xfId="3" xr:uid="{9BD5877D-6828-407C-B397-8449032CEACC}"/>
    <cellStyle name="Normální" xfId="0" builtinId="0"/>
    <cellStyle name="Normální 2" xfId="1" xr:uid="{5521E866-1D6A-48A3-B276-8A577590473E}"/>
    <cellStyle name="Normální 3" xfId="2" xr:uid="{24C61243-0D5D-48AC-AC37-017AC169B5A3}"/>
    <cellStyle name="popis polozky" xfId="4" xr:uid="{CFE6AAB9-BB6D-4863-B4E9-83499A935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3EFA-4A37-4D01-B987-07549C6E5A1E}">
  <dimension ref="A1:E28"/>
  <sheetViews>
    <sheetView zoomScale="130" zoomScaleNormal="130" workbookViewId="0">
      <selection activeCell="C16" sqref="C16"/>
    </sheetView>
  </sheetViews>
  <sheetFormatPr defaultRowHeight="11.25" x14ac:dyDescent="0.25"/>
  <cols>
    <col min="1" max="1" width="4.7109375" style="1" customWidth="1"/>
    <col min="2" max="2" width="45.7109375" style="1" customWidth="1"/>
    <col min="3" max="5" width="11.7109375" style="1" customWidth="1"/>
    <col min="6" max="16384" width="9.140625" style="1"/>
  </cols>
  <sheetData>
    <row r="1" spans="1:5" ht="15.75" x14ac:dyDescent="0.25">
      <c r="A1" s="44" t="s">
        <v>222</v>
      </c>
      <c r="B1" s="44"/>
      <c r="C1" s="44"/>
      <c r="D1" s="44"/>
      <c r="E1" s="44"/>
    </row>
    <row r="3" spans="1:5" x14ac:dyDescent="0.25">
      <c r="A3" s="3" t="s">
        <v>219</v>
      </c>
      <c r="B3" s="14" t="s">
        <v>3</v>
      </c>
      <c r="C3" s="3" t="s">
        <v>220</v>
      </c>
      <c r="D3" s="3" t="s">
        <v>221</v>
      </c>
      <c r="E3" s="3" t="s">
        <v>221</v>
      </c>
    </row>
    <row r="4" spans="1:5" x14ac:dyDescent="0.25">
      <c r="A4" s="17" t="s">
        <v>223</v>
      </c>
      <c r="B4" s="18" t="s">
        <v>224</v>
      </c>
      <c r="C4" s="19"/>
      <c r="D4" s="19"/>
      <c r="E4" s="19"/>
    </row>
    <row r="5" spans="1:5" x14ac:dyDescent="0.25">
      <c r="A5" s="2">
        <v>1</v>
      </c>
      <c r="B5" s="15" t="s">
        <v>225</v>
      </c>
      <c r="C5" s="16">
        <f>Položky!G37</f>
        <v>0</v>
      </c>
      <c r="D5" s="16"/>
      <c r="E5" s="16"/>
    </row>
    <row r="6" spans="1:5" x14ac:dyDescent="0.25">
      <c r="A6" s="2">
        <v>2</v>
      </c>
      <c r="B6" s="15" t="s">
        <v>226</v>
      </c>
      <c r="C6" s="16">
        <f>Položky!G108</f>
        <v>0</v>
      </c>
      <c r="D6" s="16"/>
      <c r="E6" s="16"/>
    </row>
    <row r="7" spans="1:5" x14ac:dyDescent="0.25">
      <c r="A7" s="2">
        <v>3</v>
      </c>
      <c r="B7" s="15" t="s">
        <v>302</v>
      </c>
      <c r="C7" s="16">
        <f>C6*0.05</f>
        <v>0</v>
      </c>
      <c r="D7" s="16"/>
      <c r="E7" s="16"/>
    </row>
    <row r="8" spans="1:5" x14ac:dyDescent="0.25">
      <c r="A8" s="2">
        <v>4</v>
      </c>
      <c r="B8" s="15" t="s">
        <v>227</v>
      </c>
      <c r="C8" s="16">
        <f>Položky!G61</f>
        <v>0</v>
      </c>
      <c r="D8" s="16"/>
      <c r="E8" s="16"/>
    </row>
    <row r="9" spans="1:5" x14ac:dyDescent="0.25">
      <c r="A9" s="20"/>
      <c r="B9" s="21" t="s">
        <v>228</v>
      </c>
      <c r="C9" s="22">
        <f>SUM(C5:C8)</f>
        <v>0</v>
      </c>
      <c r="D9" s="22"/>
      <c r="E9" s="22"/>
    </row>
    <row r="10" spans="1:5" x14ac:dyDescent="0.25">
      <c r="A10" s="2"/>
      <c r="B10" s="15"/>
      <c r="C10" s="16"/>
      <c r="D10" s="16"/>
      <c r="E10" s="16"/>
    </row>
    <row r="11" spans="1:5" x14ac:dyDescent="0.25">
      <c r="A11" s="17" t="s">
        <v>229</v>
      </c>
      <c r="B11" s="18" t="s">
        <v>230</v>
      </c>
      <c r="C11" s="19"/>
      <c r="D11" s="19"/>
      <c r="E11" s="19"/>
    </row>
    <row r="12" spans="1:5" x14ac:dyDescent="0.25">
      <c r="A12" s="2">
        <v>5</v>
      </c>
      <c r="B12" s="15" t="s">
        <v>231</v>
      </c>
      <c r="C12" s="16">
        <f>Položky!G144</f>
        <v>0</v>
      </c>
      <c r="D12" s="16"/>
      <c r="E12" s="16"/>
    </row>
    <row r="13" spans="1:5" x14ac:dyDescent="0.25">
      <c r="A13" s="20"/>
      <c r="B13" s="21" t="s">
        <v>232</v>
      </c>
      <c r="C13" s="22">
        <f>SUM(C12)</f>
        <v>0</v>
      </c>
      <c r="D13" s="22"/>
      <c r="E13" s="22"/>
    </row>
    <row r="14" spans="1:5" x14ac:dyDescent="0.25">
      <c r="A14" s="2"/>
      <c r="B14" s="15"/>
      <c r="C14" s="16"/>
      <c r="D14" s="16"/>
      <c r="E14" s="16"/>
    </row>
    <row r="15" spans="1:5" x14ac:dyDescent="0.25">
      <c r="A15" s="17" t="s">
        <v>233</v>
      </c>
      <c r="B15" s="18" t="s">
        <v>234</v>
      </c>
      <c r="C15" s="19"/>
      <c r="D15" s="19"/>
      <c r="E15" s="19"/>
    </row>
    <row r="16" spans="1:5" x14ac:dyDescent="0.25">
      <c r="A16" s="2">
        <v>6</v>
      </c>
      <c r="B16" s="15" t="s">
        <v>235</v>
      </c>
      <c r="C16" s="16">
        <f>Položky!G124</f>
        <v>0</v>
      </c>
      <c r="D16" s="16"/>
      <c r="E16" s="16"/>
    </row>
    <row r="17" spans="1:5" x14ac:dyDescent="0.25">
      <c r="A17" s="20"/>
      <c r="B17" s="21" t="s">
        <v>236</v>
      </c>
      <c r="C17" s="22">
        <f>SUM(C16:C16)</f>
        <v>0</v>
      </c>
      <c r="D17" s="22"/>
      <c r="E17" s="22"/>
    </row>
    <row r="18" spans="1:5" x14ac:dyDescent="0.25">
      <c r="A18" s="2"/>
      <c r="B18" s="15"/>
      <c r="C18" s="16"/>
      <c r="D18" s="16"/>
      <c r="E18" s="16"/>
    </row>
    <row r="19" spans="1:5" x14ac:dyDescent="0.25">
      <c r="A19" s="17" t="s">
        <v>237</v>
      </c>
      <c r="B19" s="18" t="s">
        <v>238</v>
      </c>
      <c r="C19" s="19"/>
      <c r="D19" s="19"/>
      <c r="E19" s="19"/>
    </row>
    <row r="20" spans="1:5" x14ac:dyDescent="0.25">
      <c r="A20" s="20"/>
      <c r="B20" s="21" t="s">
        <v>239</v>
      </c>
      <c r="C20" s="22"/>
      <c r="D20" s="22"/>
      <c r="E20" s="22"/>
    </row>
    <row r="21" spans="1:5" ht="12" thickBot="1" x14ac:dyDescent="0.3">
      <c r="A21" s="2"/>
      <c r="B21" s="15"/>
      <c r="C21" s="16"/>
      <c r="D21" s="16"/>
      <c r="E21" s="16"/>
    </row>
    <row r="22" spans="1:5" ht="12" thickTop="1" x14ac:dyDescent="0.25">
      <c r="A22" s="23"/>
      <c r="B22" s="24" t="s">
        <v>240</v>
      </c>
      <c r="C22" s="25">
        <f>C9+C13+C17</f>
        <v>0</v>
      </c>
      <c r="D22" s="25"/>
      <c r="E22" s="25"/>
    </row>
    <row r="25" spans="1:5" ht="12" x14ac:dyDescent="0.25">
      <c r="B25" s="26"/>
      <c r="C25" s="27" t="s">
        <v>220</v>
      </c>
      <c r="D25" s="27"/>
      <c r="E25" s="27"/>
    </row>
    <row r="26" spans="1:5" ht="12" x14ac:dyDescent="0.25">
      <c r="B26" s="26" t="s">
        <v>241</v>
      </c>
      <c r="C26" s="28">
        <f>C22</f>
        <v>0</v>
      </c>
      <c r="D26" s="9"/>
      <c r="E26" s="9"/>
    </row>
    <row r="27" spans="1:5" ht="12" x14ac:dyDescent="0.25">
      <c r="B27" s="26" t="s">
        <v>303</v>
      </c>
      <c r="C27" s="9">
        <f>C26*0.21</f>
        <v>0</v>
      </c>
      <c r="D27" s="9"/>
      <c r="E27" s="9"/>
    </row>
    <row r="28" spans="1:5" ht="12" x14ac:dyDescent="0.25">
      <c r="B28" s="26" t="s">
        <v>242</v>
      </c>
      <c r="C28" s="29">
        <f>C26+C27</f>
        <v>0</v>
      </c>
      <c r="D28" s="9"/>
      <c r="E28" s="9"/>
    </row>
  </sheetData>
  <sheetProtection sheet="1" objects="1" scenarios="1"/>
  <mergeCells count="1">
    <mergeCell ref="A1:E1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7886-987D-4D06-A0D1-A45C50B724F0}">
  <dimension ref="A1:G147"/>
  <sheetViews>
    <sheetView tabSelected="1" topLeftCell="A30" workbookViewId="0">
      <selection activeCell="M32" sqref="M32"/>
    </sheetView>
  </sheetViews>
  <sheetFormatPr defaultRowHeight="11.25" x14ac:dyDescent="0.25"/>
  <cols>
    <col min="1" max="1" width="5.7109375" style="1" customWidth="1"/>
    <col min="2" max="2" width="3" style="1" customWidth="1"/>
    <col min="3" max="3" width="33.5703125" style="1" customWidth="1"/>
    <col min="4" max="4" width="11.7109375" style="1" customWidth="1"/>
    <col min="5" max="6" width="7.7109375" style="1" customWidth="1"/>
    <col min="7" max="7" width="11.7109375" style="1" customWidth="1"/>
    <col min="8" max="16384" width="9.140625" style="1"/>
  </cols>
  <sheetData>
    <row r="1" spans="1:7" ht="15.75" x14ac:dyDescent="0.25">
      <c r="A1" s="44" t="s">
        <v>0</v>
      </c>
      <c r="B1" s="44"/>
      <c r="C1" s="44"/>
      <c r="D1" s="44"/>
      <c r="E1" s="44"/>
      <c r="F1" s="44"/>
      <c r="G1" s="44"/>
    </row>
    <row r="2" spans="1:7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 ht="56.25" x14ac:dyDescent="0.25">
      <c r="A3" s="5">
        <v>1</v>
      </c>
      <c r="B3" s="6" t="s">
        <v>8</v>
      </c>
      <c r="C3" s="6" t="s">
        <v>9</v>
      </c>
      <c r="D3" s="41"/>
      <c r="E3" s="7">
        <v>152</v>
      </c>
      <c r="F3" s="6" t="s">
        <v>10</v>
      </c>
      <c r="G3" s="7">
        <f>E3*D3</f>
        <v>0</v>
      </c>
    </row>
    <row r="4" spans="1:7" ht="56.25" x14ac:dyDescent="0.25">
      <c r="A4" s="5">
        <v>2</v>
      </c>
      <c r="B4" s="6" t="s">
        <v>11</v>
      </c>
      <c r="C4" s="6" t="s">
        <v>12</v>
      </c>
      <c r="D4" s="41"/>
      <c r="E4" s="7">
        <v>262</v>
      </c>
      <c r="F4" s="6" t="s">
        <v>13</v>
      </c>
      <c r="G4" s="7">
        <f t="shared" ref="G4:G34" si="0">E4*D4</f>
        <v>0</v>
      </c>
    </row>
    <row r="5" spans="1:7" ht="56.25" x14ac:dyDescent="0.25">
      <c r="A5" s="5">
        <v>3</v>
      </c>
      <c r="B5" s="6" t="s">
        <v>14</v>
      </c>
      <c r="C5" s="6" t="s">
        <v>15</v>
      </c>
      <c r="D5" s="41"/>
      <c r="E5" s="7">
        <v>210</v>
      </c>
      <c r="F5" s="6" t="s">
        <v>13</v>
      </c>
      <c r="G5" s="7">
        <f t="shared" si="0"/>
        <v>0</v>
      </c>
    </row>
    <row r="6" spans="1:7" ht="56.25" x14ac:dyDescent="0.25">
      <c r="A6" s="5">
        <v>4</v>
      </c>
      <c r="B6" s="6" t="s">
        <v>16</v>
      </c>
      <c r="C6" s="6" t="s">
        <v>17</v>
      </c>
      <c r="D6" s="41"/>
      <c r="E6" s="7">
        <v>10</v>
      </c>
      <c r="F6" s="6" t="s">
        <v>13</v>
      </c>
      <c r="G6" s="7">
        <f t="shared" si="0"/>
        <v>0</v>
      </c>
    </row>
    <row r="7" spans="1:7" ht="56.25" x14ac:dyDescent="0.25">
      <c r="A7" s="5">
        <v>5</v>
      </c>
      <c r="B7" s="6" t="s">
        <v>18</v>
      </c>
      <c r="C7" s="6" t="s">
        <v>19</v>
      </c>
      <c r="D7" s="41"/>
      <c r="E7" s="7">
        <v>2</v>
      </c>
      <c r="F7" s="6" t="s">
        <v>13</v>
      </c>
      <c r="G7" s="7">
        <f t="shared" si="0"/>
        <v>0</v>
      </c>
    </row>
    <row r="8" spans="1:7" ht="56.25" x14ac:dyDescent="0.25">
      <c r="A8" s="5">
        <v>6</v>
      </c>
      <c r="B8" s="6" t="s">
        <v>20</v>
      </c>
      <c r="C8" s="6" t="s">
        <v>21</v>
      </c>
      <c r="D8" s="41"/>
      <c r="E8" s="7">
        <v>126</v>
      </c>
      <c r="F8" s="6" t="s">
        <v>13</v>
      </c>
      <c r="G8" s="7">
        <f t="shared" si="0"/>
        <v>0</v>
      </c>
    </row>
    <row r="9" spans="1:7" ht="56.25" x14ac:dyDescent="0.25">
      <c r="A9" s="5">
        <v>7</v>
      </c>
      <c r="B9" s="6" t="s">
        <v>22</v>
      </c>
      <c r="C9" s="6" t="s">
        <v>23</v>
      </c>
      <c r="D9" s="41"/>
      <c r="E9" s="7">
        <v>2</v>
      </c>
      <c r="F9" s="6" t="s">
        <v>13</v>
      </c>
      <c r="G9" s="7">
        <f t="shared" si="0"/>
        <v>0</v>
      </c>
    </row>
    <row r="10" spans="1:7" ht="56.25" x14ac:dyDescent="0.25">
      <c r="A10" s="5">
        <v>8</v>
      </c>
      <c r="B10" s="6" t="s">
        <v>24</v>
      </c>
      <c r="C10" s="6" t="s">
        <v>25</v>
      </c>
      <c r="D10" s="41"/>
      <c r="E10" s="7">
        <v>28</v>
      </c>
      <c r="F10" s="6" t="s">
        <v>13</v>
      </c>
      <c r="G10" s="7">
        <f t="shared" si="0"/>
        <v>0</v>
      </c>
    </row>
    <row r="11" spans="1:7" ht="56.25" x14ac:dyDescent="0.25">
      <c r="A11" s="5">
        <v>9</v>
      </c>
      <c r="B11" s="6" t="s">
        <v>26</v>
      </c>
      <c r="C11" s="6" t="s">
        <v>27</v>
      </c>
      <c r="D11" s="41"/>
      <c r="E11" s="7">
        <v>2</v>
      </c>
      <c r="F11" s="6" t="s">
        <v>13</v>
      </c>
      <c r="G11" s="7">
        <f t="shared" si="0"/>
        <v>0</v>
      </c>
    </row>
    <row r="12" spans="1:7" ht="56.25" x14ac:dyDescent="0.25">
      <c r="A12" s="5">
        <v>10</v>
      </c>
      <c r="B12" s="6" t="s">
        <v>28</v>
      </c>
      <c r="C12" s="6" t="s">
        <v>29</v>
      </c>
      <c r="D12" s="41"/>
      <c r="E12" s="7">
        <v>36</v>
      </c>
      <c r="F12" s="6" t="s">
        <v>13</v>
      </c>
      <c r="G12" s="7">
        <f t="shared" si="0"/>
        <v>0</v>
      </c>
    </row>
    <row r="13" spans="1:7" ht="56.25" x14ac:dyDescent="0.25">
      <c r="A13" s="5">
        <v>11</v>
      </c>
      <c r="B13" s="6" t="s">
        <v>30</v>
      </c>
      <c r="C13" s="6" t="s">
        <v>31</v>
      </c>
      <c r="D13" s="41"/>
      <c r="E13" s="7">
        <v>23</v>
      </c>
      <c r="F13" s="6" t="s">
        <v>13</v>
      </c>
      <c r="G13" s="7">
        <f t="shared" si="0"/>
        <v>0</v>
      </c>
    </row>
    <row r="14" spans="1:7" ht="56.25" x14ac:dyDescent="0.25">
      <c r="A14" s="5">
        <v>12</v>
      </c>
      <c r="B14" s="6" t="s">
        <v>32</v>
      </c>
      <c r="C14" s="6" t="s">
        <v>33</v>
      </c>
      <c r="D14" s="41"/>
      <c r="E14" s="7">
        <v>8</v>
      </c>
      <c r="F14" s="6" t="s">
        <v>13</v>
      </c>
      <c r="G14" s="7">
        <f t="shared" si="0"/>
        <v>0</v>
      </c>
    </row>
    <row r="15" spans="1:7" ht="56.25" x14ac:dyDescent="0.25">
      <c r="A15" s="5">
        <v>13</v>
      </c>
      <c r="B15" s="6" t="s">
        <v>34</v>
      </c>
      <c r="C15" s="6" t="s">
        <v>35</v>
      </c>
      <c r="D15" s="41"/>
      <c r="E15" s="7">
        <v>23</v>
      </c>
      <c r="F15" s="6" t="s">
        <v>13</v>
      </c>
      <c r="G15" s="7">
        <f t="shared" si="0"/>
        <v>0</v>
      </c>
    </row>
    <row r="16" spans="1:7" ht="56.25" x14ac:dyDescent="0.25">
      <c r="A16" s="5">
        <v>14</v>
      </c>
      <c r="B16" s="6" t="s">
        <v>36</v>
      </c>
      <c r="C16" s="6" t="s">
        <v>37</v>
      </c>
      <c r="D16" s="41"/>
      <c r="E16" s="7">
        <v>84</v>
      </c>
      <c r="F16" s="6" t="s">
        <v>10</v>
      </c>
      <c r="G16" s="7">
        <f t="shared" si="0"/>
        <v>0</v>
      </c>
    </row>
    <row r="17" spans="1:7" ht="56.25" x14ac:dyDescent="0.25">
      <c r="A17" s="5">
        <v>15</v>
      </c>
      <c r="B17" s="6" t="s">
        <v>36</v>
      </c>
      <c r="C17" s="6" t="s">
        <v>37</v>
      </c>
      <c r="D17" s="41"/>
      <c r="E17" s="7">
        <v>693</v>
      </c>
      <c r="F17" s="6" t="s">
        <v>10</v>
      </c>
      <c r="G17" s="7">
        <f t="shared" si="0"/>
        <v>0</v>
      </c>
    </row>
    <row r="18" spans="1:7" ht="56.25" x14ac:dyDescent="0.25">
      <c r="A18" s="5">
        <v>16</v>
      </c>
      <c r="B18" s="6" t="s">
        <v>38</v>
      </c>
      <c r="C18" s="6" t="s">
        <v>39</v>
      </c>
      <c r="D18" s="41"/>
      <c r="E18" s="7">
        <v>28</v>
      </c>
      <c r="F18" s="6" t="s">
        <v>13</v>
      </c>
      <c r="G18" s="7">
        <f t="shared" si="0"/>
        <v>0</v>
      </c>
    </row>
    <row r="19" spans="1:7" ht="56.25" x14ac:dyDescent="0.25">
      <c r="A19" s="5">
        <v>17</v>
      </c>
      <c r="B19" s="6" t="s">
        <v>38</v>
      </c>
      <c r="C19" s="6" t="s">
        <v>39</v>
      </c>
      <c r="D19" s="41"/>
      <c r="E19" s="7">
        <v>10</v>
      </c>
      <c r="F19" s="6" t="s">
        <v>13</v>
      </c>
      <c r="G19" s="7">
        <f t="shared" si="0"/>
        <v>0</v>
      </c>
    </row>
    <row r="20" spans="1:7" ht="56.25" x14ac:dyDescent="0.25">
      <c r="A20" s="5">
        <v>18</v>
      </c>
      <c r="B20" s="6" t="s">
        <v>38</v>
      </c>
      <c r="C20" s="6" t="s">
        <v>39</v>
      </c>
      <c r="D20" s="41"/>
      <c r="E20" s="7">
        <v>28</v>
      </c>
      <c r="F20" s="6" t="s">
        <v>13</v>
      </c>
      <c r="G20" s="7">
        <f t="shared" si="0"/>
        <v>0</v>
      </c>
    </row>
    <row r="21" spans="1:7" ht="56.25" x14ac:dyDescent="0.25">
      <c r="A21" s="5">
        <v>19</v>
      </c>
      <c r="B21" s="6" t="s">
        <v>40</v>
      </c>
      <c r="C21" s="6" t="s">
        <v>41</v>
      </c>
      <c r="D21" s="41"/>
      <c r="E21" s="7">
        <v>24</v>
      </c>
      <c r="F21" s="6" t="s">
        <v>13</v>
      </c>
      <c r="G21" s="7">
        <f t="shared" si="0"/>
        <v>0</v>
      </c>
    </row>
    <row r="22" spans="1:7" ht="56.25" x14ac:dyDescent="0.25">
      <c r="A22" s="5">
        <v>20</v>
      </c>
      <c r="B22" s="6" t="s">
        <v>42</v>
      </c>
      <c r="C22" s="6" t="s">
        <v>43</v>
      </c>
      <c r="D22" s="41"/>
      <c r="E22" s="7">
        <v>84</v>
      </c>
      <c r="F22" s="6" t="s">
        <v>13</v>
      </c>
      <c r="G22" s="7">
        <f t="shared" si="0"/>
        <v>0</v>
      </c>
    </row>
    <row r="23" spans="1:7" ht="56.25" x14ac:dyDescent="0.25">
      <c r="A23" s="5">
        <v>21</v>
      </c>
      <c r="B23" s="6" t="s">
        <v>44</v>
      </c>
      <c r="C23" s="6" t="s">
        <v>45</v>
      </c>
      <c r="D23" s="41"/>
      <c r="E23" s="7">
        <v>20</v>
      </c>
      <c r="F23" s="6" t="s">
        <v>10</v>
      </c>
      <c r="G23" s="7">
        <f t="shared" si="0"/>
        <v>0</v>
      </c>
    </row>
    <row r="24" spans="1:7" ht="56.25" x14ac:dyDescent="0.25">
      <c r="A24" s="5">
        <v>22</v>
      </c>
      <c r="B24" s="6" t="s">
        <v>46</v>
      </c>
      <c r="C24" s="6" t="s">
        <v>47</v>
      </c>
      <c r="D24" s="41"/>
      <c r="E24" s="7">
        <v>232</v>
      </c>
      <c r="F24" s="6" t="s">
        <v>10</v>
      </c>
      <c r="G24" s="7">
        <f t="shared" si="0"/>
        <v>0</v>
      </c>
    </row>
    <row r="25" spans="1:7" ht="56.25" x14ac:dyDescent="0.25">
      <c r="A25" s="5">
        <v>23</v>
      </c>
      <c r="B25" s="6" t="s">
        <v>48</v>
      </c>
      <c r="C25" s="6" t="s">
        <v>49</v>
      </c>
      <c r="D25" s="41"/>
      <c r="E25" s="7">
        <v>304</v>
      </c>
      <c r="F25" s="6" t="s">
        <v>10</v>
      </c>
      <c r="G25" s="7">
        <f t="shared" si="0"/>
        <v>0</v>
      </c>
    </row>
    <row r="26" spans="1:7" ht="56.25" x14ac:dyDescent="0.25">
      <c r="A26" s="5">
        <v>24</v>
      </c>
      <c r="B26" s="6" t="s">
        <v>50</v>
      </c>
      <c r="C26" s="6" t="s">
        <v>51</v>
      </c>
      <c r="D26" s="41"/>
      <c r="E26" s="7">
        <v>173</v>
      </c>
      <c r="F26" s="6" t="s">
        <v>10</v>
      </c>
      <c r="G26" s="7">
        <f t="shared" si="0"/>
        <v>0</v>
      </c>
    </row>
    <row r="27" spans="1:7" ht="56.25" x14ac:dyDescent="0.25">
      <c r="A27" s="5">
        <v>25</v>
      </c>
      <c r="B27" s="6" t="s">
        <v>52</v>
      </c>
      <c r="C27" s="6" t="s">
        <v>53</v>
      </c>
      <c r="D27" s="41"/>
      <c r="E27" s="7">
        <v>103</v>
      </c>
      <c r="F27" s="6" t="s">
        <v>10</v>
      </c>
      <c r="G27" s="7">
        <f t="shared" si="0"/>
        <v>0</v>
      </c>
    </row>
    <row r="28" spans="1:7" ht="56.25" x14ac:dyDescent="0.25">
      <c r="A28" s="5">
        <v>26</v>
      </c>
      <c r="B28" s="6" t="s">
        <v>54</v>
      </c>
      <c r="C28" s="6" t="s">
        <v>55</v>
      </c>
      <c r="D28" s="41"/>
      <c r="E28" s="7">
        <v>107</v>
      </c>
      <c r="F28" s="6" t="s">
        <v>10</v>
      </c>
      <c r="G28" s="7">
        <f t="shared" si="0"/>
        <v>0</v>
      </c>
    </row>
    <row r="29" spans="1:7" ht="56.25" x14ac:dyDescent="0.25">
      <c r="A29" s="5">
        <v>27</v>
      </c>
      <c r="B29" s="6" t="s">
        <v>56</v>
      </c>
      <c r="C29" s="6" t="s">
        <v>57</v>
      </c>
      <c r="D29" s="41"/>
      <c r="E29" s="7">
        <v>244</v>
      </c>
      <c r="F29" s="6" t="s">
        <v>10</v>
      </c>
      <c r="G29" s="7">
        <f t="shared" si="0"/>
        <v>0</v>
      </c>
    </row>
    <row r="30" spans="1:7" ht="56.25" x14ac:dyDescent="0.25">
      <c r="A30" s="5">
        <v>28</v>
      </c>
      <c r="B30" s="6" t="s">
        <v>58</v>
      </c>
      <c r="C30" s="6" t="s">
        <v>59</v>
      </c>
      <c r="D30" s="41"/>
      <c r="E30" s="7">
        <v>756</v>
      </c>
      <c r="F30" s="6" t="s">
        <v>10</v>
      </c>
      <c r="G30" s="7">
        <f t="shared" si="0"/>
        <v>0</v>
      </c>
    </row>
    <row r="31" spans="1:7" ht="56.25" x14ac:dyDescent="0.25">
      <c r="A31" s="5">
        <v>29</v>
      </c>
      <c r="B31" s="6" t="s">
        <v>60</v>
      </c>
      <c r="C31" s="6" t="s">
        <v>61</v>
      </c>
      <c r="D31" s="41"/>
      <c r="E31" s="7">
        <v>285</v>
      </c>
      <c r="F31" s="6" t="s">
        <v>10</v>
      </c>
      <c r="G31" s="7">
        <f t="shared" si="0"/>
        <v>0</v>
      </c>
    </row>
    <row r="32" spans="1:7" ht="56.25" x14ac:dyDescent="0.25">
      <c r="A32" s="5">
        <v>30</v>
      </c>
      <c r="B32" s="6" t="s">
        <v>62</v>
      </c>
      <c r="C32" s="6" t="s">
        <v>63</v>
      </c>
      <c r="D32" s="41"/>
      <c r="E32" s="7">
        <v>86</v>
      </c>
      <c r="F32" s="6" t="s">
        <v>13</v>
      </c>
      <c r="G32" s="7">
        <f t="shared" si="0"/>
        <v>0</v>
      </c>
    </row>
    <row r="33" spans="1:7" ht="56.25" x14ac:dyDescent="0.25">
      <c r="A33" s="5">
        <v>31</v>
      </c>
      <c r="B33" s="6" t="s">
        <v>64</v>
      </c>
      <c r="C33" s="6" t="s">
        <v>65</v>
      </c>
      <c r="D33" s="41"/>
      <c r="E33" s="7">
        <v>158</v>
      </c>
      <c r="F33" s="6" t="s">
        <v>10</v>
      </c>
      <c r="G33" s="7">
        <f t="shared" si="0"/>
        <v>0</v>
      </c>
    </row>
    <row r="34" spans="1:7" ht="56.25" x14ac:dyDescent="0.25">
      <c r="A34" s="5">
        <v>32</v>
      </c>
      <c r="B34" s="6" t="s">
        <v>66</v>
      </c>
      <c r="C34" s="6" t="s">
        <v>67</v>
      </c>
      <c r="D34" s="41"/>
      <c r="E34" s="7">
        <v>1</v>
      </c>
      <c r="F34" s="6" t="s">
        <v>13</v>
      </c>
      <c r="G34" s="7">
        <f t="shared" si="0"/>
        <v>0</v>
      </c>
    </row>
    <row r="36" spans="1:7" ht="12" thickBot="1" x14ac:dyDescent="0.3">
      <c r="A36" s="8" t="s">
        <v>68</v>
      </c>
    </row>
    <row r="37" spans="1:7" ht="12.75" thickTop="1" x14ac:dyDescent="0.25">
      <c r="A37" s="10"/>
      <c r="B37" s="10"/>
      <c r="C37" s="10"/>
      <c r="D37" s="10"/>
      <c r="E37" s="10"/>
      <c r="F37" s="10"/>
      <c r="G37" s="11">
        <f>SUM(G3:G36)</f>
        <v>0</v>
      </c>
    </row>
    <row r="39" spans="1:7" ht="12.75" x14ac:dyDescent="0.25">
      <c r="A39" s="13"/>
    </row>
    <row r="40" spans="1:7" ht="12" x14ac:dyDescent="0.25">
      <c r="A40" s="12"/>
    </row>
    <row r="42" spans="1:7" ht="15.75" x14ac:dyDescent="0.25">
      <c r="A42" s="44" t="s">
        <v>69</v>
      </c>
      <c r="B42" s="44"/>
      <c r="C42" s="44"/>
      <c r="D42" s="44"/>
      <c r="E42" s="44"/>
      <c r="F42" s="44"/>
      <c r="G42" s="44"/>
    </row>
    <row r="43" spans="1:7" x14ac:dyDescent="0.25">
      <c r="A43" s="3" t="s">
        <v>1</v>
      </c>
      <c r="B43" s="4" t="s">
        <v>2</v>
      </c>
      <c r="C43" s="4" t="s">
        <v>3</v>
      </c>
      <c r="D43" s="3" t="s">
        <v>4</v>
      </c>
      <c r="E43" s="3" t="s">
        <v>5</v>
      </c>
      <c r="F43" s="4" t="s">
        <v>6</v>
      </c>
      <c r="G43" s="3" t="s">
        <v>7</v>
      </c>
    </row>
    <row r="44" spans="1:7" ht="56.25" x14ac:dyDescent="0.25">
      <c r="A44" s="5">
        <v>1</v>
      </c>
      <c r="B44" s="6" t="s">
        <v>70</v>
      </c>
      <c r="C44" s="6" t="s">
        <v>71</v>
      </c>
      <c r="D44" s="41"/>
      <c r="E44" s="7">
        <v>0.7</v>
      </c>
      <c r="F44" s="6" t="s">
        <v>72</v>
      </c>
      <c r="G44" s="7">
        <f>E44*D44</f>
        <v>0</v>
      </c>
    </row>
    <row r="45" spans="1:7" ht="56.25" x14ac:dyDescent="0.25">
      <c r="A45" s="5">
        <v>2</v>
      </c>
      <c r="B45" s="6" t="s">
        <v>73</v>
      </c>
      <c r="C45" s="6" t="s">
        <v>74</v>
      </c>
      <c r="D45" s="41"/>
      <c r="E45" s="7">
        <v>8.1999999999999993</v>
      </c>
      <c r="F45" s="6" t="s">
        <v>75</v>
      </c>
      <c r="G45" s="7">
        <f t="shared" ref="G45:G58" si="1">E45*D45</f>
        <v>0</v>
      </c>
    </row>
    <row r="46" spans="1:7" ht="56.25" x14ac:dyDescent="0.25">
      <c r="A46" s="5">
        <v>3</v>
      </c>
      <c r="B46" s="6" t="s">
        <v>76</v>
      </c>
      <c r="C46" s="6" t="s">
        <v>77</v>
      </c>
      <c r="D46" s="41"/>
      <c r="E46" s="7">
        <v>2</v>
      </c>
      <c r="F46" s="6" t="s">
        <v>75</v>
      </c>
      <c r="G46" s="7">
        <f t="shared" si="1"/>
        <v>0</v>
      </c>
    </row>
    <row r="47" spans="1:7" ht="56.25" x14ac:dyDescent="0.25">
      <c r="A47" s="5">
        <v>4</v>
      </c>
      <c r="B47" s="6" t="s">
        <v>78</v>
      </c>
      <c r="C47" s="6" t="s">
        <v>79</v>
      </c>
      <c r="D47" s="41"/>
      <c r="E47" s="7">
        <v>20</v>
      </c>
      <c r="F47" s="6" t="s">
        <v>13</v>
      </c>
      <c r="G47" s="7">
        <f t="shared" si="1"/>
        <v>0</v>
      </c>
    </row>
    <row r="48" spans="1:7" ht="56.25" x14ac:dyDescent="0.25">
      <c r="A48" s="5">
        <v>5</v>
      </c>
      <c r="B48" s="6" t="s">
        <v>80</v>
      </c>
      <c r="C48" s="6" t="s">
        <v>81</v>
      </c>
      <c r="D48" s="41"/>
      <c r="E48" s="7">
        <v>4</v>
      </c>
      <c r="F48" s="6" t="s">
        <v>13</v>
      </c>
      <c r="G48" s="7">
        <f t="shared" si="1"/>
        <v>0</v>
      </c>
    </row>
    <row r="49" spans="1:7" ht="56.25" x14ac:dyDescent="0.25">
      <c r="A49" s="5">
        <v>6</v>
      </c>
      <c r="B49" s="6" t="s">
        <v>82</v>
      </c>
      <c r="C49" s="6" t="s">
        <v>83</v>
      </c>
      <c r="D49" s="41"/>
      <c r="E49" s="7">
        <v>8.1999999999999993</v>
      </c>
      <c r="F49" s="6" t="s">
        <v>75</v>
      </c>
      <c r="G49" s="7">
        <f t="shared" si="1"/>
        <v>0</v>
      </c>
    </row>
    <row r="50" spans="1:7" ht="56.25" x14ac:dyDescent="0.25">
      <c r="A50" s="5">
        <v>7</v>
      </c>
      <c r="B50" s="6" t="s">
        <v>84</v>
      </c>
      <c r="C50" s="6" t="s">
        <v>85</v>
      </c>
      <c r="D50" s="41"/>
      <c r="E50" s="7">
        <v>570</v>
      </c>
      <c r="F50" s="6" t="s">
        <v>10</v>
      </c>
      <c r="G50" s="7">
        <f t="shared" si="1"/>
        <v>0</v>
      </c>
    </row>
    <row r="51" spans="1:7" ht="56.25" x14ac:dyDescent="0.25">
      <c r="A51" s="5">
        <v>8</v>
      </c>
      <c r="B51" s="6" t="s">
        <v>86</v>
      </c>
      <c r="C51" s="6" t="s">
        <v>87</v>
      </c>
      <c r="D51" s="41"/>
      <c r="E51" s="7">
        <v>52</v>
      </c>
      <c r="F51" s="6" t="s">
        <v>10</v>
      </c>
      <c r="G51" s="7">
        <f t="shared" si="1"/>
        <v>0</v>
      </c>
    </row>
    <row r="52" spans="1:7" ht="56.25" x14ac:dyDescent="0.25">
      <c r="A52" s="5">
        <v>9</v>
      </c>
      <c r="B52" s="6" t="s">
        <v>88</v>
      </c>
      <c r="C52" s="6" t="s">
        <v>89</v>
      </c>
      <c r="D52" s="41"/>
      <c r="E52" s="7">
        <v>1140</v>
      </c>
      <c r="F52" s="6" t="s">
        <v>10</v>
      </c>
      <c r="G52" s="7">
        <f t="shared" si="1"/>
        <v>0</v>
      </c>
    </row>
    <row r="53" spans="1:7" ht="56.25" x14ac:dyDescent="0.25">
      <c r="A53" s="5">
        <v>10</v>
      </c>
      <c r="B53" s="6" t="s">
        <v>90</v>
      </c>
      <c r="C53" s="6" t="s">
        <v>91</v>
      </c>
      <c r="D53" s="41"/>
      <c r="E53" s="7">
        <v>622</v>
      </c>
      <c r="F53" s="6" t="s">
        <v>10</v>
      </c>
      <c r="G53" s="7">
        <f t="shared" si="1"/>
        <v>0</v>
      </c>
    </row>
    <row r="54" spans="1:7" ht="56.25" x14ac:dyDescent="0.25">
      <c r="A54" s="5">
        <v>11</v>
      </c>
      <c r="B54" s="6" t="s">
        <v>92</v>
      </c>
      <c r="C54" s="6" t="s">
        <v>93</v>
      </c>
      <c r="D54" s="41"/>
      <c r="E54" s="7">
        <v>570</v>
      </c>
      <c r="F54" s="6" t="s">
        <v>10</v>
      </c>
      <c r="G54" s="7">
        <f t="shared" si="1"/>
        <v>0</v>
      </c>
    </row>
    <row r="55" spans="1:7" ht="56.25" x14ac:dyDescent="0.25">
      <c r="A55" s="5">
        <v>12</v>
      </c>
      <c r="B55" s="6" t="s">
        <v>94</v>
      </c>
      <c r="C55" s="6" t="s">
        <v>95</v>
      </c>
      <c r="D55" s="41"/>
      <c r="E55" s="7">
        <v>52</v>
      </c>
      <c r="F55" s="6" t="s">
        <v>10</v>
      </c>
      <c r="G55" s="7">
        <f t="shared" si="1"/>
        <v>0</v>
      </c>
    </row>
    <row r="56" spans="1:7" ht="56.25" x14ac:dyDescent="0.25">
      <c r="A56" s="5">
        <v>13</v>
      </c>
      <c r="B56" s="6" t="s">
        <v>96</v>
      </c>
      <c r="C56" s="6" t="s">
        <v>97</v>
      </c>
      <c r="D56" s="41"/>
      <c r="E56" s="7">
        <v>22</v>
      </c>
      <c r="F56" s="6" t="s">
        <v>75</v>
      </c>
      <c r="G56" s="7">
        <f t="shared" si="1"/>
        <v>0</v>
      </c>
    </row>
    <row r="57" spans="1:7" ht="56.25" x14ac:dyDescent="0.25">
      <c r="A57" s="5">
        <v>14</v>
      </c>
      <c r="B57" s="6" t="s">
        <v>98</v>
      </c>
      <c r="C57" s="6" t="s">
        <v>99</v>
      </c>
      <c r="D57" s="41"/>
      <c r="E57" s="7">
        <v>570</v>
      </c>
      <c r="F57" s="6" t="s">
        <v>100</v>
      </c>
      <c r="G57" s="7">
        <f t="shared" si="1"/>
        <v>0</v>
      </c>
    </row>
    <row r="58" spans="1:7" ht="56.25" x14ac:dyDescent="0.25">
      <c r="A58" s="5">
        <v>15</v>
      </c>
      <c r="B58" s="6" t="s">
        <v>101</v>
      </c>
      <c r="C58" s="6" t="s">
        <v>102</v>
      </c>
      <c r="D58" s="41"/>
      <c r="E58" s="7">
        <v>641</v>
      </c>
      <c r="F58" s="6" t="s">
        <v>100</v>
      </c>
      <c r="G58" s="7">
        <f t="shared" si="1"/>
        <v>0</v>
      </c>
    </row>
    <row r="60" spans="1:7" ht="12" thickBot="1" x14ac:dyDescent="0.3">
      <c r="A60" s="8" t="s">
        <v>68</v>
      </c>
    </row>
    <row r="61" spans="1:7" ht="12.75" thickTop="1" x14ac:dyDescent="0.25">
      <c r="A61" s="10"/>
      <c r="B61" s="10"/>
      <c r="C61" s="10"/>
      <c r="D61" s="10"/>
      <c r="E61" s="10"/>
      <c r="F61" s="10"/>
      <c r="G61" s="11">
        <f>SUM(G44:G60)</f>
        <v>0</v>
      </c>
    </row>
    <row r="63" spans="1:7" ht="12.75" x14ac:dyDescent="0.25">
      <c r="A63" s="13"/>
    </row>
    <row r="64" spans="1:7" ht="12" x14ac:dyDescent="0.25">
      <c r="A64" s="12"/>
    </row>
    <row r="66" spans="1:7" ht="15.75" x14ac:dyDescent="0.25">
      <c r="A66" s="44" t="s">
        <v>103</v>
      </c>
      <c r="B66" s="44"/>
      <c r="C66" s="44"/>
      <c r="D66" s="44"/>
      <c r="E66" s="44"/>
      <c r="F66" s="44"/>
      <c r="G66" s="44"/>
    </row>
    <row r="67" spans="1:7" x14ac:dyDescent="0.25">
      <c r="A67" s="3" t="s">
        <v>1</v>
      </c>
      <c r="B67" s="4" t="s">
        <v>2</v>
      </c>
      <c r="C67" s="4" t="s">
        <v>3</v>
      </c>
      <c r="D67" s="3" t="s">
        <v>4</v>
      </c>
      <c r="E67" s="3" t="s">
        <v>5</v>
      </c>
      <c r="F67" s="4" t="s">
        <v>6</v>
      </c>
      <c r="G67" s="3" t="s">
        <v>7</v>
      </c>
    </row>
    <row r="68" spans="1:7" ht="33.75" x14ac:dyDescent="0.25">
      <c r="A68" s="5">
        <v>1</v>
      </c>
      <c r="B68" s="6" t="s">
        <v>104</v>
      </c>
      <c r="C68" s="6" t="s">
        <v>105</v>
      </c>
      <c r="D68" s="41"/>
      <c r="E68" s="7">
        <v>152</v>
      </c>
      <c r="F68" s="6" t="s">
        <v>10</v>
      </c>
      <c r="G68" s="7">
        <f>E68*D68</f>
        <v>0</v>
      </c>
    </row>
    <row r="69" spans="1:7" ht="33.75" x14ac:dyDescent="0.25">
      <c r="A69" s="5">
        <v>2</v>
      </c>
      <c r="B69" s="6" t="s">
        <v>106</v>
      </c>
      <c r="C69" s="6" t="s">
        <v>107</v>
      </c>
      <c r="D69" s="41"/>
      <c r="E69" s="7">
        <v>4</v>
      </c>
      <c r="F69" s="6" t="s">
        <v>13</v>
      </c>
      <c r="G69" s="7">
        <f t="shared" ref="G69:G99" si="2">E69*D69</f>
        <v>0</v>
      </c>
    </row>
    <row r="70" spans="1:7" ht="33.75" x14ac:dyDescent="0.25">
      <c r="A70" s="5">
        <v>3</v>
      </c>
      <c r="B70" s="6" t="s">
        <v>108</v>
      </c>
      <c r="C70" s="6" t="s">
        <v>35</v>
      </c>
      <c r="D70" s="41"/>
      <c r="E70" s="7">
        <v>24</v>
      </c>
      <c r="F70" s="6" t="s">
        <v>13</v>
      </c>
      <c r="G70" s="7">
        <f t="shared" si="2"/>
        <v>0</v>
      </c>
    </row>
    <row r="71" spans="1:7" ht="33.75" x14ac:dyDescent="0.25">
      <c r="A71" s="5">
        <v>4</v>
      </c>
      <c r="B71" s="6" t="s">
        <v>109</v>
      </c>
      <c r="C71" s="6" t="s">
        <v>110</v>
      </c>
      <c r="D71" s="41"/>
      <c r="E71" s="7">
        <v>84</v>
      </c>
      <c r="F71" s="6" t="s">
        <v>10</v>
      </c>
      <c r="G71" s="7">
        <f t="shared" si="2"/>
        <v>0</v>
      </c>
    </row>
    <row r="72" spans="1:7" ht="33.75" x14ac:dyDescent="0.25">
      <c r="A72" s="5">
        <v>5</v>
      </c>
      <c r="B72" s="6" t="s">
        <v>109</v>
      </c>
      <c r="C72" s="6" t="s">
        <v>111</v>
      </c>
      <c r="D72" s="41"/>
      <c r="E72" s="7">
        <v>693</v>
      </c>
      <c r="F72" s="6" t="s">
        <v>10</v>
      </c>
      <c r="G72" s="7">
        <f t="shared" si="2"/>
        <v>0</v>
      </c>
    </row>
    <row r="73" spans="1:7" ht="33.75" x14ac:dyDescent="0.25">
      <c r="A73" s="5">
        <v>6</v>
      </c>
      <c r="B73" s="6" t="s">
        <v>112</v>
      </c>
      <c r="C73" s="6" t="s">
        <v>113</v>
      </c>
      <c r="D73" s="41"/>
      <c r="E73" s="7">
        <v>28</v>
      </c>
      <c r="F73" s="6" t="s">
        <v>13</v>
      </c>
      <c r="G73" s="7">
        <f t="shared" si="2"/>
        <v>0</v>
      </c>
    </row>
    <row r="74" spans="1:7" ht="33.75" x14ac:dyDescent="0.25">
      <c r="A74" s="5">
        <v>7</v>
      </c>
      <c r="B74" s="6" t="s">
        <v>114</v>
      </c>
      <c r="C74" s="6" t="s">
        <v>115</v>
      </c>
      <c r="D74" s="41"/>
      <c r="E74" s="7">
        <v>10</v>
      </c>
      <c r="F74" s="6" t="s">
        <v>13</v>
      </c>
      <c r="G74" s="7">
        <f t="shared" si="2"/>
        <v>0</v>
      </c>
    </row>
    <row r="75" spans="1:7" ht="33.75" x14ac:dyDescent="0.25">
      <c r="A75" s="5">
        <v>8</v>
      </c>
      <c r="B75" s="6" t="s">
        <v>116</v>
      </c>
      <c r="C75" s="6" t="s">
        <v>117</v>
      </c>
      <c r="D75" s="41"/>
      <c r="E75" s="7">
        <v>28</v>
      </c>
      <c r="F75" s="6" t="s">
        <v>13</v>
      </c>
      <c r="G75" s="7">
        <f t="shared" si="2"/>
        <v>0</v>
      </c>
    </row>
    <row r="76" spans="1:7" ht="33.75" x14ac:dyDescent="0.25">
      <c r="A76" s="5">
        <v>9</v>
      </c>
      <c r="B76" s="6" t="s">
        <v>118</v>
      </c>
      <c r="C76" s="6" t="s">
        <v>119</v>
      </c>
      <c r="D76" s="41"/>
      <c r="E76" s="7">
        <v>4</v>
      </c>
      <c r="F76" s="6" t="s">
        <v>13</v>
      </c>
      <c r="G76" s="7">
        <f t="shared" si="2"/>
        <v>0</v>
      </c>
    </row>
    <row r="77" spans="1:7" ht="33.75" x14ac:dyDescent="0.25">
      <c r="A77" s="5">
        <v>10</v>
      </c>
      <c r="B77" s="6" t="s">
        <v>120</v>
      </c>
      <c r="C77" s="6" t="s">
        <v>121</v>
      </c>
      <c r="D77" s="41"/>
      <c r="E77" s="7">
        <v>28</v>
      </c>
      <c r="F77" s="6" t="s">
        <v>13</v>
      </c>
      <c r="G77" s="7">
        <f t="shared" si="2"/>
        <v>0</v>
      </c>
    </row>
    <row r="78" spans="1:7" ht="33.75" x14ac:dyDescent="0.25">
      <c r="A78" s="5">
        <v>11</v>
      </c>
      <c r="B78" s="6" t="s">
        <v>122</v>
      </c>
      <c r="C78" s="6" t="s">
        <v>123</v>
      </c>
      <c r="D78" s="41"/>
      <c r="E78" s="7">
        <v>244</v>
      </c>
      <c r="F78" s="6" t="s">
        <v>10</v>
      </c>
      <c r="G78" s="7">
        <f t="shared" si="2"/>
        <v>0</v>
      </c>
    </row>
    <row r="79" spans="1:7" ht="33.75" x14ac:dyDescent="0.25">
      <c r="A79" s="5">
        <v>12</v>
      </c>
      <c r="B79" s="6" t="s">
        <v>124</v>
      </c>
      <c r="C79" s="6" t="s">
        <v>125</v>
      </c>
      <c r="D79" s="41"/>
      <c r="E79" s="7">
        <v>756</v>
      </c>
      <c r="F79" s="6" t="s">
        <v>10</v>
      </c>
      <c r="G79" s="7">
        <f t="shared" si="2"/>
        <v>0</v>
      </c>
    </row>
    <row r="80" spans="1:7" ht="33.75" x14ac:dyDescent="0.25">
      <c r="A80" s="5">
        <v>13</v>
      </c>
      <c r="B80" s="6" t="s">
        <v>126</v>
      </c>
      <c r="C80" s="6" t="s">
        <v>127</v>
      </c>
      <c r="D80" s="41"/>
      <c r="E80" s="7">
        <v>4</v>
      </c>
      <c r="F80" s="6" t="s">
        <v>13</v>
      </c>
      <c r="G80" s="7">
        <f t="shared" si="2"/>
        <v>0</v>
      </c>
    </row>
    <row r="81" spans="1:7" ht="33.75" x14ac:dyDescent="0.25">
      <c r="A81" s="5" t="s">
        <v>128</v>
      </c>
      <c r="B81" s="6" t="s">
        <v>129</v>
      </c>
      <c r="C81" s="6" t="s">
        <v>130</v>
      </c>
      <c r="D81" s="41"/>
      <c r="E81" s="7">
        <v>7</v>
      </c>
      <c r="F81" s="6" t="s">
        <v>13</v>
      </c>
      <c r="G81" s="7">
        <f t="shared" si="2"/>
        <v>0</v>
      </c>
    </row>
    <row r="82" spans="1:7" ht="33.75" x14ac:dyDescent="0.25">
      <c r="A82" s="5" t="s">
        <v>131</v>
      </c>
      <c r="B82" s="6" t="s">
        <v>132</v>
      </c>
      <c r="C82" s="6" t="s">
        <v>133</v>
      </c>
      <c r="D82" s="41"/>
      <c r="E82" s="7">
        <v>11</v>
      </c>
      <c r="F82" s="6" t="s">
        <v>13</v>
      </c>
      <c r="G82" s="7">
        <f t="shared" si="2"/>
        <v>0</v>
      </c>
    </row>
    <row r="83" spans="1:7" ht="33.75" x14ac:dyDescent="0.25">
      <c r="A83" s="5" t="s">
        <v>134</v>
      </c>
      <c r="B83" s="6" t="s">
        <v>135</v>
      </c>
      <c r="C83" s="6" t="s">
        <v>136</v>
      </c>
      <c r="D83" s="41"/>
      <c r="E83" s="7">
        <v>2</v>
      </c>
      <c r="F83" s="6" t="s">
        <v>13</v>
      </c>
      <c r="G83" s="7">
        <f t="shared" si="2"/>
        <v>0</v>
      </c>
    </row>
    <row r="84" spans="1:7" ht="33.75" x14ac:dyDescent="0.25">
      <c r="A84" s="5" t="s">
        <v>137</v>
      </c>
      <c r="B84" s="6" t="s">
        <v>138</v>
      </c>
      <c r="C84" s="6" t="s">
        <v>139</v>
      </c>
      <c r="D84" s="41"/>
      <c r="E84" s="7">
        <v>8</v>
      </c>
      <c r="F84" s="6" t="s">
        <v>13</v>
      </c>
      <c r="G84" s="7">
        <f t="shared" si="2"/>
        <v>0</v>
      </c>
    </row>
    <row r="85" spans="1:7" ht="33.75" x14ac:dyDescent="0.25">
      <c r="A85" s="5" t="s">
        <v>140</v>
      </c>
      <c r="B85" s="6" t="s">
        <v>141</v>
      </c>
      <c r="C85" s="6" t="s">
        <v>142</v>
      </c>
      <c r="D85" s="41"/>
      <c r="E85" s="7">
        <v>8</v>
      </c>
      <c r="F85" s="6" t="s">
        <v>13</v>
      </c>
      <c r="G85" s="7">
        <f t="shared" si="2"/>
        <v>0</v>
      </c>
    </row>
    <row r="86" spans="1:7" ht="33.75" x14ac:dyDescent="0.25">
      <c r="A86" s="5" t="s">
        <v>143</v>
      </c>
      <c r="B86" s="6" t="s">
        <v>144</v>
      </c>
      <c r="C86" s="6" t="s">
        <v>145</v>
      </c>
      <c r="D86" s="41"/>
      <c r="E86" s="7">
        <v>20</v>
      </c>
      <c r="F86" s="6" t="s">
        <v>13</v>
      </c>
      <c r="G86" s="7">
        <f t="shared" si="2"/>
        <v>0</v>
      </c>
    </row>
    <row r="87" spans="1:7" ht="33.75" x14ac:dyDescent="0.25">
      <c r="A87" s="5" t="s">
        <v>146</v>
      </c>
      <c r="B87" s="6" t="s">
        <v>147</v>
      </c>
      <c r="C87" s="6" t="s">
        <v>148</v>
      </c>
      <c r="D87" s="41"/>
      <c r="E87" s="7">
        <v>4</v>
      </c>
      <c r="F87" s="6" t="s">
        <v>13</v>
      </c>
      <c r="G87" s="7">
        <f t="shared" si="2"/>
        <v>0</v>
      </c>
    </row>
    <row r="88" spans="1:7" ht="33.75" x14ac:dyDescent="0.25">
      <c r="A88" s="5">
        <v>21</v>
      </c>
      <c r="B88" s="6" t="s">
        <v>149</v>
      </c>
      <c r="C88" s="6" t="s">
        <v>150</v>
      </c>
      <c r="D88" s="41"/>
      <c r="E88" s="7">
        <v>28</v>
      </c>
      <c r="F88" s="6" t="s">
        <v>13</v>
      </c>
      <c r="G88" s="7">
        <f t="shared" si="2"/>
        <v>0</v>
      </c>
    </row>
    <row r="89" spans="1:7" ht="33.75" x14ac:dyDescent="0.25">
      <c r="A89" s="5">
        <v>22</v>
      </c>
      <c r="B89" s="6" t="s">
        <v>151</v>
      </c>
      <c r="C89" s="6" t="s">
        <v>152</v>
      </c>
      <c r="D89" s="41"/>
      <c r="E89" s="7">
        <v>20</v>
      </c>
      <c r="F89" s="6" t="s">
        <v>10</v>
      </c>
      <c r="G89" s="7">
        <f t="shared" si="2"/>
        <v>0</v>
      </c>
    </row>
    <row r="90" spans="1:7" ht="33.75" x14ac:dyDescent="0.25">
      <c r="A90" s="5">
        <v>23</v>
      </c>
      <c r="B90" s="6" t="s">
        <v>153</v>
      </c>
      <c r="C90" s="6" t="s">
        <v>154</v>
      </c>
      <c r="D90" s="41"/>
      <c r="E90" s="7">
        <v>232</v>
      </c>
      <c r="F90" s="6" t="s">
        <v>10</v>
      </c>
      <c r="G90" s="7">
        <f t="shared" si="2"/>
        <v>0</v>
      </c>
    </row>
    <row r="91" spans="1:7" ht="33.75" x14ac:dyDescent="0.25">
      <c r="A91" s="5">
        <v>24</v>
      </c>
      <c r="B91" s="6" t="s">
        <v>155</v>
      </c>
      <c r="C91" s="6" t="s">
        <v>156</v>
      </c>
      <c r="D91" s="41"/>
      <c r="E91" s="7">
        <v>304</v>
      </c>
      <c r="F91" s="6" t="s">
        <v>10</v>
      </c>
      <c r="G91" s="7">
        <f t="shared" si="2"/>
        <v>0</v>
      </c>
    </row>
    <row r="92" spans="1:7" ht="33.75" x14ac:dyDescent="0.25">
      <c r="A92" s="5">
        <v>25</v>
      </c>
      <c r="B92" s="6" t="s">
        <v>157</v>
      </c>
      <c r="C92" s="6" t="s">
        <v>158</v>
      </c>
      <c r="D92" s="41"/>
      <c r="E92" s="7">
        <v>173</v>
      </c>
      <c r="F92" s="6" t="s">
        <v>10</v>
      </c>
      <c r="G92" s="7">
        <f t="shared" si="2"/>
        <v>0</v>
      </c>
    </row>
    <row r="93" spans="1:7" ht="33.75" x14ac:dyDescent="0.25">
      <c r="A93" s="5">
        <v>26</v>
      </c>
      <c r="B93" s="6" t="s">
        <v>159</v>
      </c>
      <c r="C93" s="6" t="s">
        <v>160</v>
      </c>
      <c r="D93" s="41"/>
      <c r="E93" s="7">
        <v>103</v>
      </c>
      <c r="F93" s="6" t="s">
        <v>10</v>
      </c>
      <c r="G93" s="7">
        <f t="shared" si="2"/>
        <v>0</v>
      </c>
    </row>
    <row r="94" spans="1:7" ht="33.75" x14ac:dyDescent="0.25">
      <c r="A94" s="5">
        <v>27</v>
      </c>
      <c r="B94" s="6" t="s">
        <v>161</v>
      </c>
      <c r="C94" s="6" t="s">
        <v>162</v>
      </c>
      <c r="D94" s="41"/>
      <c r="E94" s="7">
        <v>107</v>
      </c>
      <c r="F94" s="6" t="s">
        <v>10</v>
      </c>
      <c r="G94" s="7">
        <f t="shared" si="2"/>
        <v>0</v>
      </c>
    </row>
    <row r="95" spans="1:7" ht="33.75" x14ac:dyDescent="0.25">
      <c r="A95" s="5">
        <v>28</v>
      </c>
      <c r="B95" s="6" t="s">
        <v>163</v>
      </c>
      <c r="C95" s="6" t="s">
        <v>164</v>
      </c>
      <c r="D95" s="41"/>
      <c r="E95" s="7">
        <v>36</v>
      </c>
      <c r="F95" s="6" t="s">
        <v>13</v>
      </c>
      <c r="G95" s="7">
        <f t="shared" si="2"/>
        <v>0</v>
      </c>
    </row>
    <row r="96" spans="1:7" ht="33.75" x14ac:dyDescent="0.25">
      <c r="A96" s="5">
        <v>29</v>
      </c>
      <c r="B96" s="6" t="s">
        <v>165</v>
      </c>
      <c r="C96" s="6" t="s">
        <v>166</v>
      </c>
      <c r="D96" s="41"/>
      <c r="E96" s="7">
        <v>36</v>
      </c>
      <c r="F96" s="6" t="s">
        <v>13</v>
      </c>
      <c r="G96" s="7">
        <f t="shared" si="2"/>
        <v>0</v>
      </c>
    </row>
    <row r="97" spans="1:7" ht="45" x14ac:dyDescent="0.25">
      <c r="A97" s="5">
        <v>30</v>
      </c>
      <c r="B97" s="6" t="s">
        <v>167</v>
      </c>
      <c r="C97" s="6" t="s">
        <v>61</v>
      </c>
      <c r="D97" s="41"/>
      <c r="E97" s="7">
        <v>285</v>
      </c>
      <c r="F97" s="6" t="s">
        <v>10</v>
      </c>
      <c r="G97" s="7">
        <f t="shared" si="2"/>
        <v>0</v>
      </c>
    </row>
    <row r="98" spans="1:7" ht="33.75" x14ac:dyDescent="0.25">
      <c r="A98" s="5">
        <v>31</v>
      </c>
      <c r="B98" s="6" t="s">
        <v>168</v>
      </c>
      <c r="C98" s="6" t="s">
        <v>169</v>
      </c>
      <c r="D98" s="41"/>
      <c r="E98" s="7">
        <v>80.09</v>
      </c>
      <c r="F98" s="6" t="s">
        <v>75</v>
      </c>
      <c r="G98" s="7">
        <f t="shared" si="2"/>
        <v>0</v>
      </c>
    </row>
    <row r="99" spans="1:7" ht="33.75" x14ac:dyDescent="0.25">
      <c r="A99" s="5">
        <v>32</v>
      </c>
      <c r="B99" s="6" t="s">
        <v>170</v>
      </c>
      <c r="C99" s="6" t="s">
        <v>171</v>
      </c>
      <c r="D99" s="41"/>
      <c r="E99" s="7">
        <v>700</v>
      </c>
      <c r="F99" s="6" t="s">
        <v>10</v>
      </c>
      <c r="G99" s="7">
        <f t="shared" si="2"/>
        <v>0</v>
      </c>
    </row>
    <row r="101" spans="1:7" ht="12" thickBot="1" x14ac:dyDescent="0.3">
      <c r="A101" s="8" t="s">
        <v>172</v>
      </c>
    </row>
    <row r="102" spans="1:7" ht="12.75" thickTop="1" x14ac:dyDescent="0.25">
      <c r="A102" s="10"/>
      <c r="B102" s="10"/>
      <c r="C102" s="10"/>
      <c r="D102" s="10"/>
      <c r="E102" s="10"/>
      <c r="F102" s="10"/>
      <c r="G102" s="11">
        <f>SUM(G68:G101)</f>
        <v>0</v>
      </c>
    </row>
    <row r="104" spans="1:7" ht="12.75" x14ac:dyDescent="0.25">
      <c r="A104" s="13"/>
    </row>
    <row r="105" spans="1:7" ht="12" x14ac:dyDescent="0.25">
      <c r="A105" s="12" t="s">
        <v>297</v>
      </c>
      <c r="G105" s="42">
        <f>(G99+G98+G97+G94+G93+G92+G91+G90+G89+G79+G78+G72+G71+G68)*0.05</f>
        <v>0</v>
      </c>
    </row>
    <row r="107" spans="1:7" ht="12.75" x14ac:dyDescent="0.25">
      <c r="A107" s="13"/>
    </row>
    <row r="108" spans="1:7" ht="12" x14ac:dyDescent="0.25">
      <c r="A108" s="12" t="s">
        <v>298</v>
      </c>
      <c r="G108" s="16">
        <f>G102+G105</f>
        <v>0</v>
      </c>
    </row>
    <row r="110" spans="1:7" ht="15.75" x14ac:dyDescent="0.25">
      <c r="A110" s="44" t="s">
        <v>173</v>
      </c>
      <c r="B110" s="44"/>
      <c r="C110" s="44"/>
      <c r="D110" s="44"/>
      <c r="E110" s="44"/>
      <c r="F110" s="44"/>
      <c r="G110" s="44"/>
    </row>
    <row r="111" spans="1:7" x14ac:dyDescent="0.25">
      <c r="A111" s="3" t="s">
        <v>1</v>
      </c>
      <c r="B111" s="4" t="s">
        <v>2</v>
      </c>
      <c r="C111" s="4" t="s">
        <v>3</v>
      </c>
      <c r="D111" s="3" t="s">
        <v>4</v>
      </c>
      <c r="E111" s="3" t="s">
        <v>5</v>
      </c>
      <c r="F111" s="4" t="s">
        <v>6</v>
      </c>
      <c r="G111" s="3" t="s">
        <v>7</v>
      </c>
    </row>
    <row r="112" spans="1:7" x14ac:dyDescent="0.25">
      <c r="A112" s="5" t="s">
        <v>174</v>
      </c>
      <c r="B112" s="6" t="s">
        <v>175</v>
      </c>
      <c r="C112" s="6" t="s">
        <v>176</v>
      </c>
      <c r="D112" s="7">
        <f>'Rozvodnice '!F17</f>
        <v>0</v>
      </c>
      <c r="E112" s="7">
        <v>1</v>
      </c>
      <c r="F112" s="6" t="s">
        <v>13</v>
      </c>
      <c r="G112" s="7">
        <f>E112*D112</f>
        <v>0</v>
      </c>
    </row>
    <row r="113" spans="1:7" x14ac:dyDescent="0.25">
      <c r="A113" s="5" t="s">
        <v>177</v>
      </c>
      <c r="B113" s="6" t="s">
        <v>178</v>
      </c>
      <c r="C113" s="6" t="s">
        <v>179</v>
      </c>
      <c r="D113" s="7">
        <f>'Rozvodnice '!F38</f>
        <v>0</v>
      </c>
      <c r="E113" s="7">
        <v>1</v>
      </c>
      <c r="F113" s="6" t="s">
        <v>13</v>
      </c>
      <c r="G113" s="7">
        <f t="shared" ref="G113:G121" si="3">E113*D113</f>
        <v>0</v>
      </c>
    </row>
    <row r="114" spans="1:7" ht="33.75" x14ac:dyDescent="0.25">
      <c r="A114" s="5" t="s">
        <v>180</v>
      </c>
      <c r="B114" s="6" t="s">
        <v>181</v>
      </c>
      <c r="C114" s="6" t="s">
        <v>182</v>
      </c>
      <c r="D114" s="41"/>
      <c r="E114" s="7">
        <v>1</v>
      </c>
      <c r="F114" s="6" t="s">
        <v>183</v>
      </c>
      <c r="G114" s="7">
        <f t="shared" si="3"/>
        <v>0</v>
      </c>
    </row>
    <row r="115" spans="1:7" ht="22.5" x14ac:dyDescent="0.25">
      <c r="A115" s="5" t="s">
        <v>184</v>
      </c>
      <c r="B115" s="6" t="s">
        <v>185</v>
      </c>
      <c r="C115" s="6" t="s">
        <v>186</v>
      </c>
      <c r="D115" s="41"/>
      <c r="E115" s="7">
        <v>1</v>
      </c>
      <c r="F115" s="6" t="s">
        <v>183</v>
      </c>
      <c r="G115" s="7">
        <f t="shared" si="3"/>
        <v>0</v>
      </c>
    </row>
    <row r="116" spans="1:7" ht="45" x14ac:dyDescent="0.25">
      <c r="A116" s="5" t="s">
        <v>187</v>
      </c>
      <c r="B116" s="6" t="s">
        <v>188</v>
      </c>
      <c r="C116" s="6" t="s">
        <v>189</v>
      </c>
      <c r="D116" s="41"/>
      <c r="E116" s="7">
        <v>1</v>
      </c>
      <c r="F116" s="6" t="s">
        <v>183</v>
      </c>
      <c r="G116" s="7">
        <f t="shared" si="3"/>
        <v>0</v>
      </c>
    </row>
    <row r="117" spans="1:7" ht="303.75" x14ac:dyDescent="0.25">
      <c r="A117" s="5" t="s">
        <v>190</v>
      </c>
      <c r="B117" s="6" t="s">
        <v>191</v>
      </c>
      <c r="C117" s="43" t="s">
        <v>299</v>
      </c>
      <c r="D117" s="41"/>
      <c r="E117" s="7">
        <v>2</v>
      </c>
      <c r="F117" s="6" t="s">
        <v>13</v>
      </c>
      <c r="G117" s="7">
        <f t="shared" si="3"/>
        <v>0</v>
      </c>
    </row>
    <row r="118" spans="1:7" ht="33.75" x14ac:dyDescent="0.25">
      <c r="A118" s="5" t="s">
        <v>192</v>
      </c>
      <c r="B118" s="6" t="s">
        <v>193</v>
      </c>
      <c r="C118" s="6" t="s">
        <v>194</v>
      </c>
      <c r="D118" s="41"/>
      <c r="E118" s="7">
        <v>2</v>
      </c>
      <c r="F118" s="6" t="s">
        <v>13</v>
      </c>
      <c r="G118" s="7">
        <f t="shared" si="3"/>
        <v>0</v>
      </c>
    </row>
    <row r="119" spans="1:7" ht="22.5" x14ac:dyDescent="0.25">
      <c r="A119" s="5" t="s">
        <v>195</v>
      </c>
      <c r="B119" s="6" t="s">
        <v>196</v>
      </c>
      <c r="C119" s="6" t="s">
        <v>197</v>
      </c>
      <c r="D119" s="41"/>
      <c r="E119" s="7">
        <v>1</v>
      </c>
      <c r="F119" s="6" t="s">
        <v>13</v>
      </c>
      <c r="G119" s="7">
        <f t="shared" si="3"/>
        <v>0</v>
      </c>
    </row>
    <row r="120" spans="1:7" ht="22.5" x14ac:dyDescent="0.25">
      <c r="A120" s="5" t="s">
        <v>198</v>
      </c>
      <c r="B120" s="6" t="s">
        <v>199</v>
      </c>
      <c r="C120" s="6" t="s">
        <v>200</v>
      </c>
      <c r="D120" s="41"/>
      <c r="E120" s="7">
        <v>1</v>
      </c>
      <c r="F120" s="6" t="s">
        <v>13</v>
      </c>
      <c r="G120" s="7">
        <f t="shared" si="3"/>
        <v>0</v>
      </c>
    </row>
    <row r="121" spans="1:7" ht="22.5" x14ac:dyDescent="0.25">
      <c r="A121" s="5" t="s">
        <v>201</v>
      </c>
      <c r="B121" s="6" t="s">
        <v>202</v>
      </c>
      <c r="C121" s="6" t="s">
        <v>203</v>
      </c>
      <c r="D121" s="41"/>
      <c r="E121" s="7">
        <v>1</v>
      </c>
      <c r="F121" s="6" t="s">
        <v>13</v>
      </c>
      <c r="G121" s="7">
        <f t="shared" si="3"/>
        <v>0</v>
      </c>
    </row>
    <row r="122" spans="1:7" ht="22.5" x14ac:dyDescent="0.25">
      <c r="A122" s="5" t="s">
        <v>300</v>
      </c>
      <c r="B122" s="6" t="s">
        <v>267</v>
      </c>
      <c r="C122" s="6" t="s">
        <v>301</v>
      </c>
      <c r="D122" s="41"/>
      <c r="E122" s="7">
        <v>1</v>
      </c>
      <c r="F122" s="6" t="s">
        <v>13</v>
      </c>
      <c r="G122" s="7">
        <f t="shared" ref="G122" si="4">E122*D122</f>
        <v>0</v>
      </c>
    </row>
    <row r="123" spans="1:7" ht="12" thickBot="1" x14ac:dyDescent="0.3">
      <c r="A123" s="8" t="s">
        <v>204</v>
      </c>
    </row>
    <row r="124" spans="1:7" ht="12.75" thickTop="1" x14ac:dyDescent="0.25">
      <c r="A124" s="10"/>
      <c r="B124" s="10"/>
      <c r="C124" s="10"/>
      <c r="D124" s="10"/>
      <c r="E124" s="10"/>
      <c r="F124" s="10"/>
      <c r="G124" s="11">
        <f>SUM(G112:G123)</f>
        <v>0</v>
      </c>
    </row>
    <row r="126" spans="1:7" ht="12.75" x14ac:dyDescent="0.25">
      <c r="A126" s="13"/>
    </row>
    <row r="127" spans="1:7" ht="12" x14ac:dyDescent="0.25">
      <c r="A127" s="12"/>
    </row>
    <row r="129" spans="1:7" ht="15.75" x14ac:dyDescent="0.25">
      <c r="A129" s="44" t="s">
        <v>205</v>
      </c>
      <c r="B129" s="44"/>
      <c r="C129" s="44"/>
      <c r="D129" s="44"/>
      <c r="E129" s="44"/>
      <c r="F129" s="44"/>
      <c r="G129" s="44"/>
    </row>
    <row r="130" spans="1:7" x14ac:dyDescent="0.25">
      <c r="A130" s="3" t="s">
        <v>1</v>
      </c>
      <c r="B130" s="4" t="s">
        <v>2</v>
      </c>
      <c r="C130" s="4" t="s">
        <v>3</v>
      </c>
      <c r="D130" s="3" t="s">
        <v>4</v>
      </c>
      <c r="E130" s="3" t="s">
        <v>5</v>
      </c>
      <c r="F130" s="4" t="s">
        <v>6</v>
      </c>
      <c r="G130" s="3" t="s">
        <v>7</v>
      </c>
    </row>
    <row r="131" spans="1:7" x14ac:dyDescent="0.25">
      <c r="A131" s="5">
        <v>1</v>
      </c>
      <c r="B131" s="6" t="s">
        <v>206</v>
      </c>
      <c r="C131" s="6" t="s">
        <v>207</v>
      </c>
      <c r="D131" s="41"/>
      <c r="E131" s="7">
        <v>56</v>
      </c>
      <c r="F131" s="6" t="s">
        <v>208</v>
      </c>
      <c r="G131" s="7">
        <f>E131*D131</f>
        <v>0</v>
      </c>
    </row>
    <row r="132" spans="1:7" x14ac:dyDescent="0.25">
      <c r="A132" s="5">
        <v>2</v>
      </c>
      <c r="B132" s="6" t="s">
        <v>206</v>
      </c>
      <c r="C132" s="6" t="s">
        <v>209</v>
      </c>
      <c r="D132" s="41"/>
      <c r="E132" s="7">
        <v>40</v>
      </c>
      <c r="F132" s="6" t="s">
        <v>208</v>
      </c>
      <c r="G132" s="7">
        <f t="shared" ref="G132:G141" si="5">E132*D132</f>
        <v>0</v>
      </c>
    </row>
    <row r="133" spans="1:7" ht="22.5" x14ac:dyDescent="0.25">
      <c r="A133" s="5">
        <v>3</v>
      </c>
      <c r="B133" s="6" t="s">
        <v>206</v>
      </c>
      <c r="C133" s="6" t="s">
        <v>210</v>
      </c>
      <c r="D133" s="41"/>
      <c r="E133" s="7">
        <v>26</v>
      </c>
      <c r="F133" s="6" t="s">
        <v>208</v>
      </c>
      <c r="G133" s="7">
        <f t="shared" si="5"/>
        <v>0</v>
      </c>
    </row>
    <row r="134" spans="1:7" x14ac:dyDescent="0.25">
      <c r="A134" s="5">
        <v>4</v>
      </c>
      <c r="B134" s="6" t="s">
        <v>206</v>
      </c>
      <c r="C134" s="6" t="s">
        <v>211</v>
      </c>
      <c r="D134" s="41"/>
      <c r="E134" s="7">
        <v>10</v>
      </c>
      <c r="F134" s="6" t="s">
        <v>208</v>
      </c>
      <c r="G134" s="7">
        <f t="shared" si="5"/>
        <v>0</v>
      </c>
    </row>
    <row r="135" spans="1:7" x14ac:dyDescent="0.25">
      <c r="A135" s="5">
        <v>5</v>
      </c>
      <c r="B135" s="6" t="s">
        <v>206</v>
      </c>
      <c r="C135" s="6" t="s">
        <v>212</v>
      </c>
      <c r="D135" s="41"/>
      <c r="E135" s="7">
        <v>36</v>
      </c>
      <c r="F135" s="6" t="s">
        <v>208</v>
      </c>
      <c r="G135" s="7">
        <f t="shared" si="5"/>
        <v>0</v>
      </c>
    </row>
    <row r="136" spans="1:7" x14ac:dyDescent="0.25">
      <c r="A136" s="5">
        <v>6</v>
      </c>
      <c r="B136" s="6" t="s">
        <v>206</v>
      </c>
      <c r="C136" s="6" t="s">
        <v>213</v>
      </c>
      <c r="D136" s="41"/>
      <c r="E136" s="7">
        <v>46</v>
      </c>
      <c r="F136" s="6" t="s">
        <v>208</v>
      </c>
      <c r="G136" s="7">
        <f t="shared" si="5"/>
        <v>0</v>
      </c>
    </row>
    <row r="137" spans="1:7" x14ac:dyDescent="0.25">
      <c r="A137" s="5">
        <v>7</v>
      </c>
      <c r="B137" s="6" t="s">
        <v>206</v>
      </c>
      <c r="C137" s="6" t="s">
        <v>214</v>
      </c>
      <c r="D137" s="41"/>
      <c r="E137" s="7">
        <v>36</v>
      </c>
      <c r="F137" s="6" t="s">
        <v>208</v>
      </c>
      <c r="G137" s="7">
        <f t="shared" si="5"/>
        <v>0</v>
      </c>
    </row>
    <row r="138" spans="1:7" x14ac:dyDescent="0.25">
      <c r="A138" s="5">
        <v>8</v>
      </c>
      <c r="B138" s="6" t="s">
        <v>206</v>
      </c>
      <c r="C138" s="6" t="s">
        <v>215</v>
      </c>
      <c r="D138" s="41"/>
      <c r="E138" s="7">
        <v>16</v>
      </c>
      <c r="F138" s="6" t="s">
        <v>208</v>
      </c>
      <c r="G138" s="7">
        <f t="shared" si="5"/>
        <v>0</v>
      </c>
    </row>
    <row r="139" spans="1:7" ht="22.5" x14ac:dyDescent="0.25">
      <c r="A139" s="5">
        <v>9</v>
      </c>
      <c r="B139" s="6" t="s">
        <v>206</v>
      </c>
      <c r="C139" s="6" t="s">
        <v>304</v>
      </c>
      <c r="D139" s="41"/>
      <c r="E139" s="7">
        <v>4</v>
      </c>
      <c r="F139" s="6" t="s">
        <v>208</v>
      </c>
      <c r="G139" s="7">
        <f t="shared" si="5"/>
        <v>0</v>
      </c>
    </row>
    <row r="140" spans="1:7" x14ac:dyDescent="0.25">
      <c r="A140" s="5">
        <v>10</v>
      </c>
      <c r="B140" s="6" t="s">
        <v>206</v>
      </c>
      <c r="C140" s="6" t="s">
        <v>216</v>
      </c>
      <c r="D140" s="41"/>
      <c r="E140" s="7">
        <v>24</v>
      </c>
      <c r="F140" s="6" t="s">
        <v>208</v>
      </c>
      <c r="G140" s="7">
        <f t="shared" si="5"/>
        <v>0</v>
      </c>
    </row>
    <row r="141" spans="1:7" x14ac:dyDescent="0.25">
      <c r="A141" s="5">
        <v>11</v>
      </c>
      <c r="B141" s="6" t="s">
        <v>206</v>
      </c>
      <c r="C141" s="6" t="s">
        <v>217</v>
      </c>
      <c r="D141" s="41"/>
      <c r="E141" s="7">
        <v>18</v>
      </c>
      <c r="F141" s="6" t="s">
        <v>208</v>
      </c>
      <c r="G141" s="7">
        <f t="shared" si="5"/>
        <v>0</v>
      </c>
    </row>
    <row r="143" spans="1:7" ht="12" thickBot="1" x14ac:dyDescent="0.3">
      <c r="A143" s="8" t="s">
        <v>218</v>
      </c>
    </row>
    <row r="144" spans="1:7" ht="12.75" thickTop="1" x14ac:dyDescent="0.25">
      <c r="A144" s="10"/>
      <c r="B144" s="10"/>
      <c r="C144" s="10"/>
      <c r="D144" s="10"/>
      <c r="E144" s="10"/>
      <c r="F144" s="10"/>
      <c r="G144" s="11">
        <f>SUM(G131:G143)</f>
        <v>0</v>
      </c>
    </row>
    <row r="146" spans="1:1" ht="12.75" x14ac:dyDescent="0.25">
      <c r="A146" s="13"/>
    </row>
    <row r="147" spans="1:1" ht="12" x14ac:dyDescent="0.25">
      <c r="A147" s="12"/>
    </row>
  </sheetData>
  <sheetProtection sheet="1" objects="1" scenarios="1"/>
  <mergeCells count="5">
    <mergeCell ref="A1:G1"/>
    <mergeCell ref="A42:G42"/>
    <mergeCell ref="A66:G66"/>
    <mergeCell ref="A110:G110"/>
    <mergeCell ref="A129:G129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8F71-492B-4EBC-A129-20BE2F2E1F65}">
  <dimension ref="A1:F38"/>
  <sheetViews>
    <sheetView topLeftCell="A10" workbookViewId="0">
      <selection activeCell="H17" sqref="H17"/>
    </sheetView>
  </sheetViews>
  <sheetFormatPr defaultRowHeight="15" x14ac:dyDescent="0.25"/>
  <cols>
    <col min="1" max="1" width="3.5703125" customWidth="1"/>
    <col min="3" max="3" width="74.140625" customWidth="1"/>
    <col min="4" max="4" width="10.28515625" customWidth="1"/>
    <col min="5" max="5" width="6.28515625" customWidth="1"/>
    <col min="6" max="6" width="13" customWidth="1"/>
  </cols>
  <sheetData>
    <row r="1" spans="1:6" ht="51.75" thickBot="1" x14ac:dyDescent="0.3">
      <c r="A1" s="32" t="s">
        <v>243</v>
      </c>
      <c r="B1" s="47" t="s">
        <v>244</v>
      </c>
      <c r="C1" s="47"/>
      <c r="D1" s="33" t="s">
        <v>296</v>
      </c>
      <c r="E1" s="33" t="s">
        <v>245</v>
      </c>
      <c r="F1" s="33" t="s">
        <v>246</v>
      </c>
    </row>
    <row r="2" spans="1:6" x14ac:dyDescent="0.25">
      <c r="A2" s="34" t="s">
        <v>247</v>
      </c>
      <c r="B2" s="35"/>
      <c r="C2" s="35"/>
      <c r="D2" s="35"/>
      <c r="E2" s="35"/>
      <c r="F2" s="35"/>
    </row>
    <row r="3" spans="1:6" x14ac:dyDescent="0.25">
      <c r="A3" s="36" t="s">
        <v>248</v>
      </c>
      <c r="B3" s="45" t="s">
        <v>249</v>
      </c>
      <c r="C3" s="46"/>
      <c r="D3" s="48"/>
      <c r="E3" s="37">
        <v>1</v>
      </c>
      <c r="F3" s="38">
        <f>E3*D3</f>
        <v>0</v>
      </c>
    </row>
    <row r="4" spans="1:6" x14ac:dyDescent="0.25">
      <c r="A4" s="36" t="s">
        <v>250</v>
      </c>
      <c r="B4" s="45" t="s">
        <v>251</v>
      </c>
      <c r="C4" s="46"/>
      <c r="D4" s="48"/>
      <c r="E4" s="37">
        <v>3</v>
      </c>
      <c r="F4" s="38">
        <f t="shared" ref="F4:F16" si="0">E4*D4</f>
        <v>0</v>
      </c>
    </row>
    <row r="5" spans="1:6" x14ac:dyDescent="0.25">
      <c r="A5" s="36" t="s">
        <v>252</v>
      </c>
      <c r="B5" s="45" t="s">
        <v>253</v>
      </c>
      <c r="C5" s="46"/>
      <c r="D5" s="48"/>
      <c r="E5" s="37">
        <v>1</v>
      </c>
      <c r="F5" s="38">
        <f t="shared" si="0"/>
        <v>0</v>
      </c>
    </row>
    <row r="6" spans="1:6" x14ac:dyDescent="0.25">
      <c r="A6" s="36" t="s">
        <v>254</v>
      </c>
      <c r="B6" s="45" t="s">
        <v>255</v>
      </c>
      <c r="C6" s="46"/>
      <c r="D6" s="48"/>
      <c r="E6" s="37">
        <v>2</v>
      </c>
      <c r="F6" s="38">
        <f t="shared" si="0"/>
        <v>0</v>
      </c>
    </row>
    <row r="7" spans="1:6" x14ac:dyDescent="0.25">
      <c r="A7" s="36" t="s">
        <v>256</v>
      </c>
      <c r="B7" s="45" t="s">
        <v>257</v>
      </c>
      <c r="C7" s="46"/>
      <c r="D7" s="48"/>
      <c r="E7" s="37">
        <v>2</v>
      </c>
      <c r="F7" s="38">
        <f t="shared" si="0"/>
        <v>0</v>
      </c>
    </row>
    <row r="8" spans="1:6" x14ac:dyDescent="0.25">
      <c r="A8" s="36" t="s">
        <v>258</v>
      </c>
      <c r="B8" s="45" t="s">
        <v>259</v>
      </c>
      <c r="C8" s="46"/>
      <c r="D8" s="48"/>
      <c r="E8" s="37">
        <v>2</v>
      </c>
      <c r="F8" s="38">
        <f t="shared" si="0"/>
        <v>0</v>
      </c>
    </row>
    <row r="9" spans="1:6" x14ac:dyDescent="0.25">
      <c r="A9" s="36" t="s">
        <v>260</v>
      </c>
      <c r="B9" s="45" t="s">
        <v>261</v>
      </c>
      <c r="C9" s="46"/>
      <c r="D9" s="48"/>
      <c r="E9" s="37">
        <v>2</v>
      </c>
      <c r="F9" s="38">
        <f t="shared" si="0"/>
        <v>0</v>
      </c>
    </row>
    <row r="10" spans="1:6" x14ac:dyDescent="0.25">
      <c r="A10" s="36" t="s">
        <v>262</v>
      </c>
      <c r="B10" s="45" t="s">
        <v>263</v>
      </c>
      <c r="C10" s="46"/>
      <c r="D10" s="48"/>
      <c r="E10" s="37">
        <v>3</v>
      </c>
      <c r="F10" s="38">
        <f t="shared" si="0"/>
        <v>0</v>
      </c>
    </row>
    <row r="11" spans="1:6" x14ac:dyDescent="0.25">
      <c r="A11" s="36" t="s">
        <v>264</v>
      </c>
      <c r="B11" s="45" t="s">
        <v>265</v>
      </c>
      <c r="C11" s="46"/>
      <c r="D11" s="48"/>
      <c r="E11" s="37">
        <v>2</v>
      </c>
      <c r="F11" s="38">
        <f t="shared" si="0"/>
        <v>0</v>
      </c>
    </row>
    <row r="12" spans="1:6" x14ac:dyDescent="0.25">
      <c r="A12" s="36" t="s">
        <v>202</v>
      </c>
      <c r="B12" s="45" t="s">
        <v>266</v>
      </c>
      <c r="C12" s="46"/>
      <c r="D12" s="48"/>
      <c r="E12" s="37">
        <v>1</v>
      </c>
      <c r="F12" s="38">
        <f t="shared" si="0"/>
        <v>0</v>
      </c>
    </row>
    <row r="13" spans="1:6" x14ac:dyDescent="0.25">
      <c r="A13" s="36" t="s">
        <v>267</v>
      </c>
      <c r="B13" s="45" t="s">
        <v>268</v>
      </c>
      <c r="C13" s="46"/>
      <c r="D13" s="48"/>
      <c r="E13" s="37">
        <v>2</v>
      </c>
      <c r="F13" s="38">
        <f t="shared" si="0"/>
        <v>0</v>
      </c>
    </row>
    <row r="14" spans="1:6" x14ac:dyDescent="0.25">
      <c r="A14" s="36" t="s">
        <v>269</v>
      </c>
      <c r="B14" s="45" t="s">
        <v>270</v>
      </c>
      <c r="C14" s="46"/>
      <c r="D14" s="48"/>
      <c r="E14" s="37">
        <v>2</v>
      </c>
      <c r="F14" s="38">
        <f t="shared" si="0"/>
        <v>0</v>
      </c>
    </row>
    <row r="15" spans="1:6" x14ac:dyDescent="0.25">
      <c r="A15" s="36" t="s">
        <v>271</v>
      </c>
      <c r="B15" s="45" t="s">
        <v>272</v>
      </c>
      <c r="C15" s="46"/>
      <c r="D15" s="48"/>
      <c r="E15" s="40">
        <v>4</v>
      </c>
      <c r="F15" s="38">
        <f t="shared" si="0"/>
        <v>0</v>
      </c>
    </row>
    <row r="16" spans="1:6" x14ac:dyDescent="0.25">
      <c r="A16" s="36" t="s">
        <v>273</v>
      </c>
      <c r="B16" s="45" t="s">
        <v>274</v>
      </c>
      <c r="C16" s="46"/>
      <c r="D16" s="48"/>
      <c r="E16" s="37">
        <v>1</v>
      </c>
      <c r="F16" s="38">
        <f t="shared" si="0"/>
        <v>0</v>
      </c>
    </row>
    <row r="17" spans="1:6" ht="15.75" thickBot="1" x14ac:dyDescent="0.3">
      <c r="A17" s="30"/>
      <c r="B17" s="31"/>
      <c r="C17" s="31"/>
      <c r="D17" s="31"/>
      <c r="E17" s="31"/>
      <c r="F17" s="39">
        <f>SUM(F3:F16)</f>
        <v>0</v>
      </c>
    </row>
    <row r="18" spans="1:6" x14ac:dyDescent="0.25">
      <c r="A18" s="34" t="s">
        <v>275</v>
      </c>
      <c r="B18" s="35"/>
      <c r="C18" s="35"/>
      <c r="D18" s="35"/>
      <c r="E18" s="35"/>
      <c r="F18" s="35"/>
    </row>
    <row r="19" spans="1:6" x14ac:dyDescent="0.25">
      <c r="A19" s="36" t="s">
        <v>248</v>
      </c>
      <c r="B19" s="45" t="s">
        <v>276</v>
      </c>
      <c r="C19" s="46"/>
      <c r="D19" s="48"/>
      <c r="E19" s="37">
        <v>1</v>
      </c>
      <c r="F19" s="38">
        <f>E19*D19</f>
        <v>0</v>
      </c>
    </row>
    <row r="20" spans="1:6" x14ac:dyDescent="0.25">
      <c r="A20" s="36" t="s">
        <v>250</v>
      </c>
      <c r="B20" s="45" t="s">
        <v>277</v>
      </c>
      <c r="C20" s="46"/>
      <c r="D20" s="48"/>
      <c r="E20" s="37">
        <v>1</v>
      </c>
      <c r="F20" s="38">
        <f t="shared" ref="F20:F37" si="1">E20*D20</f>
        <v>0</v>
      </c>
    </row>
    <row r="21" spans="1:6" x14ac:dyDescent="0.25">
      <c r="A21" s="36" t="s">
        <v>252</v>
      </c>
      <c r="B21" s="45" t="s">
        <v>278</v>
      </c>
      <c r="C21" s="46"/>
      <c r="D21" s="48"/>
      <c r="E21" s="37">
        <v>1</v>
      </c>
      <c r="F21" s="38">
        <f t="shared" si="1"/>
        <v>0</v>
      </c>
    </row>
    <row r="22" spans="1:6" x14ac:dyDescent="0.25">
      <c r="A22" s="36" t="s">
        <v>254</v>
      </c>
      <c r="B22" s="45" t="s">
        <v>279</v>
      </c>
      <c r="C22" s="46"/>
      <c r="D22" s="48"/>
      <c r="E22" s="40">
        <v>4</v>
      </c>
      <c r="F22" s="38">
        <f t="shared" si="1"/>
        <v>0</v>
      </c>
    </row>
    <row r="23" spans="1:6" x14ac:dyDescent="0.25">
      <c r="A23" s="36" t="s">
        <v>256</v>
      </c>
      <c r="B23" s="45" t="s">
        <v>280</v>
      </c>
      <c r="C23" s="46"/>
      <c r="D23" s="48"/>
      <c r="E23" s="40">
        <v>2</v>
      </c>
      <c r="F23" s="38">
        <f t="shared" si="1"/>
        <v>0</v>
      </c>
    </row>
    <row r="24" spans="1:6" x14ac:dyDescent="0.25">
      <c r="A24" s="36" t="s">
        <v>258</v>
      </c>
      <c r="B24" s="45" t="s">
        <v>281</v>
      </c>
      <c r="C24" s="46"/>
      <c r="D24" s="48"/>
      <c r="E24" s="40">
        <v>2</v>
      </c>
      <c r="F24" s="38">
        <f t="shared" si="1"/>
        <v>0</v>
      </c>
    </row>
    <row r="25" spans="1:6" x14ac:dyDescent="0.25">
      <c r="A25" s="36" t="s">
        <v>260</v>
      </c>
      <c r="B25" s="45" t="s">
        <v>282</v>
      </c>
      <c r="C25" s="46"/>
      <c r="D25" s="48"/>
      <c r="E25" s="40">
        <v>4</v>
      </c>
      <c r="F25" s="38">
        <f t="shared" si="1"/>
        <v>0</v>
      </c>
    </row>
    <row r="26" spans="1:6" x14ac:dyDescent="0.25">
      <c r="A26" s="36" t="s">
        <v>262</v>
      </c>
      <c r="B26" s="45" t="s">
        <v>283</v>
      </c>
      <c r="C26" s="46"/>
      <c r="D26" s="48"/>
      <c r="E26" s="40">
        <v>1</v>
      </c>
      <c r="F26" s="38">
        <f t="shared" si="1"/>
        <v>0</v>
      </c>
    </row>
    <row r="27" spans="1:6" x14ac:dyDescent="0.25">
      <c r="A27" s="36" t="s">
        <v>264</v>
      </c>
      <c r="B27" s="45" t="s">
        <v>251</v>
      </c>
      <c r="C27" s="46"/>
      <c r="D27" s="48"/>
      <c r="E27" s="40">
        <v>3</v>
      </c>
      <c r="F27" s="38">
        <f t="shared" si="1"/>
        <v>0</v>
      </c>
    </row>
    <row r="28" spans="1:6" x14ac:dyDescent="0.25">
      <c r="A28" s="36" t="s">
        <v>202</v>
      </c>
      <c r="B28" s="45" t="s">
        <v>284</v>
      </c>
      <c r="C28" s="46"/>
      <c r="D28" s="48"/>
      <c r="E28" s="40">
        <v>1</v>
      </c>
      <c r="F28" s="38">
        <f t="shared" si="1"/>
        <v>0</v>
      </c>
    </row>
    <row r="29" spans="1:6" x14ac:dyDescent="0.25">
      <c r="A29" s="36" t="s">
        <v>267</v>
      </c>
      <c r="B29" s="45" t="s">
        <v>255</v>
      </c>
      <c r="C29" s="46"/>
      <c r="D29" s="48"/>
      <c r="E29" s="40">
        <v>2</v>
      </c>
      <c r="F29" s="38">
        <f t="shared" si="1"/>
        <v>0</v>
      </c>
    </row>
    <row r="30" spans="1:6" x14ac:dyDescent="0.25">
      <c r="A30" s="36" t="s">
        <v>269</v>
      </c>
      <c r="B30" s="45" t="s">
        <v>285</v>
      </c>
      <c r="C30" s="46"/>
      <c r="D30" s="48"/>
      <c r="E30" s="40">
        <v>2</v>
      </c>
      <c r="F30" s="38">
        <f t="shared" si="1"/>
        <v>0</v>
      </c>
    </row>
    <row r="31" spans="1:6" x14ac:dyDescent="0.25">
      <c r="A31" s="36" t="s">
        <v>271</v>
      </c>
      <c r="B31" s="45" t="s">
        <v>286</v>
      </c>
      <c r="C31" s="46"/>
      <c r="D31" s="48"/>
      <c r="E31" s="40">
        <v>1</v>
      </c>
      <c r="F31" s="38">
        <f t="shared" si="1"/>
        <v>0</v>
      </c>
    </row>
    <row r="32" spans="1:6" x14ac:dyDescent="0.25">
      <c r="A32" s="36" t="s">
        <v>273</v>
      </c>
      <c r="B32" s="45" t="s">
        <v>263</v>
      </c>
      <c r="C32" s="46"/>
      <c r="D32" s="48"/>
      <c r="E32" s="40">
        <v>2</v>
      </c>
      <c r="F32" s="38">
        <f t="shared" si="1"/>
        <v>0</v>
      </c>
    </row>
    <row r="33" spans="1:6" x14ac:dyDescent="0.25">
      <c r="A33" s="36" t="s">
        <v>287</v>
      </c>
      <c r="B33" s="45" t="s">
        <v>288</v>
      </c>
      <c r="C33" s="46"/>
      <c r="D33" s="48"/>
      <c r="E33" s="40">
        <v>2</v>
      </c>
      <c r="F33" s="38">
        <f t="shared" si="1"/>
        <v>0</v>
      </c>
    </row>
    <row r="34" spans="1:6" x14ac:dyDescent="0.25">
      <c r="A34" s="36" t="s">
        <v>289</v>
      </c>
      <c r="B34" s="45" t="s">
        <v>290</v>
      </c>
      <c r="C34" s="46"/>
      <c r="D34" s="48"/>
      <c r="E34" s="40">
        <v>1</v>
      </c>
      <c r="F34" s="38">
        <f t="shared" si="1"/>
        <v>0</v>
      </c>
    </row>
    <row r="35" spans="1:6" x14ac:dyDescent="0.25">
      <c r="A35" s="36" t="s">
        <v>291</v>
      </c>
      <c r="B35" s="45" t="s">
        <v>274</v>
      </c>
      <c r="C35" s="46"/>
      <c r="D35" s="48"/>
      <c r="E35" s="40">
        <v>1</v>
      </c>
      <c r="F35" s="38">
        <f t="shared" si="1"/>
        <v>0</v>
      </c>
    </row>
    <row r="36" spans="1:6" x14ac:dyDescent="0.25">
      <c r="A36" s="36" t="s">
        <v>292</v>
      </c>
      <c r="B36" s="45" t="s">
        <v>293</v>
      </c>
      <c r="C36" s="46"/>
      <c r="D36" s="48"/>
      <c r="E36" s="40">
        <v>1</v>
      </c>
      <c r="F36" s="38">
        <f t="shared" si="1"/>
        <v>0</v>
      </c>
    </row>
    <row r="37" spans="1:6" x14ac:dyDescent="0.25">
      <c r="A37" s="36" t="s">
        <v>294</v>
      </c>
      <c r="B37" s="45" t="s">
        <v>295</v>
      </c>
      <c r="C37" s="46"/>
      <c r="D37" s="48"/>
      <c r="E37" s="37">
        <v>1</v>
      </c>
      <c r="F37" s="38">
        <f t="shared" si="1"/>
        <v>0</v>
      </c>
    </row>
    <row r="38" spans="1:6" ht="15.75" thickBot="1" x14ac:dyDescent="0.3">
      <c r="A38" s="30"/>
      <c r="B38" s="31"/>
      <c r="C38" s="31"/>
      <c r="D38" s="31"/>
      <c r="E38" s="31"/>
      <c r="F38" s="39">
        <f>SUM(F19:F37)</f>
        <v>0</v>
      </c>
    </row>
  </sheetData>
  <sheetProtection sheet="1" objects="1" scenarios="1"/>
  <mergeCells count="34">
    <mergeCell ref="B1:C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7:C37"/>
    <mergeCell ref="B34:C34"/>
    <mergeCell ref="B35:C35"/>
    <mergeCell ref="B36:C36"/>
    <mergeCell ref="B29:C29"/>
    <mergeCell ref="B30:C30"/>
    <mergeCell ref="B31:C31"/>
    <mergeCell ref="B32:C32"/>
    <mergeCell ref="B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Položky</vt:lpstr>
      <vt:lpstr>Rozvodnice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Pavlů</dc:creator>
  <cp:lastModifiedBy>Pavlů</cp:lastModifiedBy>
  <dcterms:created xsi:type="dcterms:W3CDTF">2024-07-12T05:41:50Z</dcterms:created>
  <dcterms:modified xsi:type="dcterms:W3CDTF">2024-07-12T08:58:55Z</dcterms:modified>
</cp:coreProperties>
</file>