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4\2. 3839-2 Tvarožná\"/>
    </mc:Choice>
  </mc:AlternateContent>
  <xr:revisionPtr revIDLastSave="0" documentId="13_ncr:1_{BDBD7DAE-609E-4194-9FD4-F8A1A17A1B26}" xr6:coauthVersionLast="36" xr6:coauthVersionMax="36" xr10:uidLastSave="{00000000-0000-0000-0000-000000000000}"/>
  <bookViews>
    <workbookView xWindow="240" yWindow="120" windowWidth="14940" windowHeight="9225" activeTab="2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201'!$A$1:$I$34</definedName>
  </definedNames>
  <calcPr calcId="191029"/>
  <webPublishing codePage="0"/>
</workbook>
</file>

<file path=xl/calcChain.xml><?xml version="1.0" encoding="utf-8"?>
<calcChain xmlns="http://schemas.openxmlformats.org/spreadsheetml/2006/main">
  <c r="I27" i="4" l="1"/>
  <c r="O27" i="4" s="1"/>
  <c r="I22" i="4" l="1"/>
  <c r="Q21" i="4" s="1"/>
  <c r="I9" i="4"/>
  <c r="O9" i="4" l="1"/>
  <c r="O22" i="4"/>
  <c r="R21" i="4" s="1"/>
  <c r="I21" i="4"/>
  <c r="I31" i="4"/>
  <c r="Q26" i="4" s="1"/>
  <c r="I17" i="4"/>
  <c r="O17" i="4" s="1"/>
  <c r="I13" i="4"/>
  <c r="Q8" i="4" l="1"/>
  <c r="R8" i="4"/>
  <c r="I8" i="4"/>
  <c r="O21" i="4"/>
  <c r="O13" i="4"/>
  <c r="O31" i="4"/>
  <c r="R26" i="4" s="1"/>
  <c r="I26" i="4"/>
  <c r="I3" i="4" l="1"/>
  <c r="C11" i="2"/>
  <c r="O8" i="4"/>
  <c r="O26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C6" i="2" s="1"/>
  <c r="R9" i="3" l="1"/>
  <c r="O9" i="3"/>
  <c r="O2" i="3" s="1"/>
  <c r="D10" i="2" s="1"/>
  <c r="E10" i="2" s="1"/>
  <c r="E11" i="2"/>
  <c r="C7" i="2" l="1"/>
</calcChain>
</file>

<file path=xl/sharedStrings.xml><?xml version="1.0" encoding="utf-8"?>
<sst xmlns="http://schemas.openxmlformats.org/spreadsheetml/2006/main" count="200" uniqueCount="99">
  <si>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</si>
  <si>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</si>
  <si>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</si>
  <si>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</si>
  <si>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</si>
  <si>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</si>
  <si>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</si>
  <si>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</si>
  <si>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</si>
  <si>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</si>
  <si>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</si>
  <si>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</si>
  <si>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</si>
  <si>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</si>
  <si>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</si>
  <si>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</si>
  <si>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</si>
  <si>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</si>
  <si>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</si>
  <si>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</si>
  <si>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</si>
  <si>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</si>
  <si>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</si>
  <si>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</si>
  <si>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</si>
  <si>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</si>
  <si>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</si>
  <si>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</si>
  <si>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</si>
  <si>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</si>
  <si>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</si>
  <si>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</si>
  <si>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</si>
  <si>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</si>
  <si>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</si>
  <si>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</si>
  <si>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</si>
  <si>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</si>
  <si>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</si>
  <si>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</si>
  <si>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</si>
  <si>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</si>
  <si>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</si>
  <si>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</si>
  <si>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</si>
  <si>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</si>
  <si>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</si>
  <si>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</si>
  <si>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</si>
  <si>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</si>
  <si>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</si>
  <si>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</si>
  <si>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</si>
  <si>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</si>
  <si>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</si>
  <si>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</si>
  <si>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</si>
  <si>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</si>
  <si>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</si>
  <si>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</si>
  <si>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</si>
  <si>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</si>
  <si>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</si>
  <si>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</si>
  <si>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</si>
  <si>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</si>
  <si>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</si>
  <si>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</si>
  <si>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</si>
  <si>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</si>
  <si>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</si>
  <si>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</si>
  <si>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</si>
  <si>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62641</t>
  </si>
  <si>
    <t>SJEDNOCUJÍCÍ STĚRKA JEMNOU MALTOU TL CCA 2MM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</si>
  <si>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</si>
  <si>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</si>
  <si>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</si>
  <si>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</si>
  <si>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</si>
  <si>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BETON KONSTR OTRYSKÁNÍM TLAK VODOU DO 500 BARŮ</t>
  </si>
  <si>
    <t>Ocelové bezpečnostní zábradlí se svislou výplní, vč. PKO</t>
  </si>
  <si>
    <t>Stavba: III/3839 Tvarožná, most 3839-2 přes Pozořický potok</t>
  </si>
  <si>
    <t>Most ev.č. 3839-2</t>
  </si>
  <si>
    <t>III/3839 Tvarožná, most 3839-2 přes Pozořický potok</t>
  </si>
  <si>
    <t>Římsa vlevo a vpravo - svislé plochy</t>
  </si>
  <si>
    <t>Římsa vlevo a vpravo - vodorovné plochy</t>
  </si>
  <si>
    <t>Levá římsa 8,53*0,81=6,909 [A] 
Pravá římsa 10,34*0,82=8,479 [B] 
Celkem: A+B=15,388 [C]</t>
  </si>
  <si>
    <t>Sanace říms</t>
  </si>
  <si>
    <t>Levá římsa 2,900+0,243+6,909=10,052 [A] 
Pravá římsa 3,309+0,668+0,615+8,479=13,071 [B] 
Celkem: A+B=23,123 [C]</t>
  </si>
  <si>
    <t>Římsy</t>
  </si>
  <si>
    <t>9112B1</t>
  </si>
  <si>
    <t>ZÁBRADLÍ MOSTNÍ SE SVISLOU VÝPLNÍ - DODÁVKA A MONTÁŽ</t>
  </si>
  <si>
    <t>M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</si>
  <si>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</si>
  <si>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REPROFILACE PODHLEDŮ, SVISLÝCH PLOCH SANAČNÍ MALTOU JEDNOVRST TL 20MM</t>
  </si>
  <si>
    <t>Očištění říms</t>
  </si>
  <si>
    <t>Levá římsa venkovní plocha 8,53*0,34=2,900 [A] 
Levá římsa čelo 0,81*0,3=0,243 [B] 
Pravá římsa venkovní plocha 10,34*0,32=3,309 [C] 
Pravá římsa vnitřní plocha 4,45*0,15=0,668 [D] 
Pravá římsa čelo 0,82*0,75=0,615 [E] 
Celkem: A+B+C+D+E=7,735 [F]</t>
  </si>
  <si>
    <t>Zábradlí na levé římse 6,88=6,880 [A] 
Zábradlí na pravé římse 8,32=8,320 [B] 
Celkem: A+B=15,200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</si>
</sst>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zoomScaleNormal="100" workbookViewId="0">
      <selection activeCell="A11" sqref="A11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6"/>
      <c r="B1" s="22"/>
      <c r="C1" s="22"/>
      <c r="D1" s="22"/>
      <c r="E1" s="22"/>
    </row>
    <row r="2" spans="1:5" ht="12.75" customHeight="1" x14ac:dyDescent="0.2">
      <c r="A2" s="96"/>
      <c r="B2" s="97" t="s">
        <v>44</v>
      </c>
      <c r="C2" s="22"/>
      <c r="D2" s="22"/>
      <c r="E2" s="22"/>
    </row>
    <row r="3" spans="1:5" ht="20.100000000000001" customHeight="1" x14ac:dyDescent="0.2">
      <c r="A3" s="96"/>
      <c r="B3" s="96"/>
      <c r="C3" s="22"/>
      <c r="D3" s="22"/>
      <c r="E3" s="22"/>
    </row>
    <row r="4" spans="1:5" ht="20.100000000000001" customHeight="1" x14ac:dyDescent="0.2">
      <c r="A4" s="22"/>
      <c r="B4" s="98" t="s">
        <v>82</v>
      </c>
      <c r="C4" s="96"/>
      <c r="D4" s="96"/>
      <c r="E4" s="22"/>
    </row>
    <row r="5" spans="1:5" ht="12.75" customHeight="1" x14ac:dyDescent="0.2">
      <c r="A5" s="22"/>
      <c r="B5" s="96" t="s">
        <v>45</v>
      </c>
      <c r="C5" s="96"/>
      <c r="D5" s="9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0"/>
      <c r="D3" s="96"/>
      <c r="E3" s="69" t="s">
        <v>84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00" t="s">
        <v>59</v>
      </c>
      <c r="D4" s="9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1"/>
      <c r="D5" s="10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9" t="s">
        <v>14</v>
      </c>
      <c r="B6" s="99" t="s">
        <v>16</v>
      </c>
      <c r="C6" s="99" t="s">
        <v>18</v>
      </c>
      <c r="D6" s="99" t="s">
        <v>61</v>
      </c>
      <c r="E6" s="99" t="s">
        <v>20</v>
      </c>
      <c r="F6" s="99" t="s">
        <v>22</v>
      </c>
      <c r="G6" s="99" t="s">
        <v>24</v>
      </c>
      <c r="H6" s="99" t="s">
        <v>62</v>
      </c>
      <c r="I6" s="99"/>
    </row>
    <row r="7" spans="1:18" ht="12.75" customHeight="1" x14ac:dyDescent="0.2">
      <c r="A7" s="99"/>
      <c r="B7" s="99"/>
      <c r="C7" s="99"/>
      <c r="D7" s="99"/>
      <c r="E7" s="99"/>
      <c r="F7" s="99"/>
      <c r="G7" s="9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"/>
  <sheetViews>
    <sheetView tabSelected="1" topLeftCell="B1" workbookViewId="0">
      <pane ySplit="7" topLeftCell="A8" activePane="bottomLeft" state="frozen"/>
      <selection pane="bottomLeft" activeCell="G28" sqref="G28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0+O8+O26+O21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4"/>
      <c r="D3" s="105"/>
      <c r="E3" s="69" t="s">
        <v>84</v>
      </c>
      <c r="F3" s="67"/>
      <c r="G3" s="3"/>
      <c r="H3" s="2" t="s">
        <v>55</v>
      </c>
      <c r="I3" s="21">
        <f>0+I8+I26+I21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6" t="s">
        <v>55</v>
      </c>
      <c r="D4" s="107"/>
      <c r="E4" s="6" t="s">
        <v>83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3" t="s">
        <v>14</v>
      </c>
      <c r="B5" s="103" t="s">
        <v>16</v>
      </c>
      <c r="C5" s="103" t="s">
        <v>18</v>
      </c>
      <c r="D5" s="103" t="s">
        <v>19</v>
      </c>
      <c r="E5" s="103" t="s">
        <v>20</v>
      </c>
      <c r="F5" s="103" t="s">
        <v>22</v>
      </c>
      <c r="G5" s="103" t="s">
        <v>24</v>
      </c>
      <c r="H5" s="103" t="s">
        <v>26</v>
      </c>
      <c r="I5" s="103"/>
      <c r="O5" s="71" t="s">
        <v>10</v>
      </c>
      <c r="P5" s="71" t="s">
        <v>12</v>
      </c>
    </row>
    <row r="6" spans="1:18" ht="12.75" customHeight="1" x14ac:dyDescent="0.2">
      <c r="A6" s="103"/>
      <c r="B6" s="103"/>
      <c r="C6" s="103"/>
      <c r="D6" s="103"/>
      <c r="E6" s="103"/>
      <c r="F6" s="103"/>
      <c r="G6" s="10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0+I13+I17+I9</f>
        <v>0</v>
      </c>
      <c r="R8" s="71">
        <f>0+O13++O17+O9</f>
        <v>0</v>
      </c>
    </row>
    <row r="9" spans="1:18" customFormat="1" ht="25.5" x14ac:dyDescent="0.2">
      <c r="A9" s="8" t="s">
        <v>33</v>
      </c>
      <c r="B9" s="11">
        <v>1</v>
      </c>
      <c r="C9" s="11">
        <v>626112</v>
      </c>
      <c r="D9" s="8" t="s">
        <v>5</v>
      </c>
      <c r="E9" s="91" t="s">
        <v>95</v>
      </c>
      <c r="F9" s="13" t="s">
        <v>34</v>
      </c>
      <c r="G9" s="14">
        <v>7.7350000000000003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93" t="s">
        <v>85</v>
      </c>
    </row>
    <row r="11" spans="1:18" customFormat="1" ht="76.5" customHeight="1" x14ac:dyDescent="0.2">
      <c r="A11" s="18" t="s">
        <v>36</v>
      </c>
      <c r="E11" s="95" t="s">
        <v>97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74" t="s">
        <v>40</v>
      </c>
      <c r="F13" s="13" t="s">
        <v>34</v>
      </c>
      <c r="G13" s="14">
        <v>15.388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93" t="s">
        <v>86</v>
      </c>
    </row>
    <row r="15" spans="1:18" ht="38.25" customHeight="1" x14ac:dyDescent="0.2">
      <c r="A15" s="18" t="s">
        <v>36</v>
      </c>
      <c r="E15" s="92" t="s">
        <v>87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73</v>
      </c>
      <c r="D17" s="8" t="s">
        <v>5</v>
      </c>
      <c r="E17" s="74" t="s">
        <v>74</v>
      </c>
      <c r="F17" s="13" t="s">
        <v>34</v>
      </c>
      <c r="G17" s="14">
        <v>23.123000000000001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93" t="s">
        <v>88</v>
      </c>
    </row>
    <row r="19" spans="1:18" ht="38.25" customHeight="1" x14ac:dyDescent="0.2">
      <c r="A19" s="18" t="s">
        <v>36</v>
      </c>
      <c r="E19" s="92" t="s">
        <v>89</v>
      </c>
    </row>
    <row r="20" spans="1:18" ht="76.5" x14ac:dyDescent="0.2">
      <c r="A20" s="71" t="s">
        <v>37</v>
      </c>
      <c r="E20" s="17" t="s">
        <v>41</v>
      </c>
    </row>
    <row r="21" spans="1:18" s="79" customFormat="1" ht="12.75" customHeight="1" x14ac:dyDescent="0.2">
      <c r="A21" s="75" t="s">
        <v>31</v>
      </c>
      <c r="B21" s="75"/>
      <c r="C21" s="76" t="s">
        <v>75</v>
      </c>
      <c r="D21" s="75"/>
      <c r="E21" s="77" t="s">
        <v>76</v>
      </c>
      <c r="F21" s="75"/>
      <c r="G21" s="75"/>
      <c r="H21" s="75"/>
      <c r="I21" s="78">
        <f>0+Q21</f>
        <v>0</v>
      </c>
      <c r="O21" s="79">
        <f>0+R21</f>
        <v>0</v>
      </c>
      <c r="Q21" s="80">
        <f>I22</f>
        <v>0</v>
      </c>
      <c r="R21" s="79">
        <f>O22</f>
        <v>0</v>
      </c>
    </row>
    <row r="22" spans="1:18" s="79" customFormat="1" x14ac:dyDescent="0.2">
      <c r="A22" s="81" t="s">
        <v>33</v>
      </c>
      <c r="B22" s="82">
        <v>4</v>
      </c>
      <c r="C22" s="82" t="s">
        <v>77</v>
      </c>
      <c r="D22" s="81" t="s">
        <v>5</v>
      </c>
      <c r="E22" s="83" t="s">
        <v>78</v>
      </c>
      <c r="F22" s="84" t="s">
        <v>34</v>
      </c>
      <c r="G22" s="85">
        <v>23.123000000000001</v>
      </c>
      <c r="H22" s="86">
        <v>0</v>
      </c>
      <c r="I22" s="87">
        <f>ROUND(ROUND(H22,2)*ROUND(G22,3),2)</f>
        <v>0</v>
      </c>
      <c r="O22" s="79">
        <f>(I22*21)/100</f>
        <v>0</v>
      </c>
      <c r="P22" s="79" t="s">
        <v>12</v>
      </c>
    </row>
    <row r="23" spans="1:18" s="79" customFormat="1" x14ac:dyDescent="0.2">
      <c r="A23" s="88" t="s">
        <v>35</v>
      </c>
      <c r="E23" s="93" t="s">
        <v>90</v>
      </c>
    </row>
    <row r="24" spans="1:18" s="79" customFormat="1" ht="38.25" customHeight="1" x14ac:dyDescent="0.2">
      <c r="A24" s="89" t="s">
        <v>36</v>
      </c>
      <c r="E24" s="92" t="s">
        <v>89</v>
      </c>
    </row>
    <row r="25" spans="1:18" s="79" customFormat="1" ht="51" x14ac:dyDescent="0.2">
      <c r="A25" s="79" t="s">
        <v>37</v>
      </c>
      <c r="E25" s="90" t="s">
        <v>79</v>
      </c>
    </row>
    <row r="26" spans="1:18" ht="12.75" customHeight="1" x14ac:dyDescent="0.2">
      <c r="A26" s="68" t="s">
        <v>31</v>
      </c>
      <c r="B26" s="68"/>
      <c r="C26" s="9" t="s">
        <v>28</v>
      </c>
      <c r="D26" s="68"/>
      <c r="E26" s="20" t="s">
        <v>42</v>
      </c>
      <c r="F26" s="68"/>
      <c r="G26" s="68"/>
      <c r="H26" s="68"/>
      <c r="I26" s="10">
        <f>0+Q26</f>
        <v>0</v>
      </c>
      <c r="O26" s="71">
        <f>0+R26</f>
        <v>0</v>
      </c>
      <c r="Q26" s="72">
        <f>0+I31+I27</f>
        <v>0</v>
      </c>
      <c r="R26" s="71">
        <f>0+O31+O27</f>
        <v>0</v>
      </c>
    </row>
    <row r="27" spans="1:18" s="79" customFormat="1" x14ac:dyDescent="0.2">
      <c r="A27" s="81" t="s">
        <v>33</v>
      </c>
      <c r="B27" s="82">
        <v>5</v>
      </c>
      <c r="C27" s="82" t="s">
        <v>91</v>
      </c>
      <c r="D27" s="81" t="s">
        <v>5</v>
      </c>
      <c r="E27" s="94" t="s">
        <v>92</v>
      </c>
      <c r="F27" s="84" t="s">
        <v>93</v>
      </c>
      <c r="G27" s="85">
        <v>15.2</v>
      </c>
      <c r="H27" s="86">
        <v>0</v>
      </c>
      <c r="I27" s="87">
        <f>ROUND(ROUND(H27,2)*ROUND(G27,3),2)</f>
        <v>0</v>
      </c>
      <c r="O27" s="79">
        <f>(I27*21)/100</f>
        <v>0</v>
      </c>
      <c r="P27" s="79" t="s">
        <v>12</v>
      </c>
    </row>
    <row r="28" spans="1:18" s="79" customFormat="1" x14ac:dyDescent="0.2">
      <c r="A28" s="88" t="s">
        <v>35</v>
      </c>
      <c r="E28" s="90" t="s">
        <v>81</v>
      </c>
    </row>
    <row r="29" spans="1:18" s="79" customFormat="1" ht="38.25" customHeight="1" x14ac:dyDescent="0.2">
      <c r="A29" s="89" t="s">
        <v>36</v>
      </c>
      <c r="E29" s="92" t="s">
        <v>98</v>
      </c>
    </row>
    <row r="30" spans="1:18" s="79" customFormat="1" ht="63.75" x14ac:dyDescent="0.2">
      <c r="A30" s="79" t="s">
        <v>37</v>
      </c>
      <c r="E30" s="90" t="s">
        <v>94</v>
      </c>
    </row>
    <row r="31" spans="1:18" x14ac:dyDescent="0.2">
      <c r="A31" s="8" t="s">
        <v>33</v>
      </c>
      <c r="B31" s="11">
        <v>6</v>
      </c>
      <c r="C31" s="11">
        <v>938542</v>
      </c>
      <c r="D31" s="8" t="s">
        <v>5</v>
      </c>
      <c r="E31" s="91" t="s">
        <v>80</v>
      </c>
      <c r="F31" s="13" t="s">
        <v>34</v>
      </c>
      <c r="G31" s="14">
        <v>23.123000000000001</v>
      </c>
      <c r="H31" s="15">
        <v>0</v>
      </c>
      <c r="I31" s="15">
        <f>ROUND(ROUND(H31,2)*ROUND(G31,3),2)</f>
        <v>0</v>
      </c>
      <c r="O31" s="71">
        <f>(I31*21)/100</f>
        <v>0</v>
      </c>
      <c r="P31" s="71" t="s">
        <v>12</v>
      </c>
    </row>
    <row r="32" spans="1:18" x14ac:dyDescent="0.2">
      <c r="A32" s="16" t="s">
        <v>35</v>
      </c>
      <c r="E32" s="93" t="s">
        <v>96</v>
      </c>
    </row>
    <row r="33" spans="1:5" ht="38.25" customHeight="1" x14ac:dyDescent="0.2">
      <c r="A33" s="18" t="s">
        <v>36</v>
      </c>
      <c r="E33" s="92" t="s">
        <v>89</v>
      </c>
    </row>
    <row r="34" spans="1:5" ht="25.5" x14ac:dyDescent="0.2">
      <c r="A34" s="71" t="s">
        <v>37</v>
      </c>
      <c r="E34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2024-04-24T08:58:19Z</dcterms:modified>
  <cp:category/>
  <cp:contentStatus/>
</cp:coreProperties>
</file>