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stavební údržby\Oblast Střed\2024\3. 4161-10 Křenovice\"/>
    </mc:Choice>
  </mc:AlternateContent>
  <xr:revisionPtr revIDLastSave="0" documentId="13_ncr:1_{A9C581D9-D7EC-49DE-9270-7098B2EBF9C5}" xr6:coauthVersionLast="36" xr6:coauthVersionMax="36" xr10:uidLastSave="{00000000-0000-0000-0000-000000000000}"/>
  <bookViews>
    <workbookView xWindow="240" yWindow="120" windowWidth="14940" windowHeight="9225" activeTab="2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'000'!$A$1:$I$21</definedName>
    <definedName name="_xlnm.Print_Area" localSheetId="2">'SO 201'!$A$1:$I$34</definedName>
  </definedNames>
  <calcPr calcId="191029"/>
  <webPublishing codePage="0"/>
</workbook>
</file>

<file path=xl/calcChain.xml><?xml version="1.0" encoding="utf-8"?>
<calcChain xmlns="http://schemas.openxmlformats.org/spreadsheetml/2006/main">
  <c r="I22" i="4" l="1"/>
  <c r="O22" i="4" l="1"/>
  <c r="I26" i="4" l="1"/>
  <c r="Q21" i="4" s="1"/>
  <c r="I21" i="4" s="1"/>
  <c r="I9" i="4"/>
  <c r="O9" i="4" l="1"/>
  <c r="O26" i="4"/>
  <c r="R21" i="4" s="1"/>
  <c r="I31" i="4"/>
  <c r="Q30" i="4" s="1"/>
  <c r="I30" i="4" s="1"/>
  <c r="I17" i="4"/>
  <c r="O17" i="4" s="1"/>
  <c r="I13" i="4"/>
  <c r="Q8" i="4" l="1"/>
  <c r="I8" i="4"/>
  <c r="O21" i="4"/>
  <c r="O13" i="4"/>
  <c r="R8" i="4" s="1"/>
  <c r="O31" i="4"/>
  <c r="R30" i="4" s="1"/>
  <c r="I3" i="4" l="1"/>
  <c r="C11" i="2" s="1"/>
  <c r="O8" i="4"/>
  <c r="O30" i="4"/>
  <c r="I18" i="3"/>
  <c r="O18" i="3" s="1"/>
  <c r="I14" i="3"/>
  <c r="I10" i="3"/>
  <c r="O10" i="3" l="1"/>
  <c r="Q9" i="3"/>
  <c r="I9" i="3" s="1"/>
  <c r="I3" i="3" s="1"/>
  <c r="C10" i="2" s="1"/>
  <c r="O2" i="4"/>
  <c r="D11" i="2" s="1"/>
  <c r="O14" i="3"/>
  <c r="R9" i="3" l="1"/>
  <c r="O9" i="3" s="1"/>
  <c r="O2" i="3" s="1"/>
  <c r="D10" i="2" s="1"/>
  <c r="E10" i="2" s="1"/>
  <c r="E11" i="2"/>
  <c r="C7" i="2" l="1"/>
  <c r="C6" i="2"/>
</calcChain>
</file>

<file path=xl/sharedStrings.xml><?xml version="1.0" encoding="utf-8"?>
<sst xmlns="http://schemas.openxmlformats.org/spreadsheetml/2006/main" count="196" uniqueCount="98">
  <si>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</si>
  <si>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</si>
  <si>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</si>
  <si>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</si>
  <si>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</si>
  <si>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</si>
  <si>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</si>
  <si>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</si>
  <si>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</si>
  <si>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</si>
  <si>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</si>
  <si>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</si>
  <si>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</si>
  <si>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</si>
  <si>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</si>
  <si>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</si>
  <si>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</si>
  <si>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</si>
  <si>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</si>
  <si>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</si>
  <si>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</si>
  <si>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</si>
  <si>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</si>
  <si>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</si>
  <si>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</si>
  <si>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</si>
  <si>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</si>
  <si>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</si>
  <si>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</si>
  <si>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</si>
  <si>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</si>
  <si>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</si>
  <si>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</si>
  <si>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</si>
  <si>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</si>
  <si>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</si>
  <si>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</si>
  <si>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</si>
  <si>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</si>
  <si>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626121</t>
  </si>
  <si>
    <t>REPROFIL PODHL, SVIS PLOCH SANAČ MALTOU DVOUVRST TL DO 40MM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</si>
  <si>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</si>
  <si>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</si>
  <si>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</si>
  <si>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</si>
  <si>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</si>
  <si>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</si>
  <si>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</si>
  <si>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</si>
  <si>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</si>
  <si>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</si>
  <si>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</si>
  <si>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</si>
  <si>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</si>
  <si>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</si>
  <si>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</si>
  <si>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</si>
  <si>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</si>
  <si>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</si>
  <si>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</si>
  <si>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</si>
  <si>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</si>
  <si>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</si>
  <si>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</si>
  <si>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</si>
  <si>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</si>
  <si>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</si>
  <si>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</si>
  <si>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</si>
  <si>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</si>
  <si>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</si>
  <si>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</si>
  <si>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</si>
  <si>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626111</t>
  </si>
  <si>
    <t>REPROFILACE PODHLEDŮ, SVISLÝCH PLOCH SANAČNÍ MALTOU JEDNOVRST TL 10MM</t>
  </si>
  <si>
    <t>62641</t>
  </si>
  <si>
    <t>SJEDNOCUJÍCÍ STĚRKA JEMNOU MALTOU TL CCA 2MM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</si>
  <si>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</si>
  <si>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</si>
  <si>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</si>
  <si>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</si>
  <si>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</si>
  <si>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Stavba: III/4161 Křenovice, most 4161-10 přes Rakovec</t>
  </si>
  <si>
    <t>Most ev.č. 4161-10</t>
  </si>
  <si>
    <t>III/4161 Křenovice, most 4161-10 přes Rakovec</t>
  </si>
  <si>
    <t>Římsa vlevo a chodník vpravo - svislé plochy</t>
  </si>
  <si>
    <t>Levá římsa u vozovky 17,22*0,14=2,411 [A] 
Levá římsa venkovní strana 17,22*0,56=9,643 [B] 
Pravý chodník u vozovky 18,90*0,14=2,646 [C]   
Pravá římsa venkovní strana 18,90*0,52=9,828 [D] 
Celkem: A+B+C+D=24,528 [E]</t>
  </si>
  <si>
    <t>Římsa vlevo a chodník vpravo - vodorovné plochy</t>
  </si>
  <si>
    <t>Levá římsa 17,22*0,85=14,637 [A] 
Pravý chodník 18,90*1,75=33,075 [B] 
Celkem: A+B=47,712 [C]</t>
  </si>
  <si>
    <t>Sanace římsy a chodníku</t>
  </si>
  <si>
    <t>Levá římsa 17,22*(0,14+0,85+0,56)=26,691 [A] 
Pravý chodník 18,90*(0,14+1,75+0,52)=45,549 [B] 
Celkem: A+B=72,240 [C]</t>
  </si>
  <si>
    <t>OČIŠTĚNÍ BETON KONSTR OTRYSKÁNÍM TLAK VODOU DO 500 BARŮ</t>
  </si>
  <si>
    <t>Římsa a chodník</t>
  </si>
  <si>
    <t>Očištění římsy a chodníku</t>
  </si>
  <si>
    <t>PROTIKOROZ OCHRANA OCEL KONSTR NÁTĚREM VÍCEVRST</t>
  </si>
  <si>
    <t>Ocelové bezpečnostní zábradlí se svislou výplní, vč. PKO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</si>
  <si>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</si>
  <si>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>Levá strana mostu 16,05*1,1=17,655 [A] 
Pravá strana mostu 22,3*1,1=24,530 [B] 
Celkem: A+B=42,185 [C]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</si>
</sst>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14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 vertical="center"/>
    </xf>
    <xf numFmtId="0" fontId="0" fillId="0" borderId="1" xfId="6" applyFont="1" applyFill="1" applyBorder="1" applyAlignment="1">
      <alignment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center" wrapText="1"/>
    </xf>
    <xf numFmtId="0" fontId="6" fillId="0" borderId="1" xfId="6" applyFont="1" applyFill="1" applyBorder="1" applyAlignment="1">
      <alignment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6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5" fillId="0" borderId="1" xfId="6" applyFont="1" applyFill="1" applyBorder="1" applyAlignment="1">
      <alignment horizontal="left" vertical="center" wrapText="1"/>
    </xf>
    <xf numFmtId="0" fontId="6" fillId="0" borderId="1" xfId="6" applyFont="1" applyFill="1" applyBorder="1" applyAlignment="1">
      <alignment horizontal="left" vertical="center" wrapText="1"/>
    </xf>
    <xf numFmtId="0" fontId="0" fillId="0" borderId="1" xfId="6" applyFont="1" applyFill="1" applyBorder="1" applyAlignment="1">
      <alignment horizontal="left" vertical="center" wrapText="1"/>
    </xf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zoomScaleNormal="100" workbookViewId="0">
      <selection activeCell="A10" sqref="A10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92"/>
      <c r="B1" s="22"/>
      <c r="C1" s="22"/>
      <c r="D1" s="22"/>
      <c r="E1" s="22"/>
    </row>
    <row r="2" spans="1:5" ht="12.75" customHeight="1" x14ac:dyDescent="0.2">
      <c r="A2" s="92"/>
      <c r="B2" s="93" t="s">
        <v>44</v>
      </c>
      <c r="C2" s="22"/>
      <c r="D2" s="22"/>
      <c r="E2" s="22"/>
    </row>
    <row r="3" spans="1:5" ht="20.100000000000001" customHeight="1" x14ac:dyDescent="0.2">
      <c r="A3" s="92"/>
      <c r="B3" s="92"/>
      <c r="C3" s="22"/>
      <c r="D3" s="22"/>
      <c r="E3" s="22"/>
    </row>
    <row r="4" spans="1:5" ht="20.100000000000001" customHeight="1" x14ac:dyDescent="0.2">
      <c r="A4" s="22"/>
      <c r="B4" s="94" t="s">
        <v>82</v>
      </c>
      <c r="C4" s="92"/>
      <c r="D4" s="92"/>
      <c r="E4" s="22"/>
    </row>
    <row r="5" spans="1:5" ht="12.75" customHeight="1" x14ac:dyDescent="0.2">
      <c r="A5" s="22"/>
      <c r="B5" s="92" t="s">
        <v>45</v>
      </c>
      <c r="C5" s="92"/>
      <c r="D5" s="92"/>
      <c r="E5" s="22"/>
    </row>
    <row r="6" spans="1:5" ht="12.75" customHeight="1" x14ac:dyDescent="0.2">
      <c r="A6" s="22"/>
      <c r="B6" s="24" t="s">
        <v>46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47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48</v>
      </c>
      <c r="B9" s="27" t="s">
        <v>49</v>
      </c>
      <c r="C9" s="27" t="s">
        <v>50</v>
      </c>
      <c r="D9" s="27" t="s">
        <v>51</v>
      </c>
      <c r="E9" s="27" t="s">
        <v>52</v>
      </c>
    </row>
    <row r="10" spans="1:5" ht="12.75" customHeight="1" x14ac:dyDescent="0.2">
      <c r="A10" s="28" t="s">
        <v>53</v>
      </c>
      <c r="B10" s="28" t="s">
        <v>54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55</v>
      </c>
      <c r="B11" s="70" t="s">
        <v>83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1"/>
  <sheetViews>
    <sheetView topLeftCell="B1" zoomScaleNormal="100" workbookViewId="0">
      <pane ySplit="8" topLeftCell="A9" activePane="bottomLeft" state="frozen"/>
      <selection pane="bottomLeft" activeCell="E25" sqref="E25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56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96"/>
      <c r="D3" s="92"/>
      <c r="E3" s="69" t="s">
        <v>84</v>
      </c>
      <c r="F3" s="22"/>
      <c r="G3" s="33"/>
      <c r="H3" s="34" t="s">
        <v>57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58</v>
      </c>
      <c r="C4" s="96" t="s">
        <v>59</v>
      </c>
      <c r="D4" s="92"/>
      <c r="E4" s="32" t="s">
        <v>60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97"/>
      <c r="D5" s="98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95" t="s">
        <v>14</v>
      </c>
      <c r="B6" s="95" t="s">
        <v>16</v>
      </c>
      <c r="C6" s="95" t="s">
        <v>18</v>
      </c>
      <c r="D6" s="95" t="s">
        <v>61</v>
      </c>
      <c r="E6" s="95" t="s">
        <v>20</v>
      </c>
      <c r="F6" s="95" t="s">
        <v>22</v>
      </c>
      <c r="G6" s="95" t="s">
        <v>24</v>
      </c>
      <c r="H6" s="95" t="s">
        <v>62</v>
      </c>
      <c r="I6" s="95"/>
    </row>
    <row r="7" spans="1:18" ht="12.75" customHeight="1" x14ac:dyDescent="0.2">
      <c r="A7" s="95"/>
      <c r="B7" s="95"/>
      <c r="C7" s="95"/>
      <c r="D7" s="95"/>
      <c r="E7" s="95"/>
      <c r="F7" s="95"/>
      <c r="G7" s="95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0+I14+I18+I10</f>
        <v>0</v>
      </c>
      <c r="R9" s="23">
        <f>0+O14+O18+O10</f>
        <v>0</v>
      </c>
    </row>
    <row r="10" spans="1:18" ht="12.75" customHeight="1" x14ac:dyDescent="0.2">
      <c r="A10" s="45"/>
      <c r="B10" s="11">
        <v>1</v>
      </c>
      <c r="C10" s="73" t="s">
        <v>65</v>
      </c>
      <c r="D10" s="8" t="s">
        <v>63</v>
      </c>
      <c r="E10" s="12" t="s">
        <v>67</v>
      </c>
      <c r="F10" s="13" t="s">
        <v>64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25.5" x14ac:dyDescent="0.2">
      <c r="A14" s="49" t="s">
        <v>33</v>
      </c>
      <c r="B14" s="48">
        <v>2</v>
      </c>
      <c r="C14" s="73" t="s">
        <v>66</v>
      </c>
      <c r="D14" s="49" t="s">
        <v>63</v>
      </c>
      <c r="E14" s="50" t="s">
        <v>68</v>
      </c>
      <c r="F14" s="51" t="s">
        <v>64</v>
      </c>
      <c r="G14" s="52">
        <v>1</v>
      </c>
      <c r="H14" s="53">
        <v>0</v>
      </c>
      <c r="I14" s="54">
        <f>ROUND(ROUND(H14,2)*ROUND(G14,3),2)</f>
        <v>0</v>
      </c>
      <c r="O14" s="23">
        <f>(I14*21)/100</f>
        <v>0</v>
      </c>
      <c r="P14" s="23" t="s">
        <v>12</v>
      </c>
    </row>
    <row r="15" spans="1:18" x14ac:dyDescent="0.2">
      <c r="A15" s="56" t="s">
        <v>35</v>
      </c>
      <c r="E15" s="55" t="s">
        <v>5</v>
      </c>
    </row>
    <row r="16" spans="1:18" x14ac:dyDescent="0.2">
      <c r="A16" s="57" t="s">
        <v>36</v>
      </c>
      <c r="E16" s="58" t="s">
        <v>5</v>
      </c>
    </row>
    <row r="17" spans="1:16" x14ac:dyDescent="0.2">
      <c r="A17" s="23" t="s">
        <v>37</v>
      </c>
      <c r="E17" s="55" t="s">
        <v>5</v>
      </c>
    </row>
    <row r="18" spans="1:16" ht="12.75" customHeight="1" x14ac:dyDescent="0.2">
      <c r="B18" s="59">
        <v>3</v>
      </c>
      <c r="C18" s="60" t="s">
        <v>69</v>
      </c>
      <c r="D18" s="49" t="s">
        <v>5</v>
      </c>
      <c r="E18" s="50" t="s">
        <v>70</v>
      </c>
      <c r="F18" s="61" t="s">
        <v>64</v>
      </c>
      <c r="G18" s="62">
        <v>1</v>
      </c>
      <c r="H18" s="63">
        <v>0</v>
      </c>
      <c r="I18" s="64">
        <f>ROUND(ROUND(H18,2)*ROUND(G18,3),2)</f>
        <v>0</v>
      </c>
      <c r="O18" s="23">
        <f>(I18*21)/100</f>
        <v>0</v>
      </c>
      <c r="P18" s="23" t="s">
        <v>12</v>
      </c>
    </row>
    <row r="19" spans="1:16" ht="135" customHeight="1" x14ac:dyDescent="0.2">
      <c r="E19" s="65" t="s">
        <v>71</v>
      </c>
    </row>
    <row r="20" spans="1:16" ht="12.75" customHeight="1" x14ac:dyDescent="0.2">
      <c r="E20" s="55"/>
    </row>
    <row r="21" spans="1:16" ht="12.75" customHeight="1" x14ac:dyDescent="0.2">
      <c r="E21" s="55" t="s">
        <v>72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4803149606299213" right="0.74803149606299213" top="1.5748031496062993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4"/>
  <sheetViews>
    <sheetView tabSelected="1" topLeftCell="B1"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style="71" hidden="1" customWidth="1"/>
    <col min="2" max="2" width="11.7109375" style="71" customWidth="1"/>
    <col min="3" max="3" width="14.7109375" style="71" customWidth="1"/>
    <col min="4" max="4" width="9.7109375" style="71" customWidth="1"/>
    <col min="5" max="5" width="70.7109375" style="71" customWidth="1"/>
    <col min="6" max="6" width="11.7109375" style="71" customWidth="1"/>
    <col min="7" max="9" width="16.7109375" style="71" customWidth="1"/>
    <col min="10" max="14" width="9.140625" style="71"/>
    <col min="15" max="16" width="9.140625" style="71" customWidth="1"/>
    <col min="17" max="17" width="10.7109375" style="71" customWidth="1"/>
    <col min="18" max="18" width="9.140625" style="71" customWidth="1"/>
    <col min="19" max="16384" width="9.140625" style="71"/>
  </cols>
  <sheetData>
    <row r="1" spans="1:18" ht="12.75" customHeight="1" x14ac:dyDescent="0.2">
      <c r="A1" s="71" t="s">
        <v>0</v>
      </c>
      <c r="B1" s="67"/>
      <c r="C1" s="67"/>
      <c r="D1" s="67"/>
      <c r="E1" s="67" t="s">
        <v>2</v>
      </c>
      <c r="F1" s="67"/>
      <c r="G1" s="67"/>
      <c r="H1" s="67"/>
      <c r="I1" s="67"/>
      <c r="P1" s="71" t="s">
        <v>11</v>
      </c>
    </row>
    <row r="2" spans="1:18" ht="24.95" customHeight="1" x14ac:dyDescent="0.2">
      <c r="B2" s="67"/>
      <c r="C2" s="67"/>
      <c r="D2" s="67"/>
      <c r="E2" s="1" t="s">
        <v>3</v>
      </c>
      <c r="F2" s="67"/>
      <c r="G2" s="67"/>
      <c r="H2" s="68"/>
      <c r="I2" s="68"/>
      <c r="O2" s="71">
        <f>0+O8+O30+O21</f>
        <v>0</v>
      </c>
      <c r="P2" s="71" t="s">
        <v>11</v>
      </c>
    </row>
    <row r="3" spans="1:18" ht="15" customHeight="1" x14ac:dyDescent="0.25">
      <c r="A3" s="71" t="s">
        <v>1</v>
      </c>
      <c r="B3" s="4" t="s">
        <v>4</v>
      </c>
      <c r="C3" s="100"/>
      <c r="D3" s="101"/>
      <c r="E3" s="69" t="s">
        <v>84</v>
      </c>
      <c r="F3" s="67"/>
      <c r="G3" s="3"/>
      <c r="H3" s="2" t="s">
        <v>55</v>
      </c>
      <c r="I3" s="21">
        <f>0+I8+I30+I21</f>
        <v>0</v>
      </c>
      <c r="O3" s="71" t="s">
        <v>8</v>
      </c>
      <c r="P3" s="71" t="s">
        <v>12</v>
      </c>
    </row>
    <row r="4" spans="1:18" ht="15" customHeight="1" x14ac:dyDescent="0.25">
      <c r="A4" s="71" t="s">
        <v>6</v>
      </c>
      <c r="B4" s="5" t="s">
        <v>7</v>
      </c>
      <c r="C4" s="102" t="s">
        <v>55</v>
      </c>
      <c r="D4" s="103"/>
      <c r="E4" s="6" t="s">
        <v>83</v>
      </c>
      <c r="F4" s="68"/>
      <c r="G4" s="68"/>
      <c r="H4" s="7"/>
      <c r="I4" s="7"/>
      <c r="O4" s="71" t="s">
        <v>9</v>
      </c>
      <c r="P4" s="71" t="s">
        <v>12</v>
      </c>
    </row>
    <row r="5" spans="1:18" ht="12.75" customHeight="1" x14ac:dyDescent="0.2">
      <c r="A5" s="99" t="s">
        <v>14</v>
      </c>
      <c r="B5" s="99" t="s">
        <v>16</v>
      </c>
      <c r="C5" s="99" t="s">
        <v>18</v>
      </c>
      <c r="D5" s="99" t="s">
        <v>19</v>
      </c>
      <c r="E5" s="99" t="s">
        <v>20</v>
      </c>
      <c r="F5" s="99" t="s">
        <v>22</v>
      </c>
      <c r="G5" s="99" t="s">
        <v>24</v>
      </c>
      <c r="H5" s="99" t="s">
        <v>26</v>
      </c>
      <c r="I5" s="99"/>
      <c r="O5" s="71" t="s">
        <v>10</v>
      </c>
      <c r="P5" s="71" t="s">
        <v>12</v>
      </c>
    </row>
    <row r="6" spans="1:18" ht="12.75" customHeight="1" x14ac:dyDescent="0.2">
      <c r="A6" s="99"/>
      <c r="B6" s="99"/>
      <c r="C6" s="99"/>
      <c r="D6" s="99"/>
      <c r="E6" s="99"/>
      <c r="F6" s="99"/>
      <c r="G6" s="99"/>
      <c r="H6" s="66" t="s">
        <v>27</v>
      </c>
      <c r="I6" s="66" t="s">
        <v>29</v>
      </c>
    </row>
    <row r="7" spans="1:18" ht="12.75" customHeight="1" x14ac:dyDescent="0.2">
      <c r="A7" s="66" t="s">
        <v>15</v>
      </c>
      <c r="B7" s="66" t="s">
        <v>17</v>
      </c>
      <c r="C7" s="66" t="s">
        <v>12</v>
      </c>
      <c r="D7" s="66" t="s">
        <v>11</v>
      </c>
      <c r="E7" s="66" t="s">
        <v>21</v>
      </c>
      <c r="F7" s="66" t="s">
        <v>23</v>
      </c>
      <c r="G7" s="66" t="s">
        <v>25</v>
      </c>
      <c r="H7" s="66" t="s">
        <v>28</v>
      </c>
      <c r="I7" s="66" t="s">
        <v>30</v>
      </c>
    </row>
    <row r="8" spans="1:18" ht="12.75" customHeight="1" x14ac:dyDescent="0.2">
      <c r="A8" s="68" t="s">
        <v>31</v>
      </c>
      <c r="B8" s="68"/>
      <c r="C8" s="9" t="s">
        <v>25</v>
      </c>
      <c r="D8" s="68"/>
      <c r="E8" s="20" t="s">
        <v>38</v>
      </c>
      <c r="F8" s="68"/>
      <c r="G8" s="68"/>
      <c r="H8" s="68"/>
      <c r="I8" s="10">
        <f>0+Q8</f>
        <v>0</v>
      </c>
      <c r="O8" s="71">
        <f>0+R8</f>
        <v>0</v>
      </c>
      <c r="Q8" s="72">
        <f>0+I13+I17+I9</f>
        <v>0</v>
      </c>
      <c r="R8" s="71">
        <f>0+O13+O17+O9</f>
        <v>0</v>
      </c>
    </row>
    <row r="9" spans="1:18" customFormat="1" ht="25.5" x14ac:dyDescent="0.2">
      <c r="A9" s="8" t="s">
        <v>33</v>
      </c>
      <c r="B9" s="11">
        <v>1</v>
      </c>
      <c r="C9" s="11" t="s">
        <v>73</v>
      </c>
      <c r="D9" s="8" t="s">
        <v>5</v>
      </c>
      <c r="E9" s="74" t="s">
        <v>74</v>
      </c>
      <c r="F9" s="13" t="s">
        <v>34</v>
      </c>
      <c r="G9" s="14">
        <v>24.527999999999999</v>
      </c>
      <c r="H9" s="15">
        <v>0</v>
      </c>
      <c r="I9" s="15">
        <f>ROUND(ROUND(H9,2)*ROUND(G9,3),2)</f>
        <v>0</v>
      </c>
      <c r="O9">
        <f>(I9*21)/100</f>
        <v>0</v>
      </c>
      <c r="P9" t="s">
        <v>12</v>
      </c>
    </row>
    <row r="10" spans="1:18" customFormat="1" ht="12.75" customHeight="1" x14ac:dyDescent="0.2">
      <c r="A10" s="16" t="s">
        <v>35</v>
      </c>
      <c r="E10" s="112" t="s">
        <v>85</v>
      </c>
    </row>
    <row r="11" spans="1:18" customFormat="1" ht="63.75" customHeight="1" x14ac:dyDescent="0.2">
      <c r="A11" s="18" t="s">
        <v>36</v>
      </c>
      <c r="E11" s="19" t="s">
        <v>86</v>
      </c>
    </row>
    <row r="12" spans="1:18" customFormat="1" ht="76.5" x14ac:dyDescent="0.2">
      <c r="A12" t="s">
        <v>37</v>
      </c>
      <c r="E12" s="17" t="s">
        <v>41</v>
      </c>
    </row>
    <row r="13" spans="1:18" x14ac:dyDescent="0.2">
      <c r="A13" s="8" t="s">
        <v>33</v>
      </c>
      <c r="B13" s="11">
        <v>2</v>
      </c>
      <c r="C13" s="11" t="s">
        <v>39</v>
      </c>
      <c r="D13" s="8" t="s">
        <v>5</v>
      </c>
      <c r="E13" s="74" t="s">
        <v>40</v>
      </c>
      <c r="F13" s="13" t="s">
        <v>34</v>
      </c>
      <c r="G13" s="14">
        <v>47.712000000000003</v>
      </c>
      <c r="H13" s="15">
        <v>0</v>
      </c>
      <c r="I13" s="15">
        <f>ROUND(ROUND(H13,2)*ROUND(G13,3),2)</f>
        <v>0</v>
      </c>
      <c r="O13" s="71">
        <f>(I13*21)/100</f>
        <v>0</v>
      </c>
      <c r="P13" s="71" t="s">
        <v>12</v>
      </c>
    </row>
    <row r="14" spans="1:18" x14ac:dyDescent="0.2">
      <c r="A14" s="16" t="s">
        <v>35</v>
      </c>
      <c r="E14" s="112" t="s">
        <v>87</v>
      </c>
    </row>
    <row r="15" spans="1:18" ht="38.25" customHeight="1" x14ac:dyDescent="0.2">
      <c r="A15" s="18" t="s">
        <v>36</v>
      </c>
      <c r="E15" s="19" t="s">
        <v>88</v>
      </c>
    </row>
    <row r="16" spans="1:18" ht="76.5" x14ac:dyDescent="0.2">
      <c r="A16" s="71" t="s">
        <v>37</v>
      </c>
      <c r="E16" s="17" t="s">
        <v>41</v>
      </c>
    </row>
    <row r="17" spans="1:18" x14ac:dyDescent="0.2">
      <c r="A17" s="8" t="s">
        <v>33</v>
      </c>
      <c r="B17" s="11">
        <v>3</v>
      </c>
      <c r="C17" s="11" t="s">
        <v>75</v>
      </c>
      <c r="D17" s="8" t="s">
        <v>5</v>
      </c>
      <c r="E17" s="74" t="s">
        <v>76</v>
      </c>
      <c r="F17" s="13" t="s">
        <v>34</v>
      </c>
      <c r="G17" s="14">
        <v>72.239999999999995</v>
      </c>
      <c r="H17" s="15">
        <v>0</v>
      </c>
      <c r="I17" s="15">
        <f>ROUND(ROUND(H17,2)*ROUND(G17,3),2)</f>
        <v>0</v>
      </c>
      <c r="O17" s="71">
        <f>(I17*21)/100</f>
        <v>0</v>
      </c>
      <c r="P17" s="71" t="s">
        <v>12</v>
      </c>
    </row>
    <row r="18" spans="1:18" x14ac:dyDescent="0.2">
      <c r="A18" s="16" t="s">
        <v>35</v>
      </c>
      <c r="E18" s="113" t="s">
        <v>89</v>
      </c>
    </row>
    <row r="19" spans="1:18" ht="38.25" customHeight="1" x14ac:dyDescent="0.2">
      <c r="A19" s="18" t="s">
        <v>36</v>
      </c>
      <c r="E19" s="19" t="s">
        <v>90</v>
      </c>
    </row>
    <row r="20" spans="1:18" ht="76.5" x14ac:dyDescent="0.2">
      <c r="A20" s="71" t="s">
        <v>37</v>
      </c>
      <c r="E20" s="17" t="s">
        <v>41</v>
      </c>
    </row>
    <row r="21" spans="1:18" s="79" customFormat="1" ht="12.75" customHeight="1" x14ac:dyDescent="0.2">
      <c r="A21" s="75" t="s">
        <v>31</v>
      </c>
      <c r="B21" s="75"/>
      <c r="C21" s="76" t="s">
        <v>77</v>
      </c>
      <c r="D21" s="75"/>
      <c r="E21" s="77" t="s">
        <v>78</v>
      </c>
      <c r="F21" s="75"/>
      <c r="G21" s="75"/>
      <c r="H21" s="75"/>
      <c r="I21" s="78">
        <f>0+Q21</f>
        <v>0</v>
      </c>
      <c r="O21" s="79">
        <f>0+R21</f>
        <v>0</v>
      </c>
      <c r="Q21" s="80">
        <f>I22+I26</f>
        <v>0</v>
      </c>
      <c r="R21" s="79">
        <f>O22+O26</f>
        <v>0</v>
      </c>
    </row>
    <row r="22" spans="1:18" s="79" customFormat="1" ht="12.75" customHeight="1" x14ac:dyDescent="0.2">
      <c r="B22" s="104">
        <v>4</v>
      </c>
      <c r="C22" s="104">
        <v>78312</v>
      </c>
      <c r="D22" s="105" t="s">
        <v>5</v>
      </c>
      <c r="E22" s="83" t="s">
        <v>94</v>
      </c>
      <c r="F22" s="106" t="s">
        <v>34</v>
      </c>
      <c r="G22" s="107">
        <v>42.185000000000002</v>
      </c>
      <c r="H22" s="86">
        <v>0</v>
      </c>
      <c r="I22" s="108">
        <f>ROUND(ROUND(H22,2)*ROUND(G22,3),2)</f>
        <v>0</v>
      </c>
      <c r="O22" s="79">
        <f>(I22*21)/100</f>
        <v>0</v>
      </c>
      <c r="P22" s="79" t="s">
        <v>12</v>
      </c>
    </row>
    <row r="23" spans="1:18" s="79" customFormat="1" ht="12.75" customHeight="1" x14ac:dyDescent="0.2">
      <c r="B23" s="109"/>
      <c r="C23" s="109"/>
      <c r="D23" s="109"/>
      <c r="E23" s="110" t="s">
        <v>95</v>
      </c>
      <c r="F23" s="109"/>
      <c r="G23" s="109"/>
      <c r="H23" s="109"/>
      <c r="I23" s="109"/>
    </row>
    <row r="24" spans="1:18" s="79" customFormat="1" ht="38.25" customHeight="1" x14ac:dyDescent="0.2">
      <c r="B24" s="109"/>
      <c r="C24" s="109"/>
      <c r="D24" s="109"/>
      <c r="E24" s="111" t="s">
        <v>97</v>
      </c>
      <c r="F24" s="109"/>
      <c r="G24" s="109"/>
      <c r="H24" s="109"/>
      <c r="I24" s="109"/>
    </row>
    <row r="25" spans="1:18" s="79" customFormat="1" ht="51" customHeight="1" x14ac:dyDescent="0.2">
      <c r="B25" s="109"/>
      <c r="C25" s="109"/>
      <c r="D25" s="109"/>
      <c r="E25" s="110" t="s">
        <v>96</v>
      </c>
      <c r="F25" s="109"/>
      <c r="G25" s="109"/>
      <c r="H25" s="109"/>
      <c r="I25" s="109"/>
    </row>
    <row r="26" spans="1:18" s="79" customFormat="1" x14ac:dyDescent="0.2">
      <c r="A26" s="81" t="s">
        <v>33</v>
      </c>
      <c r="B26" s="82">
        <v>5</v>
      </c>
      <c r="C26" s="82" t="s">
        <v>79</v>
      </c>
      <c r="D26" s="81" t="s">
        <v>5</v>
      </c>
      <c r="E26" s="83" t="s">
        <v>80</v>
      </c>
      <c r="F26" s="84" t="s">
        <v>34</v>
      </c>
      <c r="G26" s="85">
        <v>72.239999999999995</v>
      </c>
      <c r="H26" s="86">
        <v>0</v>
      </c>
      <c r="I26" s="87">
        <f>ROUND(ROUND(H26,2)*ROUND(G26,3),2)</f>
        <v>0</v>
      </c>
      <c r="O26" s="79">
        <f>(I26*21)/100</f>
        <v>0</v>
      </c>
      <c r="P26" s="79" t="s">
        <v>12</v>
      </c>
    </row>
    <row r="27" spans="1:18" s="79" customFormat="1" x14ac:dyDescent="0.2">
      <c r="A27" s="88" t="s">
        <v>35</v>
      </c>
      <c r="E27" s="112" t="s">
        <v>92</v>
      </c>
    </row>
    <row r="28" spans="1:18" s="79" customFormat="1" ht="38.25" customHeight="1" x14ac:dyDescent="0.2">
      <c r="A28" s="89" t="s">
        <v>36</v>
      </c>
      <c r="E28" s="19" t="s">
        <v>90</v>
      </c>
    </row>
    <row r="29" spans="1:18" s="79" customFormat="1" ht="51" x14ac:dyDescent="0.2">
      <c r="A29" s="79" t="s">
        <v>37</v>
      </c>
      <c r="E29" s="90" t="s">
        <v>81</v>
      </c>
    </row>
    <row r="30" spans="1:18" ht="12.75" customHeight="1" x14ac:dyDescent="0.2">
      <c r="A30" s="68" t="s">
        <v>31</v>
      </c>
      <c r="B30" s="68"/>
      <c r="C30" s="9" t="s">
        <v>28</v>
      </c>
      <c r="D30" s="68"/>
      <c r="E30" s="20" t="s">
        <v>42</v>
      </c>
      <c r="F30" s="68"/>
      <c r="G30" s="68"/>
      <c r="H30" s="68"/>
      <c r="I30" s="10">
        <f>0+Q30</f>
        <v>0</v>
      </c>
      <c r="O30" s="71">
        <f>0+R30</f>
        <v>0</v>
      </c>
      <c r="Q30" s="72">
        <f>0+I31</f>
        <v>0</v>
      </c>
      <c r="R30" s="71">
        <f>0+O31</f>
        <v>0</v>
      </c>
    </row>
    <row r="31" spans="1:18" x14ac:dyDescent="0.2">
      <c r="A31" s="8" t="s">
        <v>33</v>
      </c>
      <c r="B31" s="11">
        <v>6</v>
      </c>
      <c r="C31" s="11">
        <v>938542</v>
      </c>
      <c r="D31" s="8" t="s">
        <v>5</v>
      </c>
      <c r="E31" s="91" t="s">
        <v>91</v>
      </c>
      <c r="F31" s="13" t="s">
        <v>34</v>
      </c>
      <c r="G31" s="14">
        <v>72.239999999999995</v>
      </c>
      <c r="H31" s="15">
        <v>0</v>
      </c>
      <c r="I31" s="15">
        <f>ROUND(ROUND(H31,2)*ROUND(G31,3),2)</f>
        <v>0</v>
      </c>
      <c r="O31" s="71">
        <f>(I31*21)/100</f>
        <v>0</v>
      </c>
      <c r="P31" s="71" t="s">
        <v>12</v>
      </c>
    </row>
    <row r="32" spans="1:18" x14ac:dyDescent="0.2">
      <c r="A32" s="16" t="s">
        <v>35</v>
      </c>
      <c r="E32" s="113" t="s">
        <v>93</v>
      </c>
    </row>
    <row r="33" spans="1:5" ht="38.25" customHeight="1" x14ac:dyDescent="0.2">
      <c r="A33" s="18" t="s">
        <v>36</v>
      </c>
      <c r="E33" s="19" t="s">
        <v>90</v>
      </c>
    </row>
    <row r="34" spans="1:5" ht="25.5" x14ac:dyDescent="0.2">
      <c r="A34" s="71" t="s">
        <v>37</v>
      </c>
      <c r="E34" s="17" t="s">
        <v>43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2024-01-10T09:29:45Z</cp:lastPrinted>
  <dcterms:created xsi:type="dcterms:W3CDTF">2022-04-28T07:44:59Z</dcterms:created>
  <dcterms:modified xsi:type="dcterms:W3CDTF">2024-03-27T11:25:05Z</dcterms:modified>
  <cp:category/>
  <cp:contentStatus/>
</cp:coreProperties>
</file>