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třed\1. 0462-44P Pustiměř\"/>
    </mc:Choice>
  </mc:AlternateContent>
  <xr:revisionPtr revIDLastSave="0" documentId="13_ncr:1_{53CEC7C1-CF2C-42AF-BDB8-DD6D7AD4A015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'000'!$B$1:$I$25</definedName>
    <definedName name="_xlnm.Print_Area" localSheetId="2">'SO 201'!$A$1:$I$44</definedName>
  </definedNames>
  <calcPr calcId="191029"/>
  <webPublishing codePage="0"/>
</workbook>
</file>

<file path=xl/calcChain.xml><?xml version="1.0" encoding="utf-8"?>
<calcChain xmlns="http://schemas.openxmlformats.org/spreadsheetml/2006/main">
  <c r="I45" i="4" l="1"/>
  <c r="O45" i="4" s="1"/>
  <c r="I9" i="4" l="1"/>
  <c r="O9" i="4" s="1"/>
  <c r="R8" i="4" s="1"/>
  <c r="O8" i="4" s="1"/>
  <c r="I14" i="4"/>
  <c r="O14" i="4" s="1"/>
  <c r="Q8" i="4" l="1"/>
  <c r="I8" i="4" s="1"/>
  <c r="R13" i="4" l="1"/>
  <c r="O13" i="4" s="1"/>
  <c r="Q13" i="4"/>
  <c r="I13" i="4"/>
  <c r="I22" i="3" l="1"/>
  <c r="O22" i="3" s="1"/>
  <c r="I36" i="4" l="1"/>
  <c r="Q35" i="4" s="1"/>
  <c r="O36" i="4" l="1"/>
  <c r="R35" i="4" s="1"/>
  <c r="I35" i="4"/>
  <c r="I41" i="4"/>
  <c r="Q40" i="4" s="1"/>
  <c r="I31" i="4"/>
  <c r="I27" i="4"/>
  <c r="O27" i="4" s="1"/>
  <c r="I23" i="4"/>
  <c r="I19" i="4"/>
  <c r="Q18" i="4" l="1"/>
  <c r="I18" i="4" s="1"/>
  <c r="O23" i="4"/>
  <c r="O35" i="4"/>
  <c r="O19" i="4"/>
  <c r="O31" i="4"/>
  <c r="O41" i="4"/>
  <c r="R40" i="4" s="1"/>
  <c r="I40" i="4"/>
  <c r="R18" i="4" l="1"/>
  <c r="O18" i="4" s="1"/>
  <c r="I3" i="4"/>
  <c r="C11" i="2" s="1"/>
  <c r="O40" i="4"/>
  <c r="I18" i="3"/>
  <c r="O18" i="3" s="1"/>
  <c r="I14" i="3"/>
  <c r="I10" i="3"/>
  <c r="O10" i="3" l="1"/>
  <c r="R9" i="3" s="1"/>
  <c r="Q9" i="3"/>
  <c r="I9" i="3" s="1"/>
  <c r="I3" i="3" s="1"/>
  <c r="C10" i="2" s="1"/>
  <c r="O2" i="4"/>
  <c r="D11" i="2" s="1"/>
  <c r="O14" i="3"/>
  <c r="O9" i="3" l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<sst xmlns="http://schemas.openxmlformats.org/spreadsheetml/2006/main" count="255" uniqueCount="115">
  <si>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</si>
  <si>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</si>
  <si>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</si>
  <si>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</si>
  <si>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</si>
  <si>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</si>
  <si>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</si>
  <si>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</si>
  <si>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</si>
  <si>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</si>
  <si>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</si>
  <si>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</si>
  <si>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</si>
  <si>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</si>
  <si>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</si>
  <si>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</si>
  <si>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</si>
  <si>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</si>
  <si>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</si>
  <si>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</si>
  <si>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</si>
  <si>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</si>
  <si>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</si>
  <si>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</si>
  <si>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</si>
  <si>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</si>
  <si>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</si>
  <si>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</si>
  <si>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</si>
  <si>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</si>
  <si>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</si>
  <si>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</si>
  <si>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</si>
  <si>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</si>
  <si>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</si>
  <si>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</si>
  <si>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</si>
  <si>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</si>
  <si>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</si>
  <si>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</si>
  <si>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</si>
  <si>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</si>
  <si>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</si>
  <si>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</si>
  <si>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</si>
  <si>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</si>
  <si>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</si>
  <si>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</si>
  <si>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</si>
  <si>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</si>
  <si>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</si>
  <si>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</si>
  <si>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</si>
  <si>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</si>
  <si>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</si>
  <si>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</si>
  <si>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</si>
  <si>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</si>
  <si>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</si>
  <si>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</si>
  <si>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</si>
  <si>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</si>
  <si>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</si>
  <si>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</si>
  <si>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</si>
  <si>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</si>
  <si>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</si>
  <si>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</si>
  <si>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</si>
  <si>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</si>
  <si>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</si>
  <si>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</si>
  <si>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</si>
  <si>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</si>
  <si>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</si>
  <si>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</si>
  <si>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</si>
  <si>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</si>
  <si>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</si>
  <si>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</si>
  <si>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</si>
  <si>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</si>
  <si>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</si>
  <si>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</si>
  <si>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</si>
  <si>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</si>
  <si>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Zemní práce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</si>
  <si>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</si>
  <si>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</si>
  <si>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</si>
  <si>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</si>
  <si>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014102</t>
  </si>
  <si>
    <t>POPLATKY ZA SKLÁDKU</t>
  </si>
  <si>
    <t>T</t>
  </si>
  <si>
    <t>zahrnuje veškeré poplatky provozovateli skládky související s uložením odpadu na skládce.</t>
  </si>
  <si>
    <t>Vyčištění území pod propustkem</t>
  </si>
  <si>
    <t>Sanace podhledu nosné konstrukce, líce opěr, obě čela</t>
  </si>
  <si>
    <t>Sanace podhledu nosné konstrukce, líce opěr, obě čela, obě římsy</t>
  </si>
  <si>
    <t>Sanace výztuže podhledu nosné konstrukce, líce opěr a obou čel 25% plochy</t>
  </si>
  <si>
    <t>Stavba: III/0462 Pustiměř, propust 0462-44P</t>
  </si>
  <si>
    <t>III/0462 Pustiměř, propust 0462-44P</t>
  </si>
  <si>
    <t>Propust ev.č. 0462-44P</t>
  </si>
  <si>
    <t>1,0*10,0*0,2=2,000 [A]</t>
  </si>
  <si>
    <t>1,0*10,0*0,2*2=4,000 [A]</t>
  </si>
  <si>
    <t>OČIŠTĚNÍ BETON KONSTR OTRYSKÁNÍM TLAK VODOU DO 500 BARŮ</t>
  </si>
  <si>
    <t>REPROFIL PODHL, SVIS PLOCH SANAČ MALTOU DVOUVRST TL DO 20MM</t>
  </si>
  <si>
    <t>Podhled nosné konstrukce a líce opěr 10,0*1,0*3=30,000 [A] 
Levé čelo 5,02*1,2-1,0*1,0=5,024 [B] 
Pravé čelo 5,02*1,2-1,0*1,0=5,024 [C]   
Celkem: A+B+C=40,048 [D]</t>
  </si>
  <si>
    <t>Podhled nosné konstrukce a líce opěr 0,25*10,0*1,0*3=7,500 [A] 
Levé čelo 0,25*(5,02*1,2-1,0*1,0)=1,256 [B] 
Pravé čelo 0,25*(5,02*1,2-1,0*1,0)=1,256 [C]   
Celkem: A+B+C=10,012 [D]</t>
  </si>
  <si>
    <t>Očištění sanovaných ploch obou čel, podhledu nosné konstrukce a líců opěr</t>
  </si>
  <si>
    <t>OČIŠTĚNÍ BETON KONSTR OTRYSKÁNÍM TLAK VODOU DO 1000 BARŮ</t>
  </si>
  <si>
    <t>Očištění sanovaných ploch obou říms</t>
  </si>
  <si>
    <t>Horní část obou říms</t>
  </si>
  <si>
    <t>Levá římsa 4,1*(0,20+0,37+0,24)+0,22*0,37*2=3,484 [A] 
Pravá římsa 4,1*(0,20+0,37+0,24)+0,22*0,37*2=3,484 [B] 
Celkem: A+B=6,968 [C]</t>
  </si>
  <si>
    <t>Levá římsa 4,1*(0,20+0,37+0,24)+0,22*0,37*2+5,02*(0,05+0,11+0,09)+0,46*0,46*2=5,162 [A] 
Pravá římsa 4,1*(0,20+0,37+0,24)+0,22*0,37*2+5,02*(0,05+0,11+0,09)+0,46*0,46*2=5,162 [B] 
Celkem: A+B=10,324 [C]</t>
  </si>
  <si>
    <t>Podhled nosné konstrukce a líce opěr 10,0*1,0*3=30,000 [A]  
Pravá římsa 4,1*(0,20+0,37+0,24)+0,22*0,37*2+5,02*(0,05+0,11+0,09)+0,46*0,46*2=5,162 [B] 
Levá římsa 4,1*(0,20+0,37+0,24)+0,22*0,37*2+5,02*(0,05+0,11+0,09)+0,46*0,46*2=5,162 [C] 
Pravé čelo 5,02*1,2-1,0*1,0=5,024 [D] 
Levé čelo 5,02*1,2-1,0*1,0=5,024 [E] 
Celkem: A+B+C+D+E=50,372 [F]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</si>
</sst>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0"/>
      <c r="B1" s="22"/>
      <c r="C1" s="22"/>
      <c r="D1" s="22"/>
      <c r="E1" s="22"/>
    </row>
    <row r="2" spans="1:5" ht="12.75" customHeight="1" x14ac:dyDescent="0.2">
      <c r="A2" s="100"/>
      <c r="B2" s="101" t="s">
        <v>42</v>
      </c>
      <c r="C2" s="22"/>
      <c r="D2" s="22"/>
      <c r="E2" s="22"/>
    </row>
    <row r="3" spans="1:5" ht="20.100000000000001" customHeight="1" x14ac:dyDescent="0.2">
      <c r="A3" s="100"/>
      <c r="B3" s="100"/>
      <c r="C3" s="22"/>
      <c r="D3" s="22"/>
      <c r="E3" s="22"/>
    </row>
    <row r="4" spans="1:5" ht="20.100000000000001" customHeight="1" x14ac:dyDescent="0.2">
      <c r="A4" s="22"/>
      <c r="B4" s="102" t="s">
        <v>99</v>
      </c>
      <c r="C4" s="100"/>
      <c r="D4" s="100"/>
      <c r="E4" s="22"/>
    </row>
    <row r="5" spans="1:5" ht="12.75" customHeight="1" x14ac:dyDescent="0.2">
      <c r="A5" s="22"/>
      <c r="B5" s="100" t="s">
        <v>43</v>
      </c>
      <c r="C5" s="100"/>
      <c r="D5" s="100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101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9" sqref="B9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4"/>
      <c r="D3" s="100"/>
      <c r="E3" s="68" t="s">
        <v>100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4" t="s">
        <v>57</v>
      </c>
      <c r="D4" s="100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5"/>
      <c r="D5" s="106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3" t="s">
        <v>14</v>
      </c>
      <c r="B6" s="103" t="s">
        <v>16</v>
      </c>
      <c r="C6" s="103" t="s">
        <v>18</v>
      </c>
      <c r="D6" s="103" t="s">
        <v>59</v>
      </c>
      <c r="E6" s="103" t="s">
        <v>20</v>
      </c>
      <c r="F6" s="103" t="s">
        <v>22</v>
      </c>
      <c r="G6" s="103" t="s">
        <v>24</v>
      </c>
      <c r="H6" s="103" t="s">
        <v>60</v>
      </c>
      <c r="I6" s="103"/>
    </row>
    <row r="7" spans="1:18" ht="12.75" customHeight="1" x14ac:dyDescent="0.2">
      <c r="A7" s="103"/>
      <c r="B7" s="103"/>
      <c r="C7" s="103"/>
      <c r="D7" s="103"/>
      <c r="E7" s="103"/>
      <c r="F7" s="103"/>
      <c r="G7" s="103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83</v>
      </c>
      <c r="D22" s="8" t="s">
        <v>61</v>
      </c>
      <c r="E22" s="12" t="s">
        <v>85</v>
      </c>
      <c r="F22" s="13" t="s">
        <v>62</v>
      </c>
      <c r="G22" s="14">
        <v>1</v>
      </c>
      <c r="H22" s="96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84</v>
      </c>
    </row>
    <row r="24" spans="1:16" customFormat="1" x14ac:dyDescent="0.2">
      <c r="A24" s="18" t="s">
        <v>36</v>
      </c>
      <c r="E24" s="95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0+O18+O40+O35+O13+O8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8"/>
      <c r="D3" s="109"/>
      <c r="E3" s="68" t="s">
        <v>100</v>
      </c>
      <c r="F3" s="66"/>
      <c r="G3" s="3"/>
      <c r="H3" s="2" t="s">
        <v>53</v>
      </c>
      <c r="I3" s="21">
        <f>0+I18+I40+I35+I13+I8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0" t="s">
        <v>53</v>
      </c>
      <c r="D4" s="111"/>
      <c r="E4" s="6" t="s">
        <v>101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7" t="s">
        <v>14</v>
      </c>
      <c r="B5" s="107" t="s">
        <v>16</v>
      </c>
      <c r="C5" s="107" t="s">
        <v>18</v>
      </c>
      <c r="D5" s="107" t="s">
        <v>19</v>
      </c>
      <c r="E5" s="107" t="s">
        <v>20</v>
      </c>
      <c r="F5" s="107" t="s">
        <v>22</v>
      </c>
      <c r="G5" s="107" t="s">
        <v>24</v>
      </c>
      <c r="H5" s="107" t="s">
        <v>26</v>
      </c>
      <c r="I5" s="107"/>
      <c r="O5" s="70" t="s">
        <v>10</v>
      </c>
      <c r="P5" s="70" t="s">
        <v>12</v>
      </c>
    </row>
    <row r="6" spans="1:18" ht="12.75" customHeight="1" x14ac:dyDescent="0.2">
      <c r="A6" s="107"/>
      <c r="B6" s="107"/>
      <c r="C6" s="107"/>
      <c r="D6" s="107"/>
      <c r="E6" s="107"/>
      <c r="F6" s="107"/>
      <c r="G6" s="107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7" t="s">
        <v>31</v>
      </c>
      <c r="B8" s="7"/>
      <c r="C8" s="98" t="s">
        <v>15</v>
      </c>
      <c r="D8" s="7"/>
      <c r="E8" s="20" t="s">
        <v>32</v>
      </c>
      <c r="F8" s="7"/>
      <c r="G8" s="7"/>
      <c r="H8" s="7"/>
      <c r="I8" s="99">
        <f>0+Q8</f>
        <v>0</v>
      </c>
      <c r="O8">
        <f>0+R8</f>
        <v>0</v>
      </c>
      <c r="Q8" s="97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91</v>
      </c>
      <c r="D9" s="8" t="s">
        <v>5</v>
      </c>
      <c r="E9" s="12" t="s">
        <v>92</v>
      </c>
      <c r="F9" s="13" t="s">
        <v>93</v>
      </c>
      <c r="G9" s="14">
        <v>4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95</v>
      </c>
    </row>
    <row r="11" spans="1:18" customFormat="1" x14ac:dyDescent="0.2">
      <c r="A11" s="18" t="s">
        <v>36</v>
      </c>
      <c r="E11" s="94" t="s">
        <v>103</v>
      </c>
    </row>
    <row r="12" spans="1:18" customFormat="1" ht="25.5" x14ac:dyDescent="0.2">
      <c r="A12" t="s">
        <v>37</v>
      </c>
      <c r="E12" s="17" t="s">
        <v>94</v>
      </c>
    </row>
    <row r="13" spans="1:18" customFormat="1" ht="12.75" customHeight="1" x14ac:dyDescent="0.2">
      <c r="A13" s="93" t="s">
        <v>31</v>
      </c>
      <c r="B13" s="93"/>
      <c r="C13" s="9" t="s">
        <v>17</v>
      </c>
      <c r="D13" s="93"/>
      <c r="E13" s="20" t="s">
        <v>86</v>
      </c>
      <c r="F13" s="93"/>
      <c r="G13" s="93"/>
      <c r="H13" s="93"/>
      <c r="I13" s="10">
        <f>0+Q13</f>
        <v>0</v>
      </c>
      <c r="O13">
        <f>0+R13</f>
        <v>0</v>
      </c>
      <c r="Q13" s="97">
        <f>0+I14</f>
        <v>0</v>
      </c>
      <c r="R13">
        <f>0+O14</f>
        <v>0</v>
      </c>
    </row>
    <row r="14" spans="1:18" customFormat="1" x14ac:dyDescent="0.2">
      <c r="A14" s="8" t="s">
        <v>33</v>
      </c>
      <c r="B14" s="11" t="s">
        <v>12</v>
      </c>
      <c r="C14" s="11" t="s">
        <v>87</v>
      </c>
      <c r="D14" s="8" t="s">
        <v>5</v>
      </c>
      <c r="E14" s="12" t="s">
        <v>88</v>
      </c>
      <c r="F14" s="13" t="s">
        <v>89</v>
      </c>
      <c r="G14" s="14">
        <v>2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3" t="s">
        <v>95</v>
      </c>
    </row>
    <row r="16" spans="1:18" customFormat="1" ht="12.75" customHeight="1" x14ac:dyDescent="0.2">
      <c r="A16" s="18" t="s">
        <v>36</v>
      </c>
      <c r="E16" s="94" t="s">
        <v>102</v>
      </c>
    </row>
    <row r="17" spans="1:18" customFormat="1" ht="63.75" x14ac:dyDescent="0.2">
      <c r="A17" t="s">
        <v>37</v>
      </c>
      <c r="E17" s="17" t="s">
        <v>90</v>
      </c>
    </row>
    <row r="18" spans="1:18" ht="12.75" customHeight="1" x14ac:dyDescent="0.2">
      <c r="A18" s="67" t="s">
        <v>31</v>
      </c>
      <c r="B18" s="67"/>
      <c r="C18" s="9" t="s">
        <v>25</v>
      </c>
      <c r="D18" s="67"/>
      <c r="E18" s="20" t="s">
        <v>38</v>
      </c>
      <c r="F18" s="67"/>
      <c r="G18" s="67"/>
      <c r="H18" s="67"/>
      <c r="I18" s="10">
        <f>0+Q18</f>
        <v>0</v>
      </c>
      <c r="O18" s="70">
        <f>0+R18</f>
        <v>0</v>
      </c>
      <c r="Q18" s="71">
        <f>0+I19+I23+I27+I31</f>
        <v>0</v>
      </c>
      <c r="R18" s="70">
        <f>0+O19+O23+O27+O31</f>
        <v>0</v>
      </c>
    </row>
    <row r="19" spans="1:18" x14ac:dyDescent="0.2">
      <c r="A19" s="8" t="s">
        <v>33</v>
      </c>
      <c r="B19" s="11">
        <v>3</v>
      </c>
      <c r="C19" s="11">
        <v>626112</v>
      </c>
      <c r="D19" s="8" t="s">
        <v>5</v>
      </c>
      <c r="E19" s="91" t="s">
        <v>105</v>
      </c>
      <c r="F19" s="13" t="s">
        <v>34</v>
      </c>
      <c r="G19" s="14">
        <v>50.372</v>
      </c>
      <c r="H19" s="15">
        <v>0</v>
      </c>
      <c r="I19" s="15">
        <f>ROUND(ROUND(H19,2)*ROUND(G19,3),2)</f>
        <v>0</v>
      </c>
      <c r="O19" s="70">
        <f>(I19*21)/100</f>
        <v>0</v>
      </c>
      <c r="P19" s="70" t="s">
        <v>12</v>
      </c>
    </row>
    <row r="20" spans="1:18" x14ac:dyDescent="0.2">
      <c r="A20" s="16" t="s">
        <v>35</v>
      </c>
      <c r="E20" s="73" t="s">
        <v>97</v>
      </c>
    </row>
    <row r="21" spans="1:18" ht="102" customHeight="1" x14ac:dyDescent="0.2">
      <c r="A21" s="18" t="s">
        <v>36</v>
      </c>
      <c r="E21" s="94" t="s">
        <v>114</v>
      </c>
    </row>
    <row r="22" spans="1:18" ht="76.5" x14ac:dyDescent="0.2">
      <c r="A22" s="70" t="s">
        <v>37</v>
      </c>
      <c r="E22" s="17" t="s">
        <v>39</v>
      </c>
    </row>
    <row r="23" spans="1:18" x14ac:dyDescent="0.2">
      <c r="A23" s="8" t="s">
        <v>33</v>
      </c>
      <c r="B23" s="11">
        <v>4</v>
      </c>
      <c r="C23" s="11" t="s">
        <v>71</v>
      </c>
      <c r="D23" s="8" t="s">
        <v>5</v>
      </c>
      <c r="E23" s="74" t="s">
        <v>72</v>
      </c>
      <c r="F23" s="13" t="s">
        <v>34</v>
      </c>
      <c r="G23" s="14">
        <v>40.048000000000002</v>
      </c>
      <c r="H23" s="15">
        <v>0</v>
      </c>
      <c r="I23" s="15">
        <f>ROUND(ROUND(H23,2)*ROUND(G23,3),2)</f>
        <v>0</v>
      </c>
      <c r="O23" s="70">
        <f>(I23*21)/100</f>
        <v>0</v>
      </c>
      <c r="P23" s="70" t="s">
        <v>12</v>
      </c>
    </row>
    <row r="24" spans="1:18" x14ac:dyDescent="0.2">
      <c r="A24" s="16" t="s">
        <v>35</v>
      </c>
      <c r="E24" s="73" t="s">
        <v>96</v>
      </c>
    </row>
    <row r="25" spans="1:18" ht="51" customHeight="1" x14ac:dyDescent="0.2">
      <c r="A25" s="18" t="s">
        <v>36</v>
      </c>
      <c r="E25" s="94" t="s">
        <v>106</v>
      </c>
    </row>
    <row r="26" spans="1:18" ht="76.5" x14ac:dyDescent="0.2">
      <c r="A26" s="70" t="s">
        <v>37</v>
      </c>
      <c r="E26" s="17" t="s">
        <v>39</v>
      </c>
    </row>
    <row r="27" spans="1:18" x14ac:dyDescent="0.2">
      <c r="A27" s="8" t="s">
        <v>33</v>
      </c>
      <c r="B27" s="11">
        <v>5</v>
      </c>
      <c r="C27" s="11" t="s">
        <v>73</v>
      </c>
      <c r="D27" s="8" t="s">
        <v>5</v>
      </c>
      <c r="E27" s="74" t="s">
        <v>74</v>
      </c>
      <c r="F27" s="13" t="s">
        <v>34</v>
      </c>
      <c r="G27" s="14">
        <v>50.372</v>
      </c>
      <c r="H27" s="15">
        <v>0</v>
      </c>
      <c r="I27" s="15">
        <f>ROUND(ROUND(H27,2)*ROUND(G27,3),2)</f>
        <v>0</v>
      </c>
      <c r="O27" s="70">
        <f>(I27*21)/100</f>
        <v>0</v>
      </c>
      <c r="P27" s="70" t="s">
        <v>12</v>
      </c>
    </row>
    <row r="28" spans="1:18" x14ac:dyDescent="0.2">
      <c r="A28" s="16" t="s">
        <v>35</v>
      </c>
      <c r="E28" s="73" t="s">
        <v>97</v>
      </c>
    </row>
    <row r="29" spans="1:18" ht="102" customHeight="1" x14ac:dyDescent="0.2">
      <c r="A29" s="18" t="s">
        <v>36</v>
      </c>
      <c r="E29" s="94" t="s">
        <v>114</v>
      </c>
    </row>
    <row r="30" spans="1:18" ht="76.5" x14ac:dyDescent="0.2">
      <c r="A30" s="70" t="s">
        <v>37</v>
      </c>
      <c r="E30" s="17" t="s">
        <v>39</v>
      </c>
    </row>
    <row r="31" spans="1:18" x14ac:dyDescent="0.2">
      <c r="A31" s="8" t="s">
        <v>33</v>
      </c>
      <c r="B31" s="11">
        <v>5</v>
      </c>
      <c r="C31" s="11" t="s">
        <v>75</v>
      </c>
      <c r="D31" s="8" t="s">
        <v>5</v>
      </c>
      <c r="E31" s="74" t="s">
        <v>76</v>
      </c>
      <c r="F31" s="13" t="s">
        <v>34</v>
      </c>
      <c r="G31" s="14">
        <v>10.012</v>
      </c>
      <c r="H31" s="15">
        <v>0</v>
      </c>
      <c r="I31" s="15">
        <f>ROUND(ROUND(H31,2)*ROUND(G31,3),2)</f>
        <v>0</v>
      </c>
      <c r="O31" s="70">
        <f>(I31*21)/100</f>
        <v>0</v>
      </c>
      <c r="P31" s="70" t="s">
        <v>12</v>
      </c>
    </row>
    <row r="32" spans="1:18" x14ac:dyDescent="0.2">
      <c r="A32" s="16" t="s">
        <v>35</v>
      </c>
      <c r="E32" s="73" t="s">
        <v>98</v>
      </c>
    </row>
    <row r="33" spans="1:18" ht="51" customHeight="1" x14ac:dyDescent="0.2">
      <c r="A33" s="18" t="s">
        <v>36</v>
      </c>
      <c r="E33" s="94" t="s">
        <v>107</v>
      </c>
    </row>
    <row r="34" spans="1:18" ht="63.75" x14ac:dyDescent="0.2">
      <c r="A34" s="70" t="s">
        <v>37</v>
      </c>
      <c r="E34" s="17" t="s">
        <v>77</v>
      </c>
    </row>
    <row r="35" spans="1:18" s="79" customFormat="1" ht="12.75" customHeight="1" x14ac:dyDescent="0.2">
      <c r="A35" s="75" t="s">
        <v>31</v>
      </c>
      <c r="B35" s="75"/>
      <c r="C35" s="76" t="s">
        <v>78</v>
      </c>
      <c r="D35" s="75"/>
      <c r="E35" s="77" t="s">
        <v>79</v>
      </c>
      <c r="F35" s="75"/>
      <c r="G35" s="75"/>
      <c r="H35" s="75"/>
      <c r="I35" s="78">
        <f>0+Q35</f>
        <v>0</v>
      </c>
      <c r="O35" s="79">
        <f>0+R35</f>
        <v>0</v>
      </c>
      <c r="Q35" s="80">
        <f>0+I36</f>
        <v>0</v>
      </c>
      <c r="R35" s="79">
        <f>0+O36</f>
        <v>0</v>
      </c>
    </row>
    <row r="36" spans="1:18" s="79" customFormat="1" x14ac:dyDescent="0.2">
      <c r="A36" s="81" t="s">
        <v>33</v>
      </c>
      <c r="B36" s="82">
        <v>7</v>
      </c>
      <c r="C36" s="82" t="s">
        <v>80</v>
      </c>
      <c r="D36" s="81" t="s">
        <v>5</v>
      </c>
      <c r="E36" s="83" t="s">
        <v>81</v>
      </c>
      <c r="F36" s="84" t="s">
        <v>34</v>
      </c>
      <c r="G36" s="85">
        <v>6.968</v>
      </c>
      <c r="H36" s="86">
        <v>0</v>
      </c>
      <c r="I36" s="87">
        <f>ROUND(ROUND(H36,2)*ROUND(G36,3),2)</f>
        <v>0</v>
      </c>
      <c r="O36" s="79">
        <f>(I36*21)/100</f>
        <v>0</v>
      </c>
      <c r="P36" s="79" t="s">
        <v>12</v>
      </c>
    </row>
    <row r="37" spans="1:18" s="79" customFormat="1" x14ac:dyDescent="0.2">
      <c r="A37" s="88" t="s">
        <v>35</v>
      </c>
      <c r="E37" s="73" t="s">
        <v>111</v>
      </c>
    </row>
    <row r="38" spans="1:18" s="79" customFormat="1" ht="38.25" customHeight="1" x14ac:dyDescent="0.2">
      <c r="A38" s="89" t="s">
        <v>36</v>
      </c>
      <c r="E38" s="94" t="s">
        <v>112</v>
      </c>
    </row>
    <row r="39" spans="1:18" s="79" customFormat="1" ht="51" x14ac:dyDescent="0.2">
      <c r="A39" s="79" t="s">
        <v>37</v>
      </c>
      <c r="E39" s="90" t="s">
        <v>82</v>
      </c>
    </row>
    <row r="40" spans="1:18" ht="12.75" customHeight="1" x14ac:dyDescent="0.2">
      <c r="A40" s="67" t="s">
        <v>31</v>
      </c>
      <c r="B40" s="67"/>
      <c r="C40" s="9" t="s">
        <v>28</v>
      </c>
      <c r="D40" s="67"/>
      <c r="E40" s="20" t="s">
        <v>40</v>
      </c>
      <c r="F40" s="67"/>
      <c r="G40" s="67"/>
      <c r="H40" s="67"/>
      <c r="I40" s="10">
        <f>0+Q40</f>
        <v>0</v>
      </c>
      <c r="O40" s="70">
        <f>0+R40</f>
        <v>0</v>
      </c>
      <c r="Q40" s="71">
        <f>0+I41+I45</f>
        <v>0</v>
      </c>
      <c r="R40" s="70">
        <f>0+O41+O45</f>
        <v>0</v>
      </c>
    </row>
    <row r="41" spans="1:18" x14ac:dyDescent="0.2">
      <c r="A41" s="8" t="s">
        <v>33</v>
      </c>
      <c r="B41" s="11">
        <v>8</v>
      </c>
      <c r="C41" s="11">
        <v>938542</v>
      </c>
      <c r="D41" s="8" t="s">
        <v>5</v>
      </c>
      <c r="E41" s="91" t="s">
        <v>104</v>
      </c>
      <c r="F41" s="13" t="s">
        <v>34</v>
      </c>
      <c r="G41" s="14">
        <v>10.324</v>
      </c>
      <c r="H41" s="15">
        <v>0</v>
      </c>
      <c r="I41" s="15">
        <f>ROUND(ROUND(H41,2)*ROUND(G41,3),2)</f>
        <v>0</v>
      </c>
      <c r="O41" s="70">
        <f>(I41*21)/100</f>
        <v>0</v>
      </c>
      <c r="P41" s="70" t="s">
        <v>12</v>
      </c>
    </row>
    <row r="42" spans="1:18" x14ac:dyDescent="0.2">
      <c r="A42" s="16" t="s">
        <v>35</v>
      </c>
      <c r="E42" s="17" t="s">
        <v>110</v>
      </c>
    </row>
    <row r="43" spans="1:18" s="79" customFormat="1" ht="63.75" customHeight="1" x14ac:dyDescent="0.2">
      <c r="A43" s="89" t="s">
        <v>36</v>
      </c>
      <c r="E43" s="94" t="s">
        <v>113</v>
      </c>
    </row>
    <row r="44" spans="1:18" ht="25.5" x14ac:dyDescent="0.2">
      <c r="A44" s="70" t="s">
        <v>37</v>
      </c>
      <c r="E44" s="17" t="s">
        <v>41</v>
      </c>
    </row>
    <row r="45" spans="1:18" x14ac:dyDescent="0.2">
      <c r="A45" s="8" t="s">
        <v>33</v>
      </c>
      <c r="B45" s="11">
        <v>9</v>
      </c>
      <c r="C45" s="11">
        <v>938543</v>
      </c>
      <c r="D45" s="8" t="s">
        <v>5</v>
      </c>
      <c r="E45" s="91" t="s">
        <v>109</v>
      </c>
      <c r="F45" s="13" t="s">
        <v>34</v>
      </c>
      <c r="G45" s="14">
        <v>40.048000000000002</v>
      </c>
      <c r="H45" s="15">
        <v>0</v>
      </c>
      <c r="I45" s="15">
        <f>ROUND(ROUND(H45,2)*ROUND(G45,3),2)</f>
        <v>0</v>
      </c>
      <c r="O45" s="70">
        <f>(I45*21)/100</f>
        <v>0</v>
      </c>
      <c r="P45" s="70" t="s">
        <v>12</v>
      </c>
    </row>
    <row r="46" spans="1:18" x14ac:dyDescent="0.2">
      <c r="A46" s="16" t="s">
        <v>35</v>
      </c>
      <c r="E46" s="17" t="s">
        <v>108</v>
      </c>
    </row>
    <row r="47" spans="1:18" ht="51" customHeight="1" x14ac:dyDescent="0.2">
      <c r="A47" s="18" t="s">
        <v>36</v>
      </c>
      <c r="E47" s="94" t="s">
        <v>106</v>
      </c>
    </row>
    <row r="48" spans="1:18" ht="25.5" x14ac:dyDescent="0.2">
      <c r="A48" s="70" t="s">
        <v>37</v>
      </c>
      <c r="E48" s="17" t="s">
        <v>41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2024-08-14T10:26:48Z</cp:lastPrinted>
  <dcterms:created xsi:type="dcterms:W3CDTF">2022-04-28T07:44:59Z</dcterms:created>
  <dcterms:modified xsi:type="dcterms:W3CDTF">2024-08-14T10:27:17Z</dcterms:modified>
  <cp:category/>
  <cp:contentStatus/>
</cp:coreProperties>
</file>